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1" name="Metro"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<sst xmlns="http://schemas.openxmlformats.org/spreadsheetml/2006/main" count="33473" uniqueCount="5140">
  <si>
    <t>YEAR</t>
  </si>
  <si>
    <t>MONTH</t>
  </si>
  <si>
    <t>CUT-OFF</t>
  </si>
  <si>
    <t>SKU</t>
  </si>
  <si>
    <t>Description</t>
  </si>
  <si>
    <t>Tran Date</t>
  </si>
  <si>
    <t>Post Date</t>
  </si>
  <si>
    <t>Sell UOM</t>
  </si>
  <si>
    <t>QTY</t>
  </si>
  <si>
    <t>PACK</t>
  </si>
  <si>
    <t>KG</t>
  </si>
  <si>
    <t>PC</t>
  </si>
  <si>
    <t>Concession Rate (%)</t>
  </si>
  <si>
    <t>Gross Sales Amt  (Incl of VAT)</t>
  </si>
  <si>
    <t>Concession Amt  (Excl of VAT)</t>
  </si>
  <si>
    <t>Input VAT</t>
  </si>
  <si>
    <t>Concession Amt (Incl of VAT)</t>
  </si>
  <si>
    <t>AREA</t>
  </si>
  <si>
    <t>CHAIN</t>
  </si>
  <si>
    <t>BANNER</t>
  </si>
  <si>
    <t>STORE CODE</t>
  </si>
  <si>
    <t>BRANCH</t>
  </si>
  <si>
    <t>SKU CATEGORY</t>
  </si>
  <si>
    <t>SKU PER BRAND</t>
  </si>
  <si>
    <t>GENERALIZED SKU</t>
  </si>
  <si>
    <t>MOTHER SKU</t>
  </si>
  <si>
    <t>Sales Category</t>
  </si>
  <si>
    <t>SKU Department</t>
  </si>
  <si>
    <t>PLACEMENT</t>
  </si>
  <si>
    <t>PLACEMENT REMARKS</t>
  </si>
  <si>
    <t>JAN</t>
  </si>
  <si>
    <t>JAN 1 TO 2</t>
  </si>
  <si>
    <t>TGM FARMERS HAM 200G</t>
  </si>
  <si>
    <t>1/1/2024</t>
  </si>
  <si>
    <t>EA</t>
  </si>
  <si>
    <t>1.00000</t>
  </si>
  <si>
    <t>0.00000</t>
  </si>
  <si>
    <t>149.00000</t>
  </si>
  <si>
    <t>106.43000</t>
  </si>
  <si>
    <t>12.77000</t>
  </si>
  <si>
    <t>119.20000</t>
  </si>
  <si>
    <t>RETAIL</t>
  </si>
  <si>
    <t>TGM PORK SISIG 200G</t>
  </si>
  <si>
    <t>145.00000</t>
  </si>
  <si>
    <t>103.57000</t>
  </si>
  <si>
    <t>12.43000</t>
  </si>
  <si>
    <t>116.00000</t>
  </si>
  <si>
    <t>TGM BELLY BBQ 400G</t>
  </si>
  <si>
    <t>412.00000</t>
  </si>
  <si>
    <t>294.29000</t>
  </si>
  <si>
    <t>35.31000</t>
  </si>
  <si>
    <t>329.60000</t>
  </si>
  <si>
    <t>1/7/2024</t>
  </si>
  <si>
    <t>3.00000</t>
  </si>
  <si>
    <t>465.00000</t>
  </si>
  <si>
    <t>332.14000</t>
  </si>
  <si>
    <t>39.86000</t>
  </si>
  <si>
    <t>372.00000</t>
  </si>
  <si>
    <t>155.00000</t>
  </si>
  <si>
    <t>110.71000</t>
  </si>
  <si>
    <t>13.29000</t>
  </si>
  <si>
    <t>124.00000</t>
  </si>
  <si>
    <t>TGM SMOKED BACON 400G</t>
  </si>
  <si>
    <t>5.00000</t>
  </si>
  <si>
    <t>1675.00000</t>
  </si>
  <si>
    <t>1196.43000</t>
  </si>
  <si>
    <t>143.57000</t>
  </si>
  <si>
    <t>1340.00000</t>
  </si>
  <si>
    <t>2.00000</t>
  </si>
  <si>
    <t>850.00000</t>
  </si>
  <si>
    <t>607.14000</t>
  </si>
  <si>
    <t>72.86000</t>
  </si>
  <si>
    <t>680.00000</t>
  </si>
  <si>
    <t>1/8/2024</t>
  </si>
  <si>
    <t>425.00000</t>
  </si>
  <si>
    <t>303.57000</t>
  </si>
  <si>
    <t>36.43000</t>
  </si>
  <si>
    <t>340.00000</t>
  </si>
  <si>
    <t>TGM PORK TAPA 400G</t>
  </si>
  <si>
    <t>1/9/2024</t>
  </si>
  <si>
    <t>170.00000</t>
  </si>
  <si>
    <t>121.43000</t>
  </si>
  <si>
    <t>14.57000</t>
  </si>
  <si>
    <t>136.00000</t>
  </si>
  <si>
    <t>1/14/2024</t>
  </si>
  <si>
    <t>335.00000</t>
  </si>
  <si>
    <t>239.29000</t>
  </si>
  <si>
    <t>28.71000</t>
  </si>
  <si>
    <t>268.00000</t>
  </si>
  <si>
    <t>1/15/2024</t>
  </si>
  <si>
    <t>TGM PORK TOCINO 400G</t>
  </si>
  <si>
    <t>165.00000</t>
  </si>
  <si>
    <t>117.86000</t>
  </si>
  <si>
    <t>14.14000</t>
  </si>
  <si>
    <t>132.00000</t>
  </si>
  <si>
    <t>1/16/2024</t>
  </si>
  <si>
    <t>1/20/2024</t>
  </si>
  <si>
    <t>7.00000</t>
  </si>
  <si>
    <t>1085.00000</t>
  </si>
  <si>
    <t>775.00000</t>
  </si>
  <si>
    <t>93.00000</t>
  </si>
  <si>
    <t>868.00000</t>
  </si>
  <si>
    <t>1/21/2024</t>
  </si>
  <si>
    <t>1/22/2024</t>
  </si>
  <si>
    <t>1/23/2024</t>
  </si>
  <si>
    <t>310.00000</t>
  </si>
  <si>
    <t>221.43000</t>
  </si>
  <si>
    <t>26.57000</t>
  </si>
  <si>
    <t>248.00000</t>
  </si>
  <si>
    <t>1/24/2024</t>
  </si>
  <si>
    <t>1/25/2024</t>
  </si>
  <si>
    <t>1/28/2024</t>
  </si>
  <si>
    <t>THE GOOD MEAT JAMON DE BOLA 750G</t>
  </si>
  <si>
    <t>285.00000</t>
  </si>
  <si>
    <t>203.57000</t>
  </si>
  <si>
    <t>24.43000</t>
  </si>
  <si>
    <t>228.00000</t>
  </si>
  <si>
    <t>1/29/2024</t>
  </si>
  <si>
    <t>510.00000</t>
  </si>
  <si>
    <t>364.29000</t>
  </si>
  <si>
    <t>43.71000</t>
  </si>
  <si>
    <t>408.00000</t>
  </si>
  <si>
    <t>1/31/2024</t>
  </si>
  <si>
    <t>1/6/2024</t>
  </si>
  <si>
    <t>158.00000</t>
  </si>
  <si>
    <t>112.86000</t>
  </si>
  <si>
    <t>13.54000</t>
  </si>
  <si>
    <t>126.40000</t>
  </si>
  <si>
    <t>1/5/2024</t>
  </si>
  <si>
    <t>316.00000</t>
  </si>
  <si>
    <t>225.71000</t>
  </si>
  <si>
    <t>27.09000</t>
  </si>
  <si>
    <t>252.80000</t>
  </si>
  <si>
    <t>THE GOOD MEAT BRICK HAM 400G</t>
  </si>
  <si>
    <t>140.00000</t>
  </si>
  <si>
    <t>100.00000</t>
  </si>
  <si>
    <t>12.00000</t>
  </si>
  <si>
    <t>112.00000</t>
  </si>
  <si>
    <t>435.00000</t>
  </si>
  <si>
    <t>310.71000</t>
  </si>
  <si>
    <t>37.29000</t>
  </si>
  <si>
    <t>348.00000</t>
  </si>
  <si>
    <t>TGM PORK EMBUTIDO 400G</t>
  </si>
  <si>
    <t>1/10/2024</t>
  </si>
  <si>
    <t>309.00000</t>
  </si>
  <si>
    <t>220.71000</t>
  </si>
  <si>
    <t>26.49000</t>
  </si>
  <si>
    <t>247.20000</t>
  </si>
  <si>
    <t>1/12/2024</t>
  </si>
  <si>
    <t>1/19/2024</t>
  </si>
  <si>
    <t>4.00000</t>
  </si>
  <si>
    <t>485.71000</t>
  </si>
  <si>
    <t>58.29000</t>
  </si>
  <si>
    <t>544.00000</t>
  </si>
  <si>
    <t>1/2/2024</t>
  </si>
  <si>
    <t>1/3/2024</t>
  </si>
  <si>
    <t>290.00000</t>
  </si>
  <si>
    <t>207.14000</t>
  </si>
  <si>
    <t>24.86000</t>
  </si>
  <si>
    <t>232.00000</t>
  </si>
  <si>
    <t>1/4/2024</t>
  </si>
  <si>
    <t>THE GOOD MEAT CELEBRATION HAM 1KG</t>
  </si>
  <si>
    <t>585.00000</t>
  </si>
  <si>
    <t>417.86000</t>
  </si>
  <si>
    <t>50.14000</t>
  </si>
  <si>
    <t>468.00000</t>
  </si>
  <si>
    <t>1/13/2024</t>
  </si>
  <si>
    <t>1/18/2024</t>
  </si>
  <si>
    <t>1/26/2024</t>
  </si>
  <si>
    <t>1/30/2024</t>
  </si>
  <si>
    <t>474.00000</t>
  </si>
  <si>
    <t>338.57000</t>
  </si>
  <si>
    <t>40.63000</t>
  </si>
  <si>
    <t>379.20000</t>
  </si>
  <si>
    <t>1/17/2024</t>
  </si>
  <si>
    <t>TGM - PORK SAMGYUPSAL 500G - PACK</t>
  </si>
  <si>
    <t>260.00000</t>
  </si>
  <si>
    <t>228.80000</t>
  </si>
  <si>
    <t>TGM - BELLY SKIN ON BONE IN 500G - PACK</t>
  </si>
  <si>
    <t>250.00000</t>
  </si>
  <si>
    <t>220.00000</t>
  </si>
  <si>
    <t>TGM - ADOBO CUT 500G - PACK</t>
  </si>
  <si>
    <t>175.75000</t>
  </si>
  <si>
    <t>154.66000</t>
  </si>
  <si>
    <t>247.00000</t>
  </si>
  <si>
    <t>217.36000</t>
  </si>
  <si>
    <t>1/11/2024</t>
  </si>
  <si>
    <t>TGM - PORKCHOP 500G - PACK</t>
  </si>
  <si>
    <t>230.00000</t>
  </si>
  <si>
    <t>197.80000</t>
  </si>
  <si>
    <t>TGM - BEEF SAMGYUPSAL 500G - PACK</t>
  </si>
  <si>
    <t>375.00000</t>
  </si>
  <si>
    <t>330.00000</t>
  </si>
  <si>
    <t>460.00000</t>
  </si>
  <si>
    <t>395.60000</t>
  </si>
  <si>
    <t>370.00000</t>
  </si>
  <si>
    <t>325.60000</t>
  </si>
  <si>
    <t>218.50000</t>
  </si>
  <si>
    <t>187.91000</t>
  </si>
  <si>
    <t>750.00000</t>
  </si>
  <si>
    <t>660.00000</t>
  </si>
  <si>
    <t>1/27/2024</t>
  </si>
  <si>
    <t>1125.00000</t>
  </si>
  <si>
    <t>990.00000</t>
  </si>
  <si>
    <t>520.00000</t>
  </si>
  <si>
    <t>457.60000</t>
  </si>
  <si>
    <t>712.50000</t>
  </si>
  <si>
    <t>627.00000</t>
  </si>
  <si>
    <t>TGM - GROUND BEEF - KILO</t>
  </si>
  <si>
    <t>1.04000</t>
  </si>
  <si>
    <t>383.76000</t>
  </si>
  <si>
    <t>337.71000</t>
  </si>
  <si>
    <t>TGM - PORK BBQ SKEWERED - KILO</t>
  </si>
  <si>
    <t>0.84000</t>
  </si>
  <si>
    <t>342.35000</t>
  </si>
  <si>
    <t>301.27000</t>
  </si>
  <si>
    <t>TGM - PORK STEAK - KILO</t>
  </si>
  <si>
    <t>0.90000</t>
  </si>
  <si>
    <t>303.41000</t>
  </si>
  <si>
    <t>267.00000</t>
  </si>
  <si>
    <t>TGM - PORK BABY BACK RIBS - KILO</t>
  </si>
  <si>
    <t>1.96000</t>
  </si>
  <si>
    <t>858.25000</t>
  </si>
  <si>
    <t>755.26000</t>
  </si>
  <si>
    <t>TGM - PORK PATA HIND - KILO</t>
  </si>
  <si>
    <t>2.05000</t>
  </si>
  <si>
    <t>612.95000</t>
  </si>
  <si>
    <t>539.40000</t>
  </si>
  <si>
    <t>TGM - GROUND ROUND - KILO</t>
  </si>
  <si>
    <t>0.32000</t>
  </si>
  <si>
    <t>146.88000</t>
  </si>
  <si>
    <t>129.25000</t>
  </si>
  <si>
    <t>TGM - PORK LECHON KAWALI - KILO</t>
  </si>
  <si>
    <t>1.21000</t>
  </si>
  <si>
    <t>482.79000</t>
  </si>
  <si>
    <t>415.20000</t>
  </si>
  <si>
    <t>1.07000</t>
  </si>
  <si>
    <t>392.99000</t>
  </si>
  <si>
    <t>345.83000</t>
  </si>
  <si>
    <t>TGM - PORKCHOP SOBI - KILO</t>
  </si>
  <si>
    <t>299.77000</t>
  </si>
  <si>
    <t>263.80000</t>
  </si>
  <si>
    <t>1.49000</t>
  </si>
  <si>
    <t>637.07000</t>
  </si>
  <si>
    <t>560.62000</t>
  </si>
  <si>
    <t>TGM - PORK BELLY SOBI - KILO</t>
  </si>
  <si>
    <t>0.99000</t>
  </si>
  <si>
    <t>432.42000</t>
  </si>
  <si>
    <t>380.53000</t>
  </si>
  <si>
    <t>TGM - PORK MENUDO CUT - KILO</t>
  </si>
  <si>
    <t>1.01000</t>
  </si>
  <si>
    <t>340.70000</t>
  </si>
  <si>
    <t>299.82000</t>
  </si>
  <si>
    <t>TGM - LEAN GROUND PORK - KILO</t>
  </si>
  <si>
    <t>0.88000</t>
  </si>
  <si>
    <t>275.14000</t>
  </si>
  <si>
    <t>242.12000</t>
  </si>
  <si>
    <t>2.73000</t>
  </si>
  <si>
    <t>920.40000</t>
  </si>
  <si>
    <t>809.95000</t>
  </si>
  <si>
    <t>0.96000</t>
  </si>
  <si>
    <t>419.25000</t>
  </si>
  <si>
    <t>368.94000</t>
  </si>
  <si>
    <t>TGM - PORK SAMGYEOPSAL - KILO</t>
  </si>
  <si>
    <t>0.50000</t>
  </si>
  <si>
    <t>232.16000</t>
  </si>
  <si>
    <t>204.30000</t>
  </si>
  <si>
    <t>TGM - PORK ADOBO CUT - KILO</t>
  </si>
  <si>
    <t>0.55000</t>
  </si>
  <si>
    <t>170.34000</t>
  </si>
  <si>
    <t>149.90000</t>
  </si>
  <si>
    <t>TGM - KASIM SOBL - KILO</t>
  </si>
  <si>
    <t>1.32000</t>
  </si>
  <si>
    <t>458.94000</t>
  </si>
  <si>
    <t>403.87000</t>
  </si>
  <si>
    <t>2.07000</t>
  </si>
  <si>
    <t>763.83000</t>
  </si>
  <si>
    <t>672.17000</t>
  </si>
  <si>
    <t>0.29000</t>
  </si>
  <si>
    <t>98.31000</t>
  </si>
  <si>
    <t>86.51000</t>
  </si>
  <si>
    <t>0.52000</t>
  </si>
  <si>
    <t>176.28000</t>
  </si>
  <si>
    <t>155.13000</t>
  </si>
  <si>
    <t>TGM - FRENCH PORKCHOP - KILO</t>
  </si>
  <si>
    <t>0.47000</t>
  </si>
  <si>
    <t>232.04000</t>
  </si>
  <si>
    <t>204.20000</t>
  </si>
  <si>
    <t>0.54000</t>
  </si>
  <si>
    <t>250.92000</t>
  </si>
  <si>
    <t>220.81000</t>
  </si>
  <si>
    <t>TGM - BEEF BRISKET BL - KILO</t>
  </si>
  <si>
    <t>0.67000</t>
  </si>
  <si>
    <t>354.43000</t>
  </si>
  <si>
    <t>311.90000</t>
  </si>
  <si>
    <t>0.14000</t>
  </si>
  <si>
    <t>51.66000</t>
  </si>
  <si>
    <t>45.46000</t>
  </si>
  <si>
    <t>0.77000</t>
  </si>
  <si>
    <t>276.43000</t>
  </si>
  <si>
    <t>243.26000</t>
  </si>
  <si>
    <t>878.00000</t>
  </si>
  <si>
    <t>772.64000</t>
  </si>
  <si>
    <t>TGM - REGULAR GROUND PORK - KILO</t>
  </si>
  <si>
    <t>271.69000</t>
  </si>
  <si>
    <t>239.09000</t>
  </si>
  <si>
    <t>0.26000</t>
  </si>
  <si>
    <t>81.35000</t>
  </si>
  <si>
    <t>71.59000</t>
  </si>
  <si>
    <t>1.47000</t>
  </si>
  <si>
    <t>485.96000</t>
  </si>
  <si>
    <t>427.64000</t>
  </si>
  <si>
    <t>2.26000</t>
  </si>
  <si>
    <t>967.79000</t>
  </si>
  <si>
    <t>851.66000</t>
  </si>
  <si>
    <t>TGM - PORK PORKCHOP SKINLESS - KILO</t>
  </si>
  <si>
    <t>1.05000</t>
  </si>
  <si>
    <t>397.95000</t>
  </si>
  <si>
    <t>350.20000</t>
  </si>
  <si>
    <t>2.01000</t>
  </si>
  <si>
    <t>659.65000</t>
  </si>
  <si>
    <t>580.49000</t>
  </si>
  <si>
    <t>TGM - KASIM SLBL - KILO</t>
  </si>
  <si>
    <t>0.93000</t>
  </si>
  <si>
    <t>296.67000</t>
  </si>
  <si>
    <t>261.07000</t>
  </si>
  <si>
    <t>1.52000</t>
  </si>
  <si>
    <t>530.48000</t>
  </si>
  <si>
    <t>466.82000</t>
  </si>
  <si>
    <t>0.21000</t>
  </si>
  <si>
    <t>96.39000</t>
  </si>
  <si>
    <t>84.82000</t>
  </si>
  <si>
    <t>TGM - BEEF RIB EYE STEAK - KILO</t>
  </si>
  <si>
    <t>248.54000</t>
  </si>
  <si>
    <t>218.72000</t>
  </si>
  <si>
    <t>118.08000</t>
  </si>
  <si>
    <t>103.91000</t>
  </si>
  <si>
    <t>2.17000</t>
  </si>
  <si>
    <t>573.79000</t>
  </si>
  <si>
    <t>504.94000</t>
  </si>
  <si>
    <t>0.59000</t>
  </si>
  <si>
    <t>188.21000</t>
  </si>
  <si>
    <t>165.62000</t>
  </si>
  <si>
    <t>905.00000</t>
  </si>
  <si>
    <t>796.40000</t>
  </si>
  <si>
    <t>492.45000</t>
  </si>
  <si>
    <t>433.36000</t>
  </si>
  <si>
    <t>1.06000</t>
  </si>
  <si>
    <t>348.74000</t>
  </si>
  <si>
    <t>306.89000</t>
  </si>
  <si>
    <t>0.82000</t>
  </si>
  <si>
    <t>284.44000</t>
  </si>
  <si>
    <t>250.31000</t>
  </si>
  <si>
    <t>241.45000</t>
  </si>
  <si>
    <t>212.48000</t>
  </si>
  <si>
    <t>0.53000</t>
  </si>
  <si>
    <t>141.23000</t>
  </si>
  <si>
    <t>124.28000</t>
  </si>
  <si>
    <t>67.63000</t>
  </si>
  <si>
    <t>59.51000</t>
  </si>
  <si>
    <t>328.10000</t>
  </si>
  <si>
    <t>288.73000</t>
  </si>
  <si>
    <t>3.04000</t>
  </si>
  <si>
    <t>1028.87000</t>
  </si>
  <si>
    <t>905.41000</t>
  </si>
  <si>
    <t>0.97000</t>
  </si>
  <si>
    <t>425.83000</t>
  </si>
  <si>
    <t>374.73000</t>
  </si>
  <si>
    <t>TGM - PORK BACON SLICE - KILO</t>
  </si>
  <si>
    <t>2.18000</t>
  </si>
  <si>
    <t>1017.74000</t>
  </si>
  <si>
    <t>895.61000</t>
  </si>
  <si>
    <t>1.02000</t>
  </si>
  <si>
    <t>335.58000</t>
  </si>
  <si>
    <t>295.31000</t>
  </si>
  <si>
    <t>2.09000</t>
  </si>
  <si>
    <t>959.32000</t>
  </si>
  <si>
    <t>844.20000</t>
  </si>
  <si>
    <t>TGM - BEEF BREAKFAST STEAK - KILO</t>
  </si>
  <si>
    <t>194.99000</t>
  </si>
  <si>
    <t>171.59000</t>
  </si>
  <si>
    <t>1.65000</t>
  </si>
  <si>
    <t>442.51000</t>
  </si>
  <si>
    <t>389.41000</t>
  </si>
  <si>
    <t>174.59000</t>
  </si>
  <si>
    <t>153.64000</t>
  </si>
  <si>
    <t>1.81000</t>
  </si>
  <si>
    <t>575.80000</t>
  </si>
  <si>
    <t>506.70000</t>
  </si>
  <si>
    <t>5.51000</t>
  </si>
  <si>
    <t>1842.39000</t>
  </si>
  <si>
    <t>1621.30000</t>
  </si>
  <si>
    <t>3.38000</t>
  </si>
  <si>
    <t>1479.44000</t>
  </si>
  <si>
    <t>1301.91000</t>
  </si>
  <si>
    <t>TGM - PORK CUBES - KILO</t>
  </si>
  <si>
    <t>0.28000</t>
  </si>
  <si>
    <t>90.48000</t>
  </si>
  <si>
    <t>79.62000</t>
  </si>
  <si>
    <t>0.72000</t>
  </si>
  <si>
    <t>270.99000</t>
  </si>
  <si>
    <t>238.47000</t>
  </si>
  <si>
    <t>TGM - BEEF CUBES - KILO</t>
  </si>
  <si>
    <t>290.95000</t>
  </si>
  <si>
    <t>256.04000</t>
  </si>
  <si>
    <t>TGM - BEEF SIRLOIN - KILO</t>
  </si>
  <si>
    <t>1.14000</t>
  </si>
  <si>
    <t>717.06000</t>
  </si>
  <si>
    <t>631.01000</t>
  </si>
  <si>
    <t>TGM - BEEF KALITIRAN - KILO</t>
  </si>
  <si>
    <t>0.83000</t>
  </si>
  <si>
    <t>480.57000</t>
  </si>
  <si>
    <t>422.90000</t>
  </si>
  <si>
    <t>0.58000</t>
  </si>
  <si>
    <t>453.68000</t>
  </si>
  <si>
    <t>399.24000</t>
  </si>
  <si>
    <t>0.49000</t>
  </si>
  <si>
    <t>175.91000</t>
  </si>
  <si>
    <t>154.80000</t>
  </si>
  <si>
    <t>1.53000</t>
  </si>
  <si>
    <t>408.89000</t>
  </si>
  <si>
    <t>359.82000</t>
  </si>
  <si>
    <t>0.11000</t>
  </si>
  <si>
    <t>32.82000</t>
  </si>
  <si>
    <t>0.70000</t>
  </si>
  <si>
    <t>221.71000</t>
  </si>
  <si>
    <t>195.10000</t>
  </si>
  <si>
    <t>0.48000</t>
  </si>
  <si>
    <t>154.58000</t>
  </si>
  <si>
    <t>136.03000</t>
  </si>
  <si>
    <t>2.42000</t>
  </si>
  <si>
    <t>1058.00000</t>
  </si>
  <si>
    <t>931.04000</t>
  </si>
  <si>
    <t>TGM - PORK RIB SHOULDER - KILO</t>
  </si>
  <si>
    <t>2.19000</t>
  </si>
  <si>
    <t>764.31000</t>
  </si>
  <si>
    <t>672.59000</t>
  </si>
  <si>
    <t>0.63000</t>
  </si>
  <si>
    <t>236.88000</t>
  </si>
  <si>
    <t>208.45000</t>
  </si>
  <si>
    <t>TGM - PORK TENDERLOIN - KILO</t>
  </si>
  <si>
    <t>219.98000</t>
  </si>
  <si>
    <t>193.58000</t>
  </si>
  <si>
    <t>TGM - PORKCHOP BONELESS - KILO</t>
  </si>
  <si>
    <t>3.21000</t>
  </si>
  <si>
    <t>1262.04000</t>
  </si>
  <si>
    <t>1110.60000</t>
  </si>
  <si>
    <t>0.61000</t>
  </si>
  <si>
    <t>477.35000</t>
  </si>
  <si>
    <t>420.07000</t>
  </si>
  <si>
    <t>1.66000</t>
  </si>
  <si>
    <t>572.88000</t>
  </si>
  <si>
    <t>504.13000</t>
  </si>
  <si>
    <t>1.39000</t>
  </si>
  <si>
    <t>588.37000</t>
  </si>
  <si>
    <t>517.77000</t>
  </si>
  <si>
    <t>1.11000</t>
  </si>
  <si>
    <t>297.25000</t>
  </si>
  <si>
    <t>261.58000</t>
  </si>
  <si>
    <t>1.54000</t>
  </si>
  <si>
    <t>522.06000</t>
  </si>
  <si>
    <t>459.41000</t>
  </si>
  <si>
    <t>1.08000</t>
  </si>
  <si>
    <t>342.93000</t>
  </si>
  <si>
    <t>301.78000</t>
  </si>
  <si>
    <t>3.65000</t>
  </si>
  <si>
    <t>1195.41000</t>
  </si>
  <si>
    <t>1051.96000</t>
  </si>
  <si>
    <t>4.57000</t>
  </si>
  <si>
    <t>1942.47000</t>
  </si>
  <si>
    <t>1709.37000</t>
  </si>
  <si>
    <t>0.76000</t>
  </si>
  <si>
    <t>263.50000</t>
  </si>
  <si>
    <t>231.88000</t>
  </si>
  <si>
    <t>TGM - PORK LIVER - KILO</t>
  </si>
  <si>
    <t>4.58000</t>
  </si>
  <si>
    <t>4.03000</t>
  </si>
  <si>
    <t>1.69000</t>
  </si>
  <si>
    <t>629.52000</t>
  </si>
  <si>
    <t>553.98000</t>
  </si>
  <si>
    <t>0.51000</t>
  </si>
  <si>
    <t>203.01000</t>
  </si>
  <si>
    <t>178.65000</t>
  </si>
  <si>
    <t>0.81000</t>
  </si>
  <si>
    <t>379.89000</t>
  </si>
  <si>
    <t>334.30000</t>
  </si>
  <si>
    <t>0.57000</t>
  </si>
  <si>
    <t>225.44000</t>
  </si>
  <si>
    <t>198.39000</t>
  </si>
  <si>
    <t>1.35000</t>
  </si>
  <si>
    <t>420.38000</t>
  </si>
  <si>
    <t>369.93000</t>
  </si>
  <si>
    <t>535.72000</t>
  </si>
  <si>
    <t>471.43000</t>
  </si>
  <si>
    <t>529.74000</t>
  </si>
  <si>
    <t>466.17000</t>
  </si>
  <si>
    <t>195.57000</t>
  </si>
  <si>
    <t>172.10000</t>
  </si>
  <si>
    <t>0.74000</t>
  </si>
  <si>
    <t>263.87000</t>
  </si>
  <si>
    <t>232.21000</t>
  </si>
  <si>
    <t>1.20000</t>
  </si>
  <si>
    <t>322.80000</t>
  </si>
  <si>
    <t>284.06000</t>
  </si>
  <si>
    <t>1.42000</t>
  </si>
  <si>
    <t>435.91000</t>
  </si>
  <si>
    <t>383.60000</t>
  </si>
  <si>
    <t>2.74000</t>
  </si>
  <si>
    <t>1198.48000</t>
  </si>
  <si>
    <t>1054.66000</t>
  </si>
  <si>
    <t>0.95000</t>
  </si>
  <si>
    <t>379.05000</t>
  </si>
  <si>
    <t>333.56000</t>
  </si>
  <si>
    <t>494.80000</t>
  </si>
  <si>
    <t>435.42000</t>
  </si>
  <si>
    <t>878.31000</t>
  </si>
  <si>
    <t>772.91000</t>
  </si>
  <si>
    <t>137.19000</t>
  </si>
  <si>
    <t>120.73000</t>
  </si>
  <si>
    <t>TGM - PORK SINIGANG CUT - KILO</t>
  </si>
  <si>
    <t>0.65000</t>
  </si>
  <si>
    <t>167.06000</t>
  </si>
  <si>
    <t>147.01000</t>
  </si>
  <si>
    <t>100.49000</t>
  </si>
  <si>
    <t>88.43000</t>
  </si>
  <si>
    <t>4.11000</t>
  </si>
  <si>
    <t>1797.72000</t>
  </si>
  <si>
    <t>1581.99000</t>
  </si>
  <si>
    <t>0.27000</t>
  </si>
  <si>
    <t>53.73000</t>
  </si>
  <si>
    <t>47.28000</t>
  </si>
  <si>
    <t>1.62000</t>
  </si>
  <si>
    <t>612.09000</t>
  </si>
  <si>
    <t>538.64000</t>
  </si>
  <si>
    <t>349.13000</t>
  </si>
  <si>
    <t>307.23000</t>
  </si>
  <si>
    <t>1.50000</t>
  </si>
  <si>
    <t>473.93000</t>
  </si>
  <si>
    <t>417.06000</t>
  </si>
  <si>
    <t>224.38000</t>
  </si>
  <si>
    <t>197.45000</t>
  </si>
  <si>
    <t>138.29000</t>
  </si>
  <si>
    <t>121.70000</t>
  </si>
  <si>
    <t>0.24000</t>
  </si>
  <si>
    <t>64.56000</t>
  </si>
  <si>
    <t>56.81000</t>
  </si>
  <si>
    <t>200.01000</t>
  </si>
  <si>
    <t>176.01000</t>
  </si>
  <si>
    <t>263.18000</t>
  </si>
  <si>
    <t>231.60000</t>
  </si>
  <si>
    <t>599.87000</t>
  </si>
  <si>
    <t>527.89000</t>
  </si>
  <si>
    <t>2.51000</t>
  </si>
  <si>
    <t>1077.75000</t>
  </si>
  <si>
    <t>948.42000</t>
  </si>
  <si>
    <t>1.34000</t>
  </si>
  <si>
    <t>465.92000</t>
  </si>
  <si>
    <t>410.01000</t>
  </si>
  <si>
    <t>1.57000</t>
  </si>
  <si>
    <t>536.34000</t>
  </si>
  <si>
    <t>471.98000</t>
  </si>
  <si>
    <t>119.34000</t>
  </si>
  <si>
    <t>105.02000</t>
  </si>
  <si>
    <t>1.27000</t>
  </si>
  <si>
    <t>452.35000</t>
  </si>
  <si>
    <t>398.07000</t>
  </si>
  <si>
    <t>226.09000</t>
  </si>
  <si>
    <t>198.96000</t>
  </si>
  <si>
    <t>278.42000</t>
  </si>
  <si>
    <t>245.01000</t>
  </si>
  <si>
    <t>2.11000</t>
  </si>
  <si>
    <t>715.29000</t>
  </si>
  <si>
    <t>629.46000</t>
  </si>
  <si>
    <t>331.77000</t>
  </si>
  <si>
    <t>291.96000</t>
  </si>
  <si>
    <t>235.61000</t>
  </si>
  <si>
    <t>207.34000</t>
  </si>
  <si>
    <t>4.98000</t>
  </si>
  <si>
    <t>2159.13000</t>
  </si>
  <si>
    <t>1900.03000</t>
  </si>
  <si>
    <t>0.15000</t>
  </si>
  <si>
    <t>28.86000</t>
  </si>
  <si>
    <t>25.40000</t>
  </si>
  <si>
    <t>2.03000</t>
  </si>
  <si>
    <t>769.37000</t>
  </si>
  <si>
    <t>677.05000</t>
  </si>
  <si>
    <t>TGM - PORK SUKIYAKI CUT - KILO</t>
  </si>
  <si>
    <t>243.02000</t>
  </si>
  <si>
    <t>213.86000</t>
  </si>
  <si>
    <t>646.38000</t>
  </si>
  <si>
    <t>568.81000</t>
  </si>
  <si>
    <t>694.19000</t>
  </si>
  <si>
    <t>610.89000</t>
  </si>
  <si>
    <t>0.31000</t>
  </si>
  <si>
    <t>123.20000</t>
  </si>
  <si>
    <t>0.56000</t>
  </si>
  <si>
    <t>321.35000</t>
  </si>
  <si>
    <t>282.79000</t>
  </si>
  <si>
    <t>2.40000</t>
  </si>
  <si>
    <t>859.81000</t>
  </si>
  <si>
    <t>756.63000</t>
  </si>
  <si>
    <t>1.03000</t>
  </si>
  <si>
    <t>277.07000</t>
  </si>
  <si>
    <t>243.82000</t>
  </si>
  <si>
    <t>2.06000</t>
  </si>
  <si>
    <t>647.49000</t>
  </si>
  <si>
    <t>569.79000</t>
  </si>
  <si>
    <t>335.61000</t>
  </si>
  <si>
    <t>295.34000</t>
  </si>
  <si>
    <t>4.69000</t>
  </si>
  <si>
    <t>2052.34000</t>
  </si>
  <si>
    <t>1806.06000</t>
  </si>
  <si>
    <t>0.34000</t>
  </si>
  <si>
    <t>159.46000</t>
  </si>
  <si>
    <t>140.32000</t>
  </si>
  <si>
    <t>1450.38000</t>
  </si>
  <si>
    <t>1276.33000</t>
  </si>
  <si>
    <t>0.43000</t>
  </si>
  <si>
    <t>199.33000</t>
  </si>
  <si>
    <t>175.41000</t>
  </si>
  <si>
    <t>2.57000</t>
  </si>
  <si>
    <t>843.89000</t>
  </si>
  <si>
    <t>742.62000</t>
  </si>
  <si>
    <t>359.47000</t>
  </si>
  <si>
    <t>316.33000</t>
  </si>
  <si>
    <t>296.06000</t>
  </si>
  <si>
    <t>260.53000</t>
  </si>
  <si>
    <t>199.26000</t>
  </si>
  <si>
    <t>175.35000</t>
  </si>
  <si>
    <t>346.44000</t>
  </si>
  <si>
    <t>304.87000</t>
  </si>
  <si>
    <t>355.59000</t>
  </si>
  <si>
    <t>312.92000</t>
  </si>
  <si>
    <t>1.79000</t>
  </si>
  <si>
    <t>480.17000</t>
  </si>
  <si>
    <t>422.55000</t>
  </si>
  <si>
    <t>139.86000</t>
  </si>
  <si>
    <t>123.08000</t>
  </si>
  <si>
    <t>0.94000</t>
  </si>
  <si>
    <t>308.42000</t>
  </si>
  <si>
    <t>271.41000</t>
  </si>
  <si>
    <t>2.61000</t>
  </si>
  <si>
    <t>883.10000</t>
  </si>
  <si>
    <t>777.13000</t>
  </si>
  <si>
    <t>3.46000</t>
  </si>
  <si>
    <t>1512.37000</t>
  </si>
  <si>
    <t>1330.89000</t>
  </si>
  <si>
    <t>291.42000</t>
  </si>
  <si>
    <t>256.45000</t>
  </si>
  <si>
    <t>399.85000</t>
  </si>
  <si>
    <t>351.87000</t>
  </si>
  <si>
    <t>815.96000</t>
  </si>
  <si>
    <t>718.04000</t>
  </si>
  <si>
    <t>687.09000</t>
  </si>
  <si>
    <t>604.64000</t>
  </si>
  <si>
    <t>274.72000</t>
  </si>
  <si>
    <t>241.75000</t>
  </si>
  <si>
    <t>0.33000</t>
  </si>
  <si>
    <t>151.47000</t>
  </si>
  <si>
    <t>133.29000</t>
  </si>
  <si>
    <t>0.37000</t>
  </si>
  <si>
    <t>287.99000</t>
  </si>
  <si>
    <t>253.43000</t>
  </si>
  <si>
    <t>2.15000</t>
  </si>
  <si>
    <t>845.88000</t>
  </si>
  <si>
    <t>727.46000</t>
  </si>
  <si>
    <t>421.30000</t>
  </si>
  <si>
    <t>370.74000</t>
  </si>
  <si>
    <t>396.27000</t>
  </si>
  <si>
    <t>348.72000</t>
  </si>
  <si>
    <t>0.45000</t>
  </si>
  <si>
    <t>179.55000</t>
  </si>
  <si>
    <t>1.44000</t>
  </si>
  <si>
    <t>510.05000</t>
  </si>
  <si>
    <t>448.84000</t>
  </si>
  <si>
    <t>3.08000</t>
  </si>
  <si>
    <t>1014.97000</t>
  </si>
  <si>
    <t>893.17000</t>
  </si>
  <si>
    <t>3.76000</t>
  </si>
  <si>
    <t>1300.21000</t>
  </si>
  <si>
    <t>1144.18000</t>
  </si>
  <si>
    <t>0.85000</t>
  </si>
  <si>
    <t>322.15000</t>
  </si>
  <si>
    <t>283.49000</t>
  </si>
  <si>
    <t>259.35000</t>
  </si>
  <si>
    <t>228.23000</t>
  </si>
  <si>
    <t>320.79000</t>
  </si>
  <si>
    <t>282.30000</t>
  </si>
  <si>
    <t>325.98000</t>
  </si>
  <si>
    <t>0.40000</t>
  </si>
  <si>
    <t>145.76000</t>
  </si>
  <si>
    <t>128.27000</t>
  </si>
  <si>
    <t>3.47000</t>
  </si>
  <si>
    <t>963.96000</t>
  </si>
  <si>
    <t>848.28000</t>
  </si>
  <si>
    <t>0.66000</t>
  </si>
  <si>
    <t>263.34000</t>
  </si>
  <si>
    <t>231.74000</t>
  </si>
  <si>
    <t>893.53000</t>
  </si>
  <si>
    <t>786.31000</t>
  </si>
  <si>
    <t>TGM - PATA FRONT - KILO</t>
  </si>
  <si>
    <t>1.31000</t>
  </si>
  <si>
    <t>457.19000</t>
  </si>
  <si>
    <t>402.33000</t>
  </si>
  <si>
    <t>4.24000</t>
  </si>
  <si>
    <t>1393.56000</t>
  </si>
  <si>
    <t>1226.33000</t>
  </si>
  <si>
    <t>1.45000</t>
  </si>
  <si>
    <t>545.77000</t>
  </si>
  <si>
    <t>480.28000</t>
  </si>
  <si>
    <t>0.60000</t>
  </si>
  <si>
    <t>237.41000</t>
  </si>
  <si>
    <t>208.92000</t>
  </si>
  <si>
    <t>398.65000</t>
  </si>
  <si>
    <t>350.81000</t>
  </si>
  <si>
    <t>248.40000</t>
  </si>
  <si>
    <t>218.59000</t>
  </si>
  <si>
    <t>292.49000</t>
  </si>
  <si>
    <t>257.39000</t>
  </si>
  <si>
    <t>157.85000</t>
  </si>
  <si>
    <t>138.91000</t>
  </si>
  <si>
    <t>TGM - OX TRIPE - KILO</t>
  </si>
  <si>
    <t>251.49000</t>
  </si>
  <si>
    <t>221.31000</t>
  </si>
  <si>
    <t>419.13000</t>
  </si>
  <si>
    <t>368.83000</t>
  </si>
  <si>
    <t>147.87000</t>
  </si>
  <si>
    <t>130.13000</t>
  </si>
  <si>
    <t>0.92000</t>
  </si>
  <si>
    <t>226.37000</t>
  </si>
  <si>
    <t>199.21000</t>
  </si>
  <si>
    <t>1.15000</t>
  </si>
  <si>
    <t>412.85000</t>
  </si>
  <si>
    <t>363.31000</t>
  </si>
  <si>
    <t>167.47000</t>
  </si>
  <si>
    <t>147.37000</t>
  </si>
  <si>
    <t>3.48000</t>
  </si>
  <si>
    <t>1527.72000</t>
  </si>
  <si>
    <t>1344.39000</t>
  </si>
  <si>
    <t>4.97000</t>
  </si>
  <si>
    <t>1731.05000</t>
  </si>
  <si>
    <t>1523.32000</t>
  </si>
  <si>
    <t>0.80000</t>
  </si>
  <si>
    <t>158.21000</t>
  </si>
  <si>
    <t>139.22000</t>
  </si>
  <si>
    <t>225.51000</t>
  </si>
  <si>
    <t>198.45000</t>
  </si>
  <si>
    <t>0.89000</t>
  </si>
  <si>
    <t>370.82000</t>
  </si>
  <si>
    <t>326.32000</t>
  </si>
  <si>
    <t>1.85000</t>
  </si>
  <si>
    <t>862.97000</t>
  </si>
  <si>
    <t>759.41000</t>
  </si>
  <si>
    <t>5.14000</t>
  </si>
  <si>
    <t>1647.41000</t>
  </si>
  <si>
    <t>1449.72000</t>
  </si>
  <si>
    <t>8.18000</t>
  </si>
  <si>
    <t>3174.75000</t>
  </si>
  <si>
    <t>2730.28000</t>
  </si>
  <si>
    <t>0.17000</t>
  </si>
  <si>
    <t>60.89000</t>
  </si>
  <si>
    <t>53.58000</t>
  </si>
  <si>
    <t>170.94000</t>
  </si>
  <si>
    <t>150.43000</t>
  </si>
  <si>
    <t>183.09000</t>
  </si>
  <si>
    <t>161.12000</t>
  </si>
  <si>
    <t>4.99000</t>
  </si>
  <si>
    <t>1738.03000</t>
  </si>
  <si>
    <t>1529.47000</t>
  </si>
  <si>
    <t>456.70000</t>
  </si>
  <si>
    <t>401.90000</t>
  </si>
  <si>
    <t>342.25000</t>
  </si>
  <si>
    <t>301.18000</t>
  </si>
  <si>
    <t>1.18000</t>
  </si>
  <si>
    <t>376.42000</t>
  </si>
  <si>
    <t>331.25000</t>
  </si>
  <si>
    <t>354.24000</t>
  </si>
  <si>
    <t>311.73000</t>
  </si>
  <si>
    <t>150.77000</t>
  </si>
  <si>
    <t>132.68000</t>
  </si>
  <si>
    <t>936.97000</t>
  </si>
  <si>
    <t>805.79000</t>
  </si>
  <si>
    <t>201.11000</t>
  </si>
  <si>
    <t>176.98000</t>
  </si>
  <si>
    <t>205.92000</t>
  </si>
  <si>
    <t>181.21000</t>
  </si>
  <si>
    <t>0.30000</t>
  </si>
  <si>
    <t>143.70000</t>
  </si>
  <si>
    <t>126.46000</t>
  </si>
  <si>
    <t>2.45000</t>
  </si>
  <si>
    <t>677.99000</t>
  </si>
  <si>
    <t>596.63000</t>
  </si>
  <si>
    <t>2.89000</t>
  </si>
  <si>
    <t>747.22000</t>
  </si>
  <si>
    <t>657.55000</t>
  </si>
  <si>
    <t>381.05000</t>
  </si>
  <si>
    <t>335.32000</t>
  </si>
  <si>
    <t>3.13000</t>
  </si>
  <si>
    <t>1046.50000</t>
  </si>
  <si>
    <t>920.92000</t>
  </si>
  <si>
    <t>1.59000</t>
  </si>
  <si>
    <t>665.90000</t>
  </si>
  <si>
    <t>585.99000</t>
  </si>
  <si>
    <t>62.69000</t>
  </si>
  <si>
    <t>55.17000</t>
  </si>
  <si>
    <t>219.82000</t>
  </si>
  <si>
    <t>193.44000</t>
  </si>
  <si>
    <t>515.91000</t>
  </si>
  <si>
    <t>454.00000</t>
  </si>
  <si>
    <t>1.72000</t>
  </si>
  <si>
    <t>684.29000</t>
  </si>
  <si>
    <t>602.18000</t>
  </si>
  <si>
    <t>267.33000</t>
  </si>
  <si>
    <t>235.25000</t>
  </si>
  <si>
    <t>704.07000</t>
  </si>
  <si>
    <t>619.58000</t>
  </si>
  <si>
    <t>495.58000</t>
  </si>
  <si>
    <t>436.11000</t>
  </si>
  <si>
    <t>0.73000</t>
  </si>
  <si>
    <t>335.07000</t>
  </si>
  <si>
    <t>294.86000</t>
  </si>
  <si>
    <t>188.80000</t>
  </si>
  <si>
    <t>166.14000</t>
  </si>
  <si>
    <t>5.11000</t>
  </si>
  <si>
    <t>2036.90000</t>
  </si>
  <si>
    <t>1751.73000</t>
  </si>
  <si>
    <t>139.50000</t>
  </si>
  <si>
    <t>122.76000</t>
  </si>
  <si>
    <t>3.81000</t>
  </si>
  <si>
    <t>985.50000</t>
  </si>
  <si>
    <t>867.24000</t>
  </si>
  <si>
    <t>111.29000</t>
  </si>
  <si>
    <t>97.94000</t>
  </si>
  <si>
    <t>364.37000</t>
  </si>
  <si>
    <t>320.65000</t>
  </si>
  <si>
    <t>418.80000</t>
  </si>
  <si>
    <t>368.54000</t>
  </si>
  <si>
    <t>0.75000</t>
  </si>
  <si>
    <t>314.26000</t>
  </si>
  <si>
    <t>276.55000</t>
  </si>
  <si>
    <t>0.98000</t>
  </si>
  <si>
    <t>454.94000</t>
  </si>
  <si>
    <t>400.35000</t>
  </si>
  <si>
    <t>0.46000</t>
  </si>
  <si>
    <t>181.55000</t>
  </si>
  <si>
    <t>159.76000</t>
  </si>
  <si>
    <t>0.71000</t>
  </si>
  <si>
    <t>330.65000</t>
  </si>
  <si>
    <t>290.97000</t>
  </si>
  <si>
    <t>1.67000</t>
  </si>
  <si>
    <t>547.79000</t>
  </si>
  <si>
    <t>482.06000</t>
  </si>
  <si>
    <t>230.19000</t>
  </si>
  <si>
    <t>0.86000</t>
  </si>
  <si>
    <t>341.15000</t>
  </si>
  <si>
    <t>293.39000</t>
  </si>
  <si>
    <t>95.94000</t>
  </si>
  <si>
    <t>84.43000</t>
  </si>
  <si>
    <t>280.22000</t>
  </si>
  <si>
    <t>246.59000</t>
  </si>
  <si>
    <t>6.88000</t>
  </si>
  <si>
    <t>1758.51000</t>
  </si>
  <si>
    <t>1547.49000</t>
  </si>
  <si>
    <t>341.16000</t>
  </si>
  <si>
    <t>300.22000</t>
  </si>
  <si>
    <t>1.63000</t>
  </si>
  <si>
    <t>567.13000</t>
  </si>
  <si>
    <t>499.07000</t>
  </si>
  <si>
    <t>0.62000</t>
  </si>
  <si>
    <t>198.07000</t>
  </si>
  <si>
    <t>174.30000</t>
  </si>
  <si>
    <t>6.93000</t>
  </si>
  <si>
    <t>3040.08000</t>
  </si>
  <si>
    <t>2675.27000</t>
  </si>
  <si>
    <t>301.49000</t>
  </si>
  <si>
    <t>265.31000</t>
  </si>
  <si>
    <t>3.40000</t>
  </si>
  <si>
    <t>1282.93000</t>
  </si>
  <si>
    <t>1128.98000</t>
  </si>
  <si>
    <t>290.78000</t>
  </si>
  <si>
    <t>255.89000</t>
  </si>
  <si>
    <t>3.43000</t>
  </si>
  <si>
    <t>1364.59000</t>
  </si>
  <si>
    <t>1200.84000</t>
  </si>
  <si>
    <t>672.81000</t>
  </si>
  <si>
    <t>592.07000</t>
  </si>
  <si>
    <t>333.66000</t>
  </si>
  <si>
    <t>293.62000</t>
  </si>
  <si>
    <t>758.10000</t>
  </si>
  <si>
    <t>651.97000</t>
  </si>
  <si>
    <t>0.68000</t>
  </si>
  <si>
    <t>325.72000</t>
  </si>
  <si>
    <t>286.63000</t>
  </si>
  <si>
    <t>140.90000</t>
  </si>
  <si>
    <t>123.99000</t>
  </si>
  <si>
    <t>3.29000</t>
  </si>
  <si>
    <t>852.11000</t>
  </si>
  <si>
    <t>749.86000</t>
  </si>
  <si>
    <t>317.72000</t>
  </si>
  <si>
    <t>279.59000</t>
  </si>
  <si>
    <t>3.77000</t>
  </si>
  <si>
    <t>1648.46000</t>
  </si>
  <si>
    <t>1450.64000</t>
  </si>
  <si>
    <t>1.89000</t>
  </si>
  <si>
    <t>716.31000</t>
  </si>
  <si>
    <t>630.35000</t>
  </si>
  <si>
    <t>0.08000</t>
  </si>
  <si>
    <t>33.52000</t>
  </si>
  <si>
    <t>29.50000</t>
  </si>
  <si>
    <t>241.54000</t>
  </si>
  <si>
    <t>212.56000</t>
  </si>
  <si>
    <t>159.60000</t>
  </si>
  <si>
    <t>140.45000</t>
  </si>
  <si>
    <t>177.66000</t>
  </si>
  <si>
    <t>156.34000</t>
  </si>
  <si>
    <t>149.40000</t>
  </si>
  <si>
    <t>131.47000</t>
  </si>
  <si>
    <t>195.51000</t>
  </si>
  <si>
    <t>168.14000</t>
  </si>
  <si>
    <t>55.35000</t>
  </si>
  <si>
    <t>48.71000</t>
  </si>
  <si>
    <t>TGM - PORK MARINATED BELLY - KILO</t>
  </si>
  <si>
    <t>1.87000</t>
  </si>
  <si>
    <t>909.55000</t>
  </si>
  <si>
    <t>800.40000</t>
  </si>
  <si>
    <t>298.54000</t>
  </si>
  <si>
    <t>262.72000</t>
  </si>
  <si>
    <t>182.60000</t>
  </si>
  <si>
    <t>160.69000</t>
  </si>
  <si>
    <t>1.26000</t>
  </si>
  <si>
    <t>500.75000</t>
  </si>
  <si>
    <t>440.66000</t>
  </si>
  <si>
    <t>479.27000</t>
  </si>
  <si>
    <t>421.76000</t>
  </si>
  <si>
    <t>2.90000</t>
  </si>
  <si>
    <t>949.39000</t>
  </si>
  <si>
    <t>835.46000</t>
  </si>
  <si>
    <t>2184.03000</t>
  </si>
  <si>
    <t>1921.95000</t>
  </si>
  <si>
    <t>249.38000</t>
  </si>
  <si>
    <t>219.45000</t>
  </si>
  <si>
    <t>352.03000</t>
  </si>
  <si>
    <t>309.79000</t>
  </si>
  <si>
    <t>TGM - PIGUE SOBL - KILO</t>
  </si>
  <si>
    <t>157.05000</t>
  </si>
  <si>
    <t>138.20000</t>
  </si>
  <si>
    <t>186.72000</t>
  </si>
  <si>
    <t>164.31000</t>
  </si>
  <si>
    <t>2.64000</t>
  </si>
  <si>
    <t>1051.37000</t>
  </si>
  <si>
    <t>904.18000</t>
  </si>
  <si>
    <t>444.66000</t>
  </si>
  <si>
    <t>391.30000</t>
  </si>
  <si>
    <t>538.50000</t>
  </si>
  <si>
    <t>473.88000</t>
  </si>
  <si>
    <t>0.39000</t>
  </si>
  <si>
    <t>184.42000</t>
  </si>
  <si>
    <t>162.29000</t>
  </si>
  <si>
    <t>75.33000</t>
  </si>
  <si>
    <t>66.29000</t>
  </si>
  <si>
    <t>TGM - PORK COUNTRYSTYLE - KILO</t>
  </si>
  <si>
    <t>246.95000</t>
  </si>
  <si>
    <t>217.32000</t>
  </si>
  <si>
    <t>1.46000</t>
  </si>
  <si>
    <t>378.14000</t>
  </si>
  <si>
    <t>332.76000</t>
  </si>
  <si>
    <t>227.43000</t>
  </si>
  <si>
    <t>200.14000</t>
  </si>
  <si>
    <t>727.34000</t>
  </si>
  <si>
    <t>640.06000</t>
  </si>
  <si>
    <t>846.33000</t>
  </si>
  <si>
    <t>744.77000</t>
  </si>
  <si>
    <t>0.87000</t>
  </si>
  <si>
    <t>379.74000</t>
  </si>
  <si>
    <t>334.17000</t>
  </si>
  <si>
    <t>4.01000</t>
  </si>
  <si>
    <t>1381.44000</t>
  </si>
  <si>
    <t>1215.67000</t>
  </si>
  <si>
    <t>222.91000</t>
  </si>
  <si>
    <t>196.16000</t>
  </si>
  <si>
    <t>279.06000</t>
  </si>
  <si>
    <t>245.57000</t>
  </si>
  <si>
    <t>545.83000</t>
  </si>
  <si>
    <t>480.33000</t>
  </si>
  <si>
    <t>3.36000</t>
  </si>
  <si>
    <t>1170.90000</t>
  </si>
  <si>
    <t>1030.39000</t>
  </si>
  <si>
    <t>471.75000</t>
  </si>
  <si>
    <t>415.14000</t>
  </si>
  <si>
    <t>0.18000</t>
  </si>
  <si>
    <t>142.02000</t>
  </si>
  <si>
    <t>124.98000</t>
  </si>
  <si>
    <t>1.17000</t>
  </si>
  <si>
    <t>466.83000</t>
  </si>
  <si>
    <t>401.47000</t>
  </si>
  <si>
    <t>267.53000</t>
  </si>
  <si>
    <t>235.43000</t>
  </si>
  <si>
    <t>181.35000</t>
  </si>
  <si>
    <t>159.59000</t>
  </si>
  <si>
    <t>2.84000</t>
  </si>
  <si>
    <t>1386.32000</t>
  </si>
  <si>
    <t>1219.96000</t>
  </si>
  <si>
    <t>164.42000</t>
  </si>
  <si>
    <t>144.69000</t>
  </si>
  <si>
    <t>543.35000</t>
  </si>
  <si>
    <t>478.15000</t>
  </si>
  <si>
    <t>1.56000</t>
  </si>
  <si>
    <t>515.03000</t>
  </si>
  <si>
    <t>453.23000</t>
  </si>
  <si>
    <t>2.47000</t>
  </si>
  <si>
    <t>1079.95000</t>
  </si>
  <si>
    <t>950.36000</t>
  </si>
  <si>
    <t>0.42000</t>
  </si>
  <si>
    <t>167.58000</t>
  </si>
  <si>
    <t>147.47000</t>
  </si>
  <si>
    <t>156.27000</t>
  </si>
  <si>
    <t>137.52000</t>
  </si>
  <si>
    <t>176.12000</t>
  </si>
  <si>
    <t>154.99000</t>
  </si>
  <si>
    <t>3.22000</t>
  </si>
  <si>
    <t>1184.50000</t>
  </si>
  <si>
    <t>1042.36000</t>
  </si>
  <si>
    <t>122.06000</t>
  </si>
  <si>
    <t>107.41000</t>
  </si>
  <si>
    <t>216.65000</t>
  </si>
  <si>
    <t>190.65000</t>
  </si>
  <si>
    <t>435.90000</t>
  </si>
  <si>
    <t>383.59000</t>
  </si>
  <si>
    <t>203.67000</t>
  </si>
  <si>
    <t>179.23000</t>
  </si>
  <si>
    <t>4.06000</t>
  </si>
  <si>
    <t>1047.67000</t>
  </si>
  <si>
    <t>921.95000</t>
  </si>
  <si>
    <t>0.79000</t>
  </si>
  <si>
    <t>283.61000</t>
  </si>
  <si>
    <t>249.58000</t>
  </si>
  <si>
    <t>866.07000</t>
  </si>
  <si>
    <t>762.14000</t>
  </si>
  <si>
    <t>434.61000</t>
  </si>
  <si>
    <t>382.46000</t>
  </si>
  <si>
    <t>1.88000</t>
  </si>
  <si>
    <t>708.74000</t>
  </si>
  <si>
    <t>623.69000</t>
  </si>
  <si>
    <t>215.46000</t>
  </si>
  <si>
    <t>189.60000</t>
  </si>
  <si>
    <t>159.57000</t>
  </si>
  <si>
    <t>140.42000</t>
  </si>
  <si>
    <t>2.35000</t>
  </si>
  <si>
    <t>820.15000</t>
  </si>
  <si>
    <t>721.73000</t>
  </si>
  <si>
    <t>3.71000</t>
  </si>
  <si>
    <t>1476.31000</t>
  </si>
  <si>
    <t>1269.63000</t>
  </si>
  <si>
    <t>659.60000</t>
  </si>
  <si>
    <t>580.45000</t>
  </si>
  <si>
    <t>4.23000</t>
  </si>
  <si>
    <t>1161.14000</t>
  </si>
  <si>
    <t>1021.80000</t>
  </si>
  <si>
    <t>560.87000</t>
  </si>
  <si>
    <t>493.57000</t>
  </si>
  <si>
    <t>2.76000</t>
  </si>
  <si>
    <t>987.26000</t>
  </si>
  <si>
    <t>868.79000</t>
  </si>
  <si>
    <t>1.70000</t>
  </si>
  <si>
    <t>572.92000</t>
  </si>
  <si>
    <t>504.17000</t>
  </si>
  <si>
    <t>3.52000</t>
  </si>
  <si>
    <t>1225.00000</t>
  </si>
  <si>
    <t>1078.00000</t>
  </si>
  <si>
    <t>3.02000</t>
  </si>
  <si>
    <t>1140.80000</t>
  </si>
  <si>
    <t>1003.90000</t>
  </si>
  <si>
    <t>2.25000</t>
  </si>
  <si>
    <t>893.77000</t>
  </si>
  <si>
    <t>786.52000</t>
  </si>
  <si>
    <t>9.80000</t>
  </si>
  <si>
    <t>3201.11000</t>
  </si>
  <si>
    <t>2816.98000</t>
  </si>
  <si>
    <t>522.07000</t>
  </si>
  <si>
    <t>459.42000</t>
  </si>
  <si>
    <t>2.53000</t>
  </si>
  <si>
    <t>1005.49000</t>
  </si>
  <si>
    <t>864.72000</t>
  </si>
  <si>
    <t>TGM - PORK AMERICAN RIBS - KILO</t>
  </si>
  <si>
    <t>1.84000</t>
  </si>
  <si>
    <t>787.22000</t>
  </si>
  <si>
    <t>677.01000</t>
  </si>
  <si>
    <t>2.37000</t>
  </si>
  <si>
    <t>842.44000</t>
  </si>
  <si>
    <t>741.35000</t>
  </si>
  <si>
    <t>0.44000</t>
  </si>
  <si>
    <t>215.16000</t>
  </si>
  <si>
    <t>189.34000</t>
  </si>
  <si>
    <t>362.51000</t>
  </si>
  <si>
    <t>319.01000</t>
  </si>
  <si>
    <t>395.18000</t>
  </si>
  <si>
    <t>347.76000</t>
  </si>
  <si>
    <t>249.71000</t>
  </si>
  <si>
    <t>219.74000</t>
  </si>
  <si>
    <t>0.69000</t>
  </si>
  <si>
    <t>337.41000</t>
  </si>
  <si>
    <t>296.92000</t>
  </si>
  <si>
    <t>6.39000</t>
  </si>
  <si>
    <t>1651.14000</t>
  </si>
  <si>
    <t>1453.00000</t>
  </si>
  <si>
    <t>93.34000</t>
  </si>
  <si>
    <t>82.14000</t>
  </si>
  <si>
    <t>485.11000</t>
  </si>
  <si>
    <t>426.90000</t>
  </si>
  <si>
    <t>1.73000</t>
  </si>
  <si>
    <t>584.78000</t>
  </si>
  <si>
    <t>514.61000</t>
  </si>
  <si>
    <t>7.30000</t>
  </si>
  <si>
    <t>3200.33000</t>
  </si>
  <si>
    <t>2816.29000</t>
  </si>
  <si>
    <t>467.50000</t>
  </si>
  <si>
    <t>411.40000</t>
  </si>
  <si>
    <t>184.36000</t>
  </si>
  <si>
    <t>162.24000</t>
  </si>
  <si>
    <t>157.61000</t>
  </si>
  <si>
    <t>138.70000</t>
  </si>
  <si>
    <t>4.12000</t>
  </si>
  <si>
    <t>1335.91000</t>
  </si>
  <si>
    <t>1175.60000</t>
  </si>
  <si>
    <t>210.72000</t>
  </si>
  <si>
    <t>185.43000</t>
  </si>
  <si>
    <t>492.11000</t>
  </si>
  <si>
    <t>433.06000</t>
  </si>
  <si>
    <t>817.95000</t>
  </si>
  <si>
    <t>703.44000</t>
  </si>
  <si>
    <t>2.67000</t>
  </si>
  <si>
    <t>983.39000</t>
  </si>
  <si>
    <t>865.38000</t>
  </si>
  <si>
    <t>450.27000</t>
  </si>
  <si>
    <t>396.24000</t>
  </si>
  <si>
    <t>338.00000</t>
  </si>
  <si>
    <t>297.44000</t>
  </si>
  <si>
    <t>281.82000</t>
  </si>
  <si>
    <t>0.41000</t>
  </si>
  <si>
    <t>138.99000</t>
  </si>
  <si>
    <t>122.31000</t>
  </si>
  <si>
    <t>1108.48000</t>
  </si>
  <si>
    <t>975.46000</t>
  </si>
  <si>
    <t>3.60000</t>
  </si>
  <si>
    <t>1358.73000</t>
  </si>
  <si>
    <t>1195.68000</t>
  </si>
  <si>
    <t>180.57000</t>
  </si>
  <si>
    <t>158.90000</t>
  </si>
  <si>
    <t>0.35000</t>
  </si>
  <si>
    <t>139.65000</t>
  </si>
  <si>
    <t>122.89000</t>
  </si>
  <si>
    <t>315.85000</t>
  </si>
  <si>
    <t>277.95000</t>
  </si>
  <si>
    <t>226.85000</t>
  </si>
  <si>
    <t>199.63000</t>
  </si>
  <si>
    <t>2.10000</t>
  </si>
  <si>
    <t>794.11000</t>
  </si>
  <si>
    <t>682.93000</t>
  </si>
  <si>
    <t>154.85000</t>
  </si>
  <si>
    <t>136.27000</t>
  </si>
  <si>
    <t>236.99000</t>
  </si>
  <si>
    <t>208.55000</t>
  </si>
  <si>
    <t>2.78000</t>
  </si>
  <si>
    <t>939.04000</t>
  </si>
  <si>
    <t>826.36000</t>
  </si>
  <si>
    <t>5.17000</t>
  </si>
  <si>
    <t>2267.44000</t>
  </si>
  <si>
    <t>1995.35000</t>
  </si>
  <si>
    <t>212.24000</t>
  </si>
  <si>
    <t>186.77000</t>
  </si>
  <si>
    <t>466.66000</t>
  </si>
  <si>
    <t>410.66000</t>
  </si>
  <si>
    <t>1.13000</t>
  </si>
  <si>
    <t>450.87000</t>
  </si>
  <si>
    <t>396.77000</t>
  </si>
  <si>
    <t>2.04000</t>
  </si>
  <si>
    <t>647.41000</t>
  </si>
  <si>
    <t>569.72000</t>
  </si>
  <si>
    <t>374.83000</t>
  </si>
  <si>
    <t>329.85000</t>
  </si>
  <si>
    <t>349.10000</t>
  </si>
  <si>
    <t>307.21000</t>
  </si>
  <si>
    <t>119.52000</t>
  </si>
  <si>
    <t>105.18000</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</si>
  <si>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</si>
  <si>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</si>
  <si>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</si>
  <si>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</si>
  <si>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</si>
  <si>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</si>
  <si>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</si>
  <si>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</si>
  <si>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</si>
  <si>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</si>
  <si>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</si>
  <si>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</si>
  <si>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</si>
  <si>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</si>
  <si>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</si>
  <si>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</si>
  <si>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</si>
  <si>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</si>
  <si>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</si>
  <si>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</si>
  <si>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</si>
  <si>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</si>
  <si>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</si>
  <si>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</si>
  <si>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</si>
  <si>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</si>
  <si>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</si>
  <si>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</si>
  <si>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</si>
  <si>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</si>
  <si>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</si>
  <si>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</si>
  <si>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</si>
  <si>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</si>
  <si>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</si>
  <si>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</si>
  <si>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</si>
  <si>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</si>
  <si>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</si>
  <si>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</si>
  <si>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</si>
  <si>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</si>
  <si>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</si>
  <si>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</si>
  <si>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</si>
  <si>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</si>
  <si>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</si>
  <si>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</si>
  <si>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</si>
  <si>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</si>
  <si>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</si>
  <si>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</si>
  <si>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</si>
  <si>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</si>
  <si>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</si>
  <si>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</si>
  <si>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</si>
  <si>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</si>
  <si>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</si>
  <si>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</si>
  <si>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</si>
  <si>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</si>
  <si>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</si>
  <si>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</si>
  <si>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</si>
  <si>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</si>
  <si>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</si>
  <si>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</si>
  <si>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</si>
  <si>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</si>
  <si>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</si>
  <si>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</si>
  <si>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</si>
  <si>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</si>
  <si>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</si>
  <si>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</si>
  <si>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</si>
  <si>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</si>
  <si>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</si>
  <si>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</si>
  <si>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</si>
  <si>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</si>
  <si>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</si>
  <si>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</si>
  <si>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</si>
  <si>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</si>
  <si>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</si>
  <si>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</si>
  <si>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</si>
  <si>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</si>
  <si>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</si>
  <si>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</si>
  <si>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</si>
  <si>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</si>
  <si>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</si>
  <si>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</si>
  <si>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</si>
  <si>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</si>
  <si>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</si>
  <si>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</si>
  <si>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</si>
  <si>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</si>
  <si>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</si>
  <si>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</si>
  <si>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</si>
  <si>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</si>
  <si>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</si>
  <si>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</si>
  <si>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</si>
  <si>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</si>
  <si>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</si>
  <si>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</si>
  <si>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</si>
  <si>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</si>
  <si>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</si>
  <si>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</si>
  <si>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</si>
  <si>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</si>
  <si>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</si>
  <si>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</si>
  <si>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</si>
  <si>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</si>
  <si>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</si>
  <si>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</si>
  <si>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</si>
  <si>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</si>
  <si>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</si>
  <si>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</si>
  <si>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</si>
  <si>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</si>
  <si>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</si>
  <si>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</si>
  <si>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</si>
  <si>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</si>
  <si>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</si>
  <si>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</si>
  <si>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</si>
  <si>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</si>
  <si>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</si>
  <si>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</si>
  <si>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</si>
  <si>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</si>
  <si>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</si>
  <si>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</si>
  <si>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</si>
  <si>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</si>
  <si>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</si>
  <si>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</si>
  <si>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</si>
  <si>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</si>
  <si>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</si>
  <si>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</si>
  <si>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</si>
  <si>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</si>
  <si>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</si>
  <si>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</si>
  <si>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</si>
  <si>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</si>
  <si>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</si>
  <si>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</si>
  <si>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</si>
  <si>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</si>
  <si>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</si>
  <si>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</si>
  <si>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</si>
  <si>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</si>
  <si>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</si>
  <si>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</si>
  <si>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</si>
  <si>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</si>
  <si>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</si>
  <si>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</si>
  <si>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</si>
  <si>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</si>
  <si>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</si>
  <si>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</si>
  <si>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</si>
  <si>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</si>
  <si>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</si>
  <si>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</si>
  <si>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</si>
  <si>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</si>
  <si>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</si>
  <si>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</si>
  <si>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</si>
  <si>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</si>
  <si>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</si>
  <si>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</si>
  <si>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</si>
  <si>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</si>
  <si>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</si>
  <si>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</si>
  <si>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</si>
  <si>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</si>
  <si>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</si>
  <si>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</si>
  <si>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</si>
  <si>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</si>
  <si>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</si>
  <si>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</si>
  <si>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</si>
  <si>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</si>
  <si>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</si>
  <si>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</si>
  <si>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</si>
  <si>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</si>
  <si>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</si>
  <si>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</si>
  <si>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</si>
  <si>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</si>
  <si>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</si>
  <si>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</si>
  <si>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</si>
  <si>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</si>
  <si>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</si>
  <si>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</si>
  <si>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</si>
  <si>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</si>
  <si>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</si>
  <si>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</si>
  <si>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</si>
  <si>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</si>
  <si>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</si>
  <si>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</si>
  <si>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</si>
  <si>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</si>
  <si>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</si>
  <si>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</si>
  <si>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</si>
  <si>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</si>
  <si>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</si>
  <si>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</si>
  <si>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</si>
  <si>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</si>
  <si>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</si>
  <si>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</si>
  <si>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</si>
  <si>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</si>
  <si>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</si>
  <si>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</si>
  <si>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</si>
  <si>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</si>
  <si>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</si>
  <si>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</si>
  <si>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</si>
  <si>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</si>
  <si>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</si>
  <si>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</si>
  <si>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</si>
  <si>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</si>
  <si>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</si>
  <si>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</si>
  <si>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</si>
  <si>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</si>
  <si>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</si>
  <si>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</si>
  <si>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</si>
  <si>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</si>
  <si>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</si>
  <si>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</si>
  <si>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</si>
  <si>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</si>
  <si>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</si>
  <si>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</si>
  <si>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</si>
  <si>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</si>
  <si>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</si>
  <si>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</si>
  <si>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</si>
  <si>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</si>
  <si>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</si>
  <si>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</si>
  <si>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</si>
  <si>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</si>
  <si>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</si>
  <si>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</si>
  <si>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</si>
  <si>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</si>
  <si>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</si>
  <si>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</si>
  <si>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</si>
  <si>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</si>
  <si>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</si>
  <si>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</si>
  <si>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</si>
  <si>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</si>
  <si>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</si>
  <si>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</si>
  <si>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</si>
  <si>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</si>
  <si>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</si>
  <si>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</si>
  <si>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</si>
  <si>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</si>
  <si>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</si>
  <si>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</si>
  <si>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</si>
  <si>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</si>
  <si>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</si>
  <si>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</si>
  <si>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</si>
  <si>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</si>
  <si>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</si>
  <si>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</si>
  <si>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</si>
  <si>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</si>
  <si>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</si>
  <si>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</si>
  <si>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</si>
  <si>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</si>
  <si>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</si>
  <si>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</si>
  <si>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</si>
  <si>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</si>
  <si>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</si>
  <si>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</si>
  <si>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</si>
  <si>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</si>
  <si>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</si>
  <si>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</si>
  <si>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</si>
  <si>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</si>
  <si>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</si>
  <si>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</si>
  <si>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</si>
  <si>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</si>
  <si>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</si>
  <si>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</si>
  <si>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</si>
  <si>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</si>
  <si>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</si>
  <si>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</si>
  <si>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</si>
  <si>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</si>
  <si>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</si>
  <si>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</si>
  <si>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</si>
  <si>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</si>
  <si>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</si>
  <si>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</si>
  <si>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</si>
  <si>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</si>
  <si>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</si>
  <si>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</si>
  <si>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</si>
  <si>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</si>
  <si>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</si>
  <si>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</si>
  <si>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</si>
  <si>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</si>
  <si>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</si>
  <si>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</si>
  <si>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</si>
  <si>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</si>
  <si>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</si>
  <si>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</si>
  <si>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</si>
  <si>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</si>
  <si>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</si>
  <si>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</si>
  <si>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</si>
  <si>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</si>
  <si>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</si>
  <si>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</si>
  <si>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</si>
  <si>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</si>
  <si>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</si>
  <si>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</si>
  <si>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</si>
  <si>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</si>
  <si>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</si>
  <si>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</si>
  <si>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</si>
  <si>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</si>
  <si>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</si>
  <si>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</si>
  <si>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</si>
  <si>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</si>
  <si>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</si>
  <si>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</si>
  <si>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</si>
  <si>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</si>
  <si>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</si>
  <si>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</si>
  <si>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</si>
  <si>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</si>
  <si>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</si>
  <si>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</si>
  <si>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</si>
  <si>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</si>
  <si>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</si>
  <si>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</si>
  <si>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</si>
  <si>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</si>
  <si>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</si>
  <si>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</si>
  <si>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</si>
  <si>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</si>
  <si>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</si>
  <si>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</si>
  <si>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</si>
  <si>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</si>
  <si>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</si>
  <si>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</si>
  <si>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</si>
  <si>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</si>
  <si>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</si>
  <si>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</si>
  <si>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</si>
  <si>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</si>
  <si>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</si>
  <si>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</si>
  <si>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</si>
  <si>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</si>
  <si>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</si>
  <si>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</si>
  <si>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</si>
  <si>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</si>
  <si>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</si>
  <si>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</si>
  <si>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</si>
  <si>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</si>
  <si>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</si>
  <si>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</si>
  <si>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</si>
  <si>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</si>
  <si>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</si>
  <si>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</si>
  <si>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</si>
  <si>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</si>
  <si>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</si>
  <si>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</si>
  <si>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</si>
  <si>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</si>
  <si>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</si>
  <si>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</si>
  <si>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</si>
  <si>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</si>
  <si>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</si>
  <si>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</si>
  <si>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</si>
  <si>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</si>
  <si>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</si>
  <si>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</si>
  <si>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</si>
  <si>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</si>
  <si>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</si>
  <si>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</si>
  <si>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</si>
  <si>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</si>
  <si>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</si>
  <si>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</si>
  <si>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</si>
  <si>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</si>
  <si>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</si>
  <si>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</si>
  <si>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</si>
  <si>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</si>
  <si>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</si>
  <si>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</si>
  <si>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</si>
  <si>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</si>
  <si>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</si>
  <si>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</si>
  <si>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</si>
  <si>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</si>
  <si>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</si>
  <si>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</si>
  <si>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</si>
  <si>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</si>
  <si>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</si>
  <si>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</si>
  <si>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</si>
  <si>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</si>
  <si>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</si>
  <si>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</si>
  <si>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</si>
  <si>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</si>
  <si>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</si>
  <si>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</si>
  <si>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</si>
  <si>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</si>
  <si>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</si>
  <si>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</si>
  <si>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</si>
  <si>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</si>
  <si>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</si>
  <si>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</si>
  <si>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</si>
  <si>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</si>
  <si>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</si>
  <si>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</si>
  <si>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</si>
  <si>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</si>
  <si>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</si>
  <si>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</si>
  <si>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</si>
  <si>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</si>
  <si>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</si>
  <si>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</si>
  <si>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</si>
  <si>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</si>
  <si>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</si>
  <si>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</si>
  <si>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</si>
  <si>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</si>
  <si>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</si>
  <si>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</si>
  <si>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</si>
  <si>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</si>
  <si>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</si>
  <si>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</si>
  <si>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</si>
  <si>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</si>
  <si>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</si>
  <si>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</si>
  <si>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</si>
  <si>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</si>
  <si>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</si>
  <si>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</si>
  <si>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</si>
  <si>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</si>
  <si>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</si>
  <si>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</si>
  <si>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</si>
  <si>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</si>
  <si>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</si>
  <si>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</si>
  <si>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</si>
  <si>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</si>
  <si>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</si>
  <si>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</si>
  <si>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</si>
  <si>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</si>
  <si>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</si>
  <si>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</si>
  <si>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</si>
  <si>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</si>
  <si>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</si>
  <si>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</si>
  <si>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</si>
  <si>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</si>
  <si>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</si>
  <si>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</si>
  <si>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</si>
  <si>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</si>
  <si>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</si>
  <si>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</si>
  <si>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</si>
  <si>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</si>
  <si>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</si>
  <si>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</si>
  <si>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</si>
  <si>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</si>
  <si>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</si>
  <si>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</si>
  <si>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</si>
  <si>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</si>
  <si>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</si>
  <si>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</si>
  <si>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</si>
  <si>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</si>
  <si>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</si>
  <si>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</si>
  <si>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</si>
  <si>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</si>
  <si>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</si>
  <si>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</si>
  <si>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</si>
  <si>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</si>
  <si>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</si>
  <si>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</si>
  <si>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</si>
  <si>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</si>
  <si>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</si>
  <si>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</si>
  <si>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</si>
  <si>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</si>
  <si>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</si>
  <si>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</si>
  <si>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</si>
  <si>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</si>
  <si>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</si>
  <si>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</si>
  <si>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</si>
  <si>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</si>
  <si>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</si>
  <si>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</si>
  <si>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</si>
  <si>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</si>
  <si>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</si>
  <si>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</si>
  <si>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</si>
  <si>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</si>
  <si>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</si>
  <si>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</si>
  <si>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</si>
  <si>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</si>
  <si>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</si>
  <si>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</si>
  <si>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</si>
  <si>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</si>
  <si>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</si>
  <si>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</si>
  <si>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</si>
  <si>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</si>
  <si>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</si>
  <si>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</si>
  <si>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</si>
  <si>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</si>
  <si>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</si>
  <si>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</si>
  <si>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</si>
  <si>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</si>
  <si>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</si>
  <si>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</si>
  <si>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</si>
  <si>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</si>
  <si>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</si>
  <si>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</si>
  <si>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</si>
  <si>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</si>
  <si>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</si>
  <si>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</si>
  <si>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</si>
  <si>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</si>
  <si>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</si>
  <si>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</si>
  <si>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</si>
  <si>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</si>
  <si>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</si>
  <si>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</si>
  <si>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</si>
  <si>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</si>
  <si>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</si>
  <si>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</si>
  <si>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</si>
  <si>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</si>
  <si>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</si>
  <si>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</si>
  <si>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</si>
  <si>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</si>
  <si>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</si>
  <si>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</si>
  <si>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</si>
  <si>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</si>
  <si>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</si>
  <si>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</si>
  <si>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</si>
  <si>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</si>
  <si>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</si>
  <si>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</si>
  <si>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</si>
  <si>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</si>
  <si>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</si>
  <si>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</si>
  <si>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</si>
  <si>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</si>
  <si>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</si>
  <si>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</si>
  <si>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</si>
  <si>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</si>
  <si>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</si>
  <si>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</si>
  <si>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</si>
  <si>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</si>
  <si>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</si>
  <si>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</si>
  <si>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</si>
  <si>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</si>
  <si>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</si>
  <si>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</si>
  <si>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</si>
  <si>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</si>
  <si>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</si>
  <si>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</si>
  <si>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</si>
  <si>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</si>
  <si>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</si>
  <si>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</si>
  <si>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</si>
  <si>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</si>
  <si>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</si>
  <si>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</si>
  <si>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</si>
  <si>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</si>
  <si>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</si>
  <si>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</si>
  <si>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</si>
  <si>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</si>
  <si>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</si>
  <si>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</si>
  <si>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</si>
  <si>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</si>
  <si>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</si>
  <si>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</si>
  <si>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</si>
  <si>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</si>
  <si>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</si>
  <si>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</si>
  <si>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</si>
  <si>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</si>
  <si>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</si>
  <si>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</si>
  <si>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</si>
  <si>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</si>
  <si>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</si>
  <si>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</si>
  <si>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</si>
  <si>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</si>
  <si>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</si>
  <si>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</si>
  <si>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</si>
  <si>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</si>
  <si>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</si>
  <si>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</si>
  <si>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</si>
  <si>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</si>
  <si>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</si>
  <si>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</si>
  <si>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</si>
  <si>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</si>
  <si>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</si>
  <si>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</si>
  <si>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</si>
  <si>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</si>
  <si>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</si>
  <si>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</si>
  <si>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</si>
  <si>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</si>
  <si>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</si>
  <si>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</si>
  <si>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</si>
  <si>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</si>
  <si>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</si>
  <si>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</si>
  <si>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</si>
  <si>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</si>
  <si>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</si>
  <si>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</si>
  <si>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</si>
  <si>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</si>
  <si>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</si>
  <si>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</si>
  <si>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</si>
  <si>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</si>
  <si>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</si>
  <si>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</si>
  <si>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</si>
  <si>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</si>
  <si>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</si>
  <si>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</si>
  <si>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</si>
  <si>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</si>
  <si>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</si>
  <si>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</si>
  <si>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</si>
  <si>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</si>
  <si>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</si>
  <si>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</si>
  <si>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</si>
  <si>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</si>
  <si>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</si>
  <si>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</si>
  <si>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</si>
  <si>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</si>
  <si>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</si>
  <si>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</si>
  <si>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</si>
  <si>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</si>
  <si>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</si>
  <si>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</si>
  <si>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</si>
  <si>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</si>
  <si>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</si>
  <si>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</si>
  <si>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</si>
  <si>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</si>
  <si>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</si>
  <si>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</si>
  <si>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</si>
  <si>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</si>
  <si>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</si>
  <si>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</si>
  <si>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</si>
  <si>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</si>
  <si>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</si>
  <si>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</si>
  <si>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</si>
  <si>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</si>
  <si>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</si>
  <si>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</si>
  <si>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</si>
  <si>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</si>
  <si>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</si>
  <si>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</si>
  <si>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</si>
  <si>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</si>
  <si>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</si>
  <si>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</si>
  <si>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</si>
  <si>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</si>
  <si>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</si>
  <si>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</si>
  <si>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</si>
  <si>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</si>
  <si>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</si>
  <si>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</si>
  <si>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</si>
  <si>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</si>
  <si>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</si>
  <si>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</si>
  <si>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</si>
  <si>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</si>
  <si>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</si>
  <si>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</si>
  <si>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</si>
  <si>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</si>
  <si>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</si>
  <si>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</si>
  <si>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</si>
  <si>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</si>
  <si>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</si>
  <si>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</si>
  <si>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</si>
  <si>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</si>
  <si>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</si>
  <si>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</si>
  <si>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</si>
  <si>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</si>
  <si>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</si>
  <si>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</si>
  <si>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</si>
  <si>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</si>
  <si>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</si>
  <si>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</si>
  <si>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</si>
  <si>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</si>
  <si>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</si>
  <si>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</si>
  <si>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</si>
  <si>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</si>
  <si>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</si>
  <si>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</si>
  <si>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</si>
  <si>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</si>
  <si>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</si>
  <si>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</si>
  <si>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</si>
  <si>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</si>
  <si>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</si>
  <si>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</si>
  <si>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</si>
  <si>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</si>
  <si>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</si>
  <si>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</si>
  <si>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</si>
  <si>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</si>
  <si>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</si>
  <si>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</si>
  <si>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</si>
  <si>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</si>
  <si>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</si>
  <si>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</si>
  <si>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</si>
  <si>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</si>
  <si>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</si>
  <si>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</si>
  <si>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</si>
  <si>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</si>
  <si>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</si>
  <si>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</si>
  <si>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</si>
  <si>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</si>
  <si>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</si>
  <si>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</si>
  <si>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</si>
  <si>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</si>
  <si>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</si>
  <si>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</si>
  <si>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</si>
  <si>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</si>
  <si>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</si>
  <si>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</si>
  <si>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</si>
  <si>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</si>
  <si>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</si>
  <si>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</si>
  <si>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</si>
  <si>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</si>
  <si>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</si>
  <si>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</si>
  <si>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</si>
  <si>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</si>
  <si>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</si>
  <si>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</si>
  <si>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</si>
  <si>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</si>
  <si>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</si>
  <si>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</si>
  <si>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</si>
  <si>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</si>
  <si>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</si>
  <si>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</si>
  <si>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</si>
  <si>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</si>
  <si>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</si>
  <si>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</si>
  <si>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</si>
  <si>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</si>
  <si>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</si>
  <si>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</si>
  <si>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</si>
  <si>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</si>
  <si>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</si>
  <si>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</si>
  <si>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</si>
  <si>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</si>
  <si>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</si>
  <si>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</si>
  <si>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</si>
  <si>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</si>
  <si>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</si>
  <si>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</si>
  <si>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</si>
  <si>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</si>
  <si>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</si>
  <si>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</si>
  <si>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</si>
  <si>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</si>
  <si>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</si>
  <si>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</si>
  <si>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</si>
  <si>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</si>
  <si>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</si>
  <si>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</si>
  <si>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</si>
  <si>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</si>
  <si>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</si>
  <si>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</si>
  <si>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</si>
  <si>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</si>
  <si>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</si>
  <si>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</si>
  <si>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</si>
  <si>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</si>
  <si>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</si>
  <si>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</si>
  <si>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</si>
  <si>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</si>
  <si>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</si>
  <si>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</si>
  <si>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</si>
  <si>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</si>
  <si>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</si>
  <si>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</si>
  <si>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</si>
  <si>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</si>
  <si>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</si>
  <si>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</si>
  <si>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</si>
  <si>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</si>
  <si>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</si>
  <si>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</si>
  <si>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</si>
  <si>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</si>
  <si>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</si>
  <si>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</si>
  <si>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</si>
  <si>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</si>
  <si>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</si>
  <si>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</si>
  <si>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</si>
  <si>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</si>
  <si>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</si>
  <si>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</si>
  <si>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</si>
  <si>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</si>
  <si>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</si>
  <si>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</si>
  <si>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</si>
  <si>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</si>
  <si>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</si>
  <si>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</si>
  <si>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</si>
  <si>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</si>
  <si>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</si>
  <si>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</si>
  <si>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</si>
  <si>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</si>
  <si>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</si>
  <si>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</si>
  <si>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</si>
  <si>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</si>
  <si>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</si>
  <si>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</si>
  <si>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</si>
  <si>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</si>
  <si>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</si>
  <si>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</si>
  <si>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</si>
  <si>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</si>
  <si>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</si>
  <si>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</si>
  <si>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</si>
  <si>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</si>
  <si>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</si>
  <si>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</si>
  <si>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</si>
  <si>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</si>
  <si>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</si>
  <si>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</si>
  <si>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</si>
  <si>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</si>
  <si>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</si>
  <si>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</si>
  <si>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</si>
  <si>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</si>
  <si>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</si>
  <si>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</si>
  <si>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</si>
  <si>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</si>
  <si>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</si>
  <si>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</si>
  <si>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</si>
  <si>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</si>
  <si>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</si>
  <si>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</si>
  <si>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</si>
  <si>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</si>
  <si>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</si>
  <si>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</si>
  <si>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</si>
  <si>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</si>
  <si>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</si>
  <si>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</si>
  <si>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</si>
  <si>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</si>
  <si>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</si>
  <si>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</si>
  <si>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</si>
  <si>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</si>
  <si>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</si>
  <si>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</si>
  <si>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</si>
  <si>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</si>
  <si>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</si>
  <si>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</si>
  <si>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</si>
  <si>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</si>
  <si>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</si>
  <si>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</si>
  <si>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</si>
  <si>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</si>
  <si>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</si>
  <si>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</si>
  <si>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</si>
  <si>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</si>
  <si>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</si>
  <si>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</si>
  <si>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</si>
  <si>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</si>
  <si>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</si>
  <si>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</si>
  <si>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</si>
  <si>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</si>
  <si>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</si>
  <si>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</si>
  <si>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</si>
  <si>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</si>
  <si>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</si>
  <si>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</si>
  <si>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</si>
  <si>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</si>
  <si>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</si>
  <si>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</si>
  <si>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</si>
  <si>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</si>
  <si>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</si>
  <si>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</si>
  <si>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</si>
  <si>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</si>
  <si>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</si>
  <si>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</si>
  <si>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</si>
  <si>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</si>
  <si>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</si>
  <si>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</si>
  <si>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</si>
  <si>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</si>
  <si>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</si>
  <si>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</si>
  <si>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</si>
  <si>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</si>
  <si>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</si>
  <si>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</si>
  <si>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</si>
  <si>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</si>
  <si>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</si>
  <si>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</si>
  <si>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</si>
  <si>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</si>
  <si>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</si>
  <si>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</si>
  <si>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</si>
  <si>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</si>
  <si>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</si>
  <si>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</si>
  <si>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</si>
  <si>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</si>
  <si>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</si>
  <si>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</si>
  <si>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</si>
  <si>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</si>
  <si>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</si>
  <si>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</si>
  <si>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</si>
  <si>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</si>
  <si>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</si>
  <si>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</si>
  <si>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</si>
  <si>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</si>
  <si>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</si>
  <si>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</si>
  <si>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</si>
  <si>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</si>
  <si>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</si>
  <si>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</si>
  <si>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</si>
  <si>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</si>
  <si>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</si>
  <si>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</si>
  <si>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</si>
  <si>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</si>
  <si>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</si>
  <si>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</si>
  <si>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</si>
  <si>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</si>
  <si>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</si>
  <si>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</si>
  <si>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</si>
  <si>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</si>
  <si>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</si>
  <si>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</si>
  <si>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</si>
  <si>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</si>
  <si>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</si>
  <si>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</si>
  <si>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</si>
  <si>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</si>
  <si>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</si>
  <si>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</si>
  <si>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</si>
  <si>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</si>
  <si>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</si>
  <si>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</si>
  <si>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</si>
  <si>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</si>
  <si>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</si>
  <si>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</si>
  <si>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</si>
  <si>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</si>
  <si>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</si>
  <si>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</si>
  <si>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</si>
  <si>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</si>
  <si>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</si>
  <si>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</si>
  <si>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</si>
  <si>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</si>
  <si>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</si>
  <si>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</si>
  <si>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</si>
  <si>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</si>
  <si>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</si>
  <si>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</si>
  <si>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</si>
  <si>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</si>
  <si>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</si>
  <si>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</si>
  <si>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</si>
  <si>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</si>
  <si>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</si>
  <si>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</si>
  <si>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</si>
  <si>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</si>
  <si>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</si>
  <si>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</si>
  <si>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</si>
  <si>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</si>
  <si>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</si>
  <si>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</si>
  <si>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</si>
  <si>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</si>
  <si>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</si>
  <si>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</si>
  <si>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</si>
  <si>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</si>
  <si>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</si>
  <si>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</si>
  <si>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</si>
  <si>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</si>
  <si>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</si>
  <si>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</si>
  <si>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</si>
  <si>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</si>
  <si>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</si>
  <si>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</si>
  <si>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</si>
  <si>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</si>
  <si>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</si>
  <si>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</si>
  <si>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</si>
  <si>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</si>
  <si>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</si>
  <si>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</si>
  <si>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</si>
  <si>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</si>
  <si>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</si>
  <si>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</si>
  <si>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</si>
  <si>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</si>
  <si>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</si>
  <si>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</si>
  <si>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</si>
  <si>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</si>
  <si>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</si>
  <si>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</si>
  <si>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</si>
  <si>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</si>
  <si>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</si>
  <si>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</si>
  <si>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</si>
  <si>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</si>
  <si>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</si>
  <si>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</si>
  <si>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</si>
  <si>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</si>
  <si>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</si>
  <si>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</si>
  <si>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</si>
  <si>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</si>
  <si>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</si>
  <si>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</si>
  <si>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</si>
  <si>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</si>
  <si>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</si>
  <si>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</si>
  <si>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</si>
  <si>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</si>
  <si>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</si>
  <si>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</si>
  <si>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</si>
  <si>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</si>
  <si>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</si>
  <si>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</si>
  <si>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</si>
  <si>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</si>
  <si>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</si>
  <si>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</si>
  <si>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</si>
  <si>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</si>
  <si>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</si>
  <si>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</si>
  <si>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</si>
  <si>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</si>
  <si>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</si>
  <si>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</si>
  <si>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</si>
  <si>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</si>
  <si>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</si>
  <si>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</si>
  <si>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</si>
  <si>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</si>
  <si>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</si>
  <si>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</si>
  <si>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</si>
  <si>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</si>
  <si>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</si>
  <si>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</si>
  <si>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</si>
  <si>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</si>
  <si>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</si>
  <si>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</si>
  <si>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</si>
  <si>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</si>
  <si>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</si>
  <si>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</si>
  <si>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</si>
  <si>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</si>
  <si>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</si>
  <si>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</si>
  <si>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</si>
  <si>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</si>
  <si>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</si>
  <si>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</si>
  <si>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</si>
  <si>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</si>
  <si>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</si>
  <si>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</si>
  <si>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</si>
  <si>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</si>
  <si>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</si>
  <si>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</si>
  <si>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</si>
  <si>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</si>
  <si>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</si>
  <si>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</si>
  <si>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</si>
  <si>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</si>
  <si>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</si>
  <si>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</si>
  <si>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</si>
  <si>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</si>
  <si>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</si>
  <si>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</si>
  <si>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</si>
  <si>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</si>
  <si>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</si>
  <si>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</si>
  <si>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</si>
  <si>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</si>
  <si>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</si>
  <si>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</si>
  <si>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</si>
  <si>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</si>
  <si>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</si>
  <si>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</si>
  <si>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</si>
  <si>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</si>
  <si>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</si>
  <si>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</si>
  <si>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</si>
  <si>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</si>
  <si>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</si>
  <si>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</si>
  <si>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</si>
  <si>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</si>
  <si>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</si>
  <si>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</si>
  <si>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</si>
  <si>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</si>
  <si>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</si>
  <si>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</si>
  <si>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</si>
  <si>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</si>
  <si>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</si>
  <si>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</si>
  <si>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</si>
  <si>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</si>
  <si>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</si>
  <si>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</si>
  <si>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</si>
  <si>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</si>
  <si>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</si>
  <si>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</si>
  <si>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</si>
  <si>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</si>
  <si>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</si>
  <si>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</si>
  <si>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</si>
  <si>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</si>
  <si>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</si>
  <si>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</si>
  <si>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</si>
  <si>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</si>
  <si>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</si>
  <si>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</si>
  <si>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</si>
  <si>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</si>
  <si>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</si>
  <si>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</si>
  <si>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</si>
  <si>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</si>
  <si>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</si>
  <si>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</si>
  <si>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</si>
  <si>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</si>
  <si>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</si>
  <si>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</si>
  <si>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</si>
  <si>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</si>
  <si>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</si>
  <si>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</si>
  <si>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</si>
  <si>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</si>
  <si>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</si>
  <si>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</si>
  <si>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</si>
  <si>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</si>
  <si>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</si>
  <si>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</si>
  <si>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</si>
  <si>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</si>
  <si>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</si>
  <si>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</si>
  <si>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</si>
  <si>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</si>
  <si>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</si>
  <si>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</si>
  <si>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</si>
  <si>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</si>
  <si>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</si>
  <si>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</si>
  <si>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</si>
  <si>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</si>
  <si>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</si>
  <si>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</si>
  <si>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</si>
  <si>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</si>
  <si>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</si>
  <si>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</si>
  <si>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</si>
  <si>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</si>
  <si>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</si>
  <si>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</si>
  <si>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</si>
  <si>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</si>
  <si>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</si>
  <si>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</si>
  <si>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</si>
  <si>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</si>
  <si>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</si>
  <si>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</si>
  <si>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</si>
  <si>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</si>
  <si>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</si>
  <si>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</si>
  <si>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</si>
  <si>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</si>
  <si>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</si>
  <si>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</si>
  <si>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</si>
  <si>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</si>
  <si>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</si>
  <si>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</si>
  <si>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</si>
  <si>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</si>
  <si>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</si>
  <si>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</si>
  <si>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</si>
  <si>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</si>
  <si>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</si>
  <si>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</si>
  <si>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</si>
  <si>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</si>
  <si>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</si>
  <si>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</si>
  <si>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</si>
  <si>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</si>
  <si>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</si>
  <si>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</si>
  <si>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</si>
  <si>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</si>
  <si>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</si>
  <si>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</si>
  <si>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</si>
  <si>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</si>
  <si>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</si>
  <si>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</si>
  <si>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</si>
  <si>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</si>
  <si>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</si>
  <si>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</si>
  <si>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</si>
  <si>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</si>
  <si>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</si>
  <si>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</si>
  <si>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</si>
  <si>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</si>
  <si>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</si>
  <si>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</si>
  <si>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</si>
  <si>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</si>
  <si>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</si>
  <si>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</si>
  <si>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</si>
  <si>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</si>
  <si>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</si>
  <si>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</si>
  <si>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</si>
  <si>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</si>
  <si>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</si>
  <si>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</si>
  <si>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</si>
  <si>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</si>
  <si>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</si>
  <si>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</si>
  <si>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</si>
  <si>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</si>
  <si>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</si>
  <si>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</si>
  <si>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</si>
  <si>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</si>
  <si>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</si>
  <si>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</si>
  <si>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</si>
  <si>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</si>
  <si>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</si>
  <si>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</si>
  <si>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</si>
  <si>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</si>
  <si>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</si>
  <si>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</si>
  <si>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</si>
  <si>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</si>
  <si>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</si>
  <si>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</si>
  <si>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</si>
  <si>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</si>
  <si>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</si>
  <si>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</si>
  <si>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</si>
  <si>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</si>
  <si>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</si>
  <si>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</si>
  <si>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</si>
  <si>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</si>
  <si>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</si>
  <si>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</si>
  <si>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</si>
  <si>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</si>
  <si>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</si>
  <si>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</si>
  <si>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</si>
  <si>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</si>
  <si>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</si>
  <si>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</si>
  <si>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</si>
  <si>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</si>
  <si>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</si>
  <si>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</si>
  <si>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</si>
  <si>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</si>
  <si>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</si>
  <si>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</si>
  <si>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</si>
  <si>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</si>
  <si>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</si>
  <si>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</si>
  <si>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</si>
  <si>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</si>
  <si>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</si>
  <si>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</si>
  <si>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</si>
  <si>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</si>
  <si>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</si>
  <si>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</si>
  <si>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</si>
  <si>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</si>
  <si>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</si>
  <si>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</si>
  <si>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</si>
  <si>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</si>
  <si>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</si>
  <si>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</si>
  <si>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</si>
  <si>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</si>
  <si>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</si>
  <si>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</si>
  <si>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</si>
  <si>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</si>
  <si>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</si>
  <si>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</si>
  <si>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</si>
  <si>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</si>
  <si>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</si>
  <si>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</si>
  <si>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</si>
  <si>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</si>
  <si>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</si>
  <si>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</si>
  <si>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</si>
  <si>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</si>
  <si>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</si>
  <si>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</si>
  <si>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</si>
  <si>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</si>
  <si>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</si>
  <si>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</si>
  <si>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</si>
  <si>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</si>
  <si>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</si>
  <si>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</si>
  <si>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</si>
  <si>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</si>
  <si>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</si>
  <si>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</si>
  <si>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</si>
  <si>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</si>
  <si>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</si>
  <si>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</si>
  <si>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</si>
  <si>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</si>
  <si>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</si>
  <si>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</si>
  <si>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</si>
  <si>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</si>
  <si>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</si>
  <si>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</si>
  <si>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</si>
  <si>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</si>
  <si>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</si>
  <si>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</si>
  <si>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</si>
  <si>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</si>
  <si>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</si>
  <si>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</si>
  <si>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</si>
  <si>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</si>
  <si>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</si>
  <si>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</si>
  <si>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</si>
  <si>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</si>
  <si>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</si>
  <si>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</si>
  <si>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</si>
  <si>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</si>
  <si>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</si>
  <si>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</si>
  <si>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</si>
  <si>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</si>
  <si>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</si>
  <si>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</si>
  <si>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</si>
  <si>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</si>
  <si>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</si>
  <si>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</si>
  <si>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</si>
  <si>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</si>
  <si>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</si>
  <si>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</si>
  <si>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</si>
  <si>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</si>
  <si>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</si>
  <si>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</si>
  <si>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</si>
  <si>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</si>
  <si>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</si>
  <si>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</si>
  <si>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</si>
  <si>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</si>
  <si>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</si>
  <si>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</si>
  <si>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</si>
  <si>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</si>
  <si>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</si>
  <si>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</si>
  <si>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</si>
  <si>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</si>
  <si>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</si>
  <si>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</si>
  <si>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</si>
  <si>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</si>
  <si>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</si>
  <si>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</si>
  <si>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</si>
  <si>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</si>
  <si>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</si>
  <si>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</si>
  <si>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</si>
  <si>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</si>
  <si>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</si>
  <si>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</si>
  <si>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</si>
  <si>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</si>
  <si>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</si>
  <si>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</si>
  <si>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</si>
  <si>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</si>
  <si>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</si>
  <si>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</si>
  <si>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</si>
  <si>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</si>
  <si>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</si>
  <si>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</si>
  <si>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</si>
  <si>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</si>
  <si>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</si>
  <si>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</si>
  <si>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</si>
  <si>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</si>
  <si>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</si>
  <si>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</si>
  <si>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</si>
  <si>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</si>
  <si>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</si>
  <si>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</si>
  <si>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</si>
  <si>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</si>
  <si>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</si>
  <si>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</si>
  <si>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</si>
  <si>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</si>
  <si>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</si>
  <si>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</si>
  <si>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</si>
  <si>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</si>
  <si>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</si>
  <si>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</si>
  <si>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</si>
  <si>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</si>
  <si>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</si>
  <si>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</si>
  <si>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</si>
  <si>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</si>
  <si>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</si>
  <si>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</si>
  <si>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</si>
  <si>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</si>
  <si>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</si>
  <si>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</si>
  <si>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</si>
  <si>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</si>
  <si>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</si>
  <si>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</si>
  <si>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</si>
  <si>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</si>
  <si>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</si>
  <si>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</si>
  <si>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</si>
  <si>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</si>
  <si>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</si>
  <si>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</si>
  <si>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</si>
  <si>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</si>
  <si>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</si>
  <si>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</si>
  <si>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</si>
  <si>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</si>
  <si>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</si>
  <si>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</si>
  <si>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</si>
  <si>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</si>
  <si>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</si>
  <si>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</si>
  <si>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</si>
  <si>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</si>
  <si>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</si>
  <si>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</si>
  <si>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</si>
  <si>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</si>
  <si>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</si>
  <si>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</si>
  <si>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</si>
  <si>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</si>
  <si>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</si>
  <si>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</si>
  <si>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</si>
  <si>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</si>
  <si>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</si>
  <si>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</si>
  <si>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</si>
  <si>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</si>
  <si>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</si>
  <si>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</si>
  <si>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</si>
  <si>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</si>
  <si>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</si>
  <si>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</si>
  <si>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</si>
  <si>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</si>
  <si>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</si>
  <si>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</si>
  <si>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</si>
  <si>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</si>
  <si>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</si>
  <si>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</si>
  <si>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</si>
  <si>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</si>
  <si>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</si>
  <si>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</si>
  <si>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</si>
  <si>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</si>
  <si>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</si>
  <si>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</si>
  <si>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</si>
  <si>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</si>
  <si>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</si>
  <si>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</si>
  <si>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</si>
  <si>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</si>
  <si>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</si>
  <si>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</si>
  <si>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</si>
  <si>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</si>
  <si>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</si>
  <si>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</si>
  <si>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</si>
  <si>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</si>
  <si>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</si>
  <si>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</si>
  <si>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</si>
  <si>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</si>
  <si>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</si>
  <si>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</si>
  <si>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</si>
  <si>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</si>
  <si>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</si>
  <si>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</si>
  <si>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</si>
  <si>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</si>
  <si>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</si>
  <si>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</si>
  <si>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</si>
  <si>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</si>
  <si>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</si>
  <si>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</si>
  <si>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</si>
  <si>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</si>
  <si>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</si>
  <si>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</si>
  <si>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</si>
  <si>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</si>
  <si>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</si>
  <si>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</si>
  <si>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</si>
  <si>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</si>
  <si>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</si>
  <si>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</si>
  <si>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</si>
  <si>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</si>
  <si>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</si>
  <si>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</si>
  <si>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</si>
  <si>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</si>
  <si>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</si>
  <si>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</si>
  <si>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</si>
  <si>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</si>
  <si>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</si>
  <si>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</si>
  <si>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</si>
  <si>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</si>
  <si>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</si>
  <si>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</si>
  <si>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</si>
  <si>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</si>
  <si>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</si>
  <si>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</si>
  <si>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</si>
  <si>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</si>
  <si>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</si>
  <si>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</si>
  <si>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</si>
  <si>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</si>
  <si>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</si>
  <si>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</si>
  <si>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</si>
  <si>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</si>
  <si>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</si>
  <si>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</si>
  <si>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</si>
  <si>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</si>
  <si>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</si>
  <si>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</si>
  <si>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</si>
  <si>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</si>
  <si>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</si>
  <si>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</si>
  <si>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</si>
  <si>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</si>
  <si>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</si>
  <si>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</si>
  <si>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</si>
  <si>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</si>
  <si>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</si>
  <si>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</si>
  <si>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</si>
  <si>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</si>
  <si>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</si>
  <si>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</si>
  <si>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</si>
  <si>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</si>
  <si>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</si>
  <si>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</si>
  <si>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</si>
  <si>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</si>
  <si>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</si>
  <si>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</si>
  <si>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</si>
  <si>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</si>
  <si>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</si>
  <si>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</si>
  <si>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</si>
  <si>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</si>
  <si>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</si>
  <si>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</si>
  <si>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</si>
  <si>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</si>
  <si>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</si>
  <si>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</si>
  <si>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</si>
  <si>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</si>
  <si>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</si>
  <si>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</si>
  <si>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</si>
  <si>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</si>
  <si>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</si>
  <si>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</si>
  <si>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</si>
  <si>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</si>
  <si>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</si>
  <si>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</si>
  <si>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</si>
  <si>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</si>
  <si>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</si>
  <si>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</si>
  <si>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</si>
  <si>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</si>
  <si>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</si>
  <si>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</si>
  <si>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</si>
  <si>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</si>
  <si>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</si>
  <si>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</si>
  <si>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</si>
  <si>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</si>
  <si>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</si>
  <si>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</si>
  <si>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</si>
  <si>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</si>
  <si>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</si>
  <si>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</si>
  <si>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</si>
  <si>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</si>
  <si>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</si>
  <si>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</si>
  <si>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</si>
  <si>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</si>
  <si>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</si>
  <si>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</si>
  <si>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</si>
  <si>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</si>
  <si>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</si>
  <si>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</si>
  <si>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</si>
  <si>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</si>
  <si>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</si>
  <si>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</si>
  <si>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</si>
  <si>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</si>
  <si>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</si>
  <si>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</si>
  <si>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</si>
  <si>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</si>
  <si>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</si>
  <si>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</si>
  <si>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</si>
  <si>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</si>
  <si>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</si>
  <si>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</si>
  <si>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</si>
  <si>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</si>
  <si>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</si>
  <si>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</si>
  <si>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</si>
  <si>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</si>
  <si>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</si>
  <si>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</si>
  <si>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</si>
  <si>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</si>
  <si>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</si>
  <si>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</si>
  <si>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</si>
  <si>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</si>
  <si>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</si>
  <si>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</si>
  <si>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</si>
  <si>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</si>
  <si>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</si>
  <si>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</si>
  <si>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</si>
  <si>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</si>
  <si>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</si>
  <si>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</si>
  <si>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</si>
  <si>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</si>
  <si>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</si>
  <si>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</si>
  <si>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</si>
  <si>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</si>
  <si>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</si>
  <si>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</si>
  <si>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</si>
  <si>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</si>
  <si>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</si>
  <si>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</si>
  <si>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</si>
  <si>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</si>
  <si>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</si>
  <si>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</si>
  <si>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</si>
  <si>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</si>
  <si>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</si>
  <si>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</si>
  <si>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</si>
  <si>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</si>
  <si>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</si>
  <si>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</si>
  <si>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</si>
  <si>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</si>
  <si>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</si>
  <si>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</si>
  <si>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</si>
  <si>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</si>
  <si>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</si>
  <si>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</si>
  <si>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</si>
  <si>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</si>
  <si>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</si>
  <si>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</si>
  <si>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</si>
  <si>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</si>
  <si>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</si>
  <si>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</si>
  <si>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</si>
  <si>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</si>
  <si>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</si>
  <si>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</si>
  <si>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</si>
  <si>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</si>
  <si>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</si>
  <si>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</si>
  <si>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</si>
  <si>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</si>
  <si>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</si>
  <si>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</si>
  <si>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</si>
  <si>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</si>
  <si>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</si>
  <si>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</si>
  <si>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</si>
  <si>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</si>
  <si>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</si>
  <si>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</si>
  <si>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</si>
  <si>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</si>
  <si>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</si>
  <si>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</si>
  <si>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</si>
  <si>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</si>
  <si>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</si>
  <si>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</si>
  <si>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</si>
  <si>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</si>
  <si>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</si>
  <si>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</si>
  <si>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</si>
  <si>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</si>
  <si>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</si>
  <si>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</si>
  <si>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</si>
  <si>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</si>
  <si>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</si>
  <si>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</si>
  <si>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</si>
  <si>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</si>
  <si>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</si>
  <si>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</si>
  <si>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</si>
  <si>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</si>
  <si>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</si>
  <si>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</si>
  <si>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</si>
  <si>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</si>
  <si>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</si>
  <si>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</si>
  <si>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</si>
  <si>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</si>
  <si>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</si>
  <si>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</si>
  <si>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</si>
  <si>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</si>
  <si>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</si>
  <si>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</si>
  <si>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</si>
  <si>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</si>
  <si>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</si>
  <si>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</si>
  <si>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</si>
  <si>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</si>
  <si>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</si>
  <si>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</si>
  <si>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</si>
  <si>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</si>
  <si>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</si>
  <si>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</si>
  <si>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</si>
  <si>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</si>
  <si>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</si>
  <si>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</si>
  <si>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</si>
  <si>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</si>
  <si>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</si>
  <si>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</si>
  <si>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</si>
  <si>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</si>
  <si>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</si>
  <si>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</si>
  <si>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</si>
  <si>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</si>
  <si>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</si>
  <si>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</si>
  <si>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</si>
  <si>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</si>
  <si>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</si>
  <si>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</si>
  <si>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</si>
  <si>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</si>
  <si>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</si>
  <si>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</si>
  <si>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</si>
  <si>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</si>
  <si>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</si>
  <si>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</si>
  <si>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</si>
  <si>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</si>
  <si>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</si>
  <si>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</si>
  <si>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</si>
  <si>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</si>
  <si>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</si>
  <si>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</si>
  <si>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</si>
  <si>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</si>
  <si>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</si>
  <si>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</si>
  <si>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</si>
  <si>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</si>
  <si>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</si>
  <si>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</si>
  <si>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</si>
  <si>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</si>
  <si>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</si>
  <si>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</si>
  <si>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</si>
  <si>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</si>
  <si>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</si>
  <si>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</si>
  <si>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</si>
  <si>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</si>
  <si>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</si>
  <si>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</si>
  <si>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</si>
  <si>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</si>
  <si>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</si>
  <si>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</si>
  <si>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</si>
  <si>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</si>
  <si>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</si>
  <si>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</si>
  <si>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</si>
  <si>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</si>
  <si>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</si>
  <si>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</si>
  <si>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</si>
  <si>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</si>
  <si>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</si>
  <si>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</si>
  <si>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</si>
  <si>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</si>
  <si>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</si>
  <si>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</si>
  <si>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</si>
  <si>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</si>
  <si>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</si>
  <si>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</si>
  <si>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</si>
  <si>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</si>
  <si>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</si>
  <si>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</si>
  <si>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</si>
  <si>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</si>
  <si>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</si>
  <si>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</si>
  <si>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</si>
  <si>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</si>
  <si>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</si>
  <si>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</si>
  <si>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</si>
  <si>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</si>
  <si>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</si>
  <si>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</si>
  <si>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</si>
  <si>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</si>
  <si>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</si>
  <si>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</si>
  <si>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</si>
  <si>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</si>
  <si>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</si>
  <si>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</si>
  <si>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</si>
  <si>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</si>
  <si>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</si>
  <si>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</si>
  <si>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</si>
  <si>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</si>
  <si>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</si>
  <si>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</si>
  <si>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</si>
  <si>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</si>
  <si>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</si>
  <si>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</si>
  <si>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</si>
  <si>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</si>
  <si>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</si>
  <si>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</si>
  <si>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</si>
  <si>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</si>
  <si>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</si>
  <si>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</si>
  <si>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</si>
  <si>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</si>
  <si>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</si>
  <si>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</si>
  <si>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</si>
  <si>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</si>
  <si>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</si>
  <si>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</si>
  <si>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</si>
  <si>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</si>
  <si>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</si>
  <si>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</si>
  <si>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</si>
  <si>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</si>
  <si>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</si>
  <si>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</si>
  <si>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</si>
  <si>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</si>
  <si>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</si>
  <si>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</si>
  <si>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</si>
  <si>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</si>
  <si>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</si>
  <si>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</si>
  <si>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</si>
  <si>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</si>
  <si>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</si>
  <si>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</si>
  <si>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</si>
  <si>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</si>
  <si>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</si>
  <si>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</si>
  <si>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</si>
  <si>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</si>
  <si>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</si>
  <si>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</si>
  <si>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</si>
  <si>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</si>
  <si>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</si>
  <si>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</si>
  <si>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</si>
  <si>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</si>
  <si>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</si>
  <si>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</si>
  <si>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</si>
  <si>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</si>
  <si>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</si>
  <si>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</si>
  <si>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</si>
  <si>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</si>
  <si>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</si>
  <si>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</si>
  <si>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</si>
  <si>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</si>
  <si>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</si>
  <si>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</si>
  <si>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</si>
  <si>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</si>
  <si>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</si>
  <si>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</si>
  <si>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</si>
  <si>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</si>
  <si>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</si>
  <si>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</si>
  <si>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</si>
  <si>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</si>
  <si>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</si>
  <si>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</si>
  <si>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</si>
  <si>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</si>
  <si>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</si>
  <si>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</si>
  <si>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</si>
  <si>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</si>
  <si>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</si>
  <si>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</si>
  <si>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</si>
  <si>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</si>
  <si>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</si>
  <si>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</si>
  <si>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</si>
  <si>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</si>
  <si>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</si>
  <si>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</si>
  <si>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</si>
  <si>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</si>
  <si>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</si>
  <si>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</si>
  <si>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</si>
  <si>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</si>
  <si>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</si>
  <si>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</si>
  <si>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</si>
  <si>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</si>
  <si>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</si>
  <si>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</si>
  <si>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</si>
  <si>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</si>
  <si>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</si>
  <si>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</si>
  <si>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</si>
  <si>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</si>
  <si>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</si>
  <si>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</si>
  <si>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</si>
  <si>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</si>
  <si>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</si>
  <si>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</si>
  <si>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</si>
  <si>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</si>
  <si>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</si>
  <si>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</si>
  <si>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</si>
  <si>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</si>
  <si>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</si>
  <si>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</si>
  <si>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</si>
  <si>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</si>
  <si>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</si>
  <si>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</si>
  <si>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</si>
  <si>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</si>
  <si>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</si>
  <si>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</si>
  <si>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</si>
  <si>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</si>
  <si>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</si>
  <si>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</si>
  <si>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</si>
  <si>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</si>
  <si>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</si>
  <si>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</si>
  <si>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</si>
  <si>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</si>
  <si>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</si>
  <si>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</si>
  <si>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</si>
  <si>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</si>
  <si>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</si>
  <si>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</si>
  <si>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</si>
  <si>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</si>
  <si>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</si>
  <si>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</si>
  <si>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</si>
  <si>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</si>
  <si>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</si>
  <si>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</si>
  <si>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</si>
  <si>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</si>
  <si>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</si>
  <si>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</si>
  <si>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</si>
  <si>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</si>
  <si>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</si>
  <si>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</si>
  <si>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</si>
  <si>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</si>
  <si>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</si>
  <si>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</si>
  <si>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</si>
  <si>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</si>
  <si>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</si>
  <si>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</si>
  <si>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</si>
  <si>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</si>
  <si>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</si>
  <si>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</si>
  <si>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</si>
  <si>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</si>
  <si>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</si>
  <si>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</si>
  <si>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</si>
  <si>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</si>
  <si>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</si>
  <si>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</si>
  <si>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</si>
  <si>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</si>
  <si>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</si>
  <si>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</si>
  <si>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</si>
  <si>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</si>
  <si>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</si>
  <si>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</si>
  <si>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</si>
  <si>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</si>
  <si>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</si>
  <si>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</si>
  <si>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</si>
  <si>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</si>
  <si>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</si>
  <si>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</si>
  <si>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</si>
  <si>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</si>
  <si>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</si>
  <si>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</si>
  <si>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</si>
  <si>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</si>
  <si>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</si>
  <si>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</si>
  <si>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</si>
  <si>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</si>
  <si>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</si>
  <si>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</si>
  <si>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</si>
  <si>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</si>
  <si>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</si>
  <si>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</si>
  <si>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</si>
  <si>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</si>
  <si>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</si>
  <si>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</si>
  <si>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</si>
  <si>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</si>
  <si>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</si>
  <si>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</si>
  <si>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</si>
  <si>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</si>
  <si>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</si>
  <si>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</si>
  <si>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</si>
  <si>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</si>
  <si>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</si>
  <si>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</si>
  <si>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</si>
  <si>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</si>
  <si>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</si>
  <si>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</si>
  <si>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</si>
  <si>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</si>
  <si>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</si>
  <si>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</si>
  <si>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</si>
  <si>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</si>
  <si>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</si>
  <si>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</si>
  <si>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</si>
  <si>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</si>
  <si>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</si>
  <si>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</si>
  <si>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</si>
  <si>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</si>
  <si>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</si>
  <si>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</si>
  <si>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</si>
  <si>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</si>
  <si>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</si>
  <si>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</si>
  <si>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</si>
  <si>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</si>
  <si>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</si>
  <si>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</si>
  <si>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</si>
  <si>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</si>
  <si>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</si>
  <si>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</si>
  <si>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</si>
  <si>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</si>
  <si>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</si>
  <si>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</si>
  <si>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</si>
  <si>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</si>
  <si>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</si>
  <si>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</si>
  <si>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</si>
  <si>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</si>
  <si>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</si>
  <si>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</si>
  <si>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</si>
  <si>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</si>
  <si>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</si>
  <si>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</si>
  <si>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</si>
  <si>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</si>
  <si>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</si>
  <si>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</si>
  <si>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</si>
  <si>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</si>
  <si>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</si>
  <si>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SISIG 200G</t>
  </si>
  <si>
    <t>THE GOOD MEAT PORK SISIG</t>
  </si>
  <si>
    <t>THE GOOD MEAT PORK SISIG 250G</t>
  </si>
  <si>
    <t>TGM SMOKED BACON 500G</t>
  </si>
  <si>
    <t>SMOKED BACON 500G</t>
  </si>
  <si>
    <t>SMOKED BACON</t>
  </si>
  <si>
    <t>THE GOOD MEAT SMOKED BACON400G</t>
  </si>
  <si>
    <t>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</si>
  <si>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</si>
  <si>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</si>
  <si>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</si>
  <si>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</si>
  <si>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</si>
  <si>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</si>
  <si>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</si>
  <si>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</si>
  <si>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</si>
  <si>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</si>
  <si>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</si>
  <si>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</si>
  <si>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</si>
  <si>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</si>
  <si>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</si>
  <si>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</si>
  <si>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</si>
  <si>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</si>
  <si>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</si>
  <si>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</si>
  <si>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</si>
  <si>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</si>
  <si>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</si>
  <si>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</si>
  <si>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</si>
  <si>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</si>
  <si>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</si>
  <si>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</si>
  <si>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</si>
  <si>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</si>
  <si>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</si>
  <si>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</si>
  <si>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</si>
  <si>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</si>
  <si>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</si>
  <si>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</si>
  <si>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</si>
  <si>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</si>
  <si>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</si>
  <si>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</si>
  <si>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</si>
  <si>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</si>
  <si>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</si>
  <si>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</si>
  <si>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</si>
  <si>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</si>
  <si>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</si>
  <si>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</si>
  <si>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</si>
  <si>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</si>
  <si>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</si>
  <si>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</si>
  <si>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</si>
  <si>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</si>
  <si>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</si>
  <si>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</si>
  <si>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</si>
  <si>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</si>
  <si>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</si>
  <si>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</si>
  <si>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</si>
  <si>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</si>
  <si>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</si>
  <si>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</si>
  <si>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</si>
  <si>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</si>
  <si>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</si>
  <si>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</si>
  <si>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</si>
  <si>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</si>
  <si>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</si>
  <si>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</si>
  <si>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</si>
  <si>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</si>
  <si>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</si>
  <si>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</si>
  <si>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</si>
  <si>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</si>
  <si>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</si>
  <si>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</si>
  <si>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</si>
  <si>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</si>
  <si>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</si>
  <si>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</si>
  <si>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</si>
  <si>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</si>
  <si>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</si>
  <si>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</si>
  <si>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</si>
  <si>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</si>
  <si>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</si>
  <si>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</si>
  <si>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</si>
  <si>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</si>
  <si>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</si>
  <si>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</si>
  <si>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</si>
  <si>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</si>
  <si>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</si>
  <si>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</si>
  <si>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</si>
  <si>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</si>
  <si>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</si>
  <si>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</si>
  <si>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</si>
  <si>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</si>
  <si>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</si>
  <si>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</si>
  <si>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</si>
  <si>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</si>
  <si>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</si>
  <si>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</si>
  <si>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</si>
  <si>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</si>
  <si>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</si>
  <si>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</si>
  <si>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</si>
  <si>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</si>
  <si>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</si>
  <si>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</si>
  <si>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</si>
  <si>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</si>
  <si>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</si>
  <si>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</si>
  <si>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</si>
  <si>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</si>
  <si>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</si>
  <si>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</si>
  <si>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</si>
  <si>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</si>
  <si>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</si>
  <si>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</si>
  <si>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</si>
  <si>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</si>
  <si>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</si>
  <si>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</si>
  <si>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</si>
  <si>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</si>
  <si>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</si>
  <si>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</si>
  <si>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</si>
  <si>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</si>
  <si>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</si>
  <si>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</si>
  <si>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</si>
  <si>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</si>
  <si>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</si>
  <si>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</si>
  <si>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</si>
  <si>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</si>
  <si>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</si>
  <si>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</si>
  <si>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</si>
  <si>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</si>
  <si>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</si>
  <si>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</si>
  <si>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</si>
  <si>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</si>
  <si>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</si>
  <si>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</si>
  <si>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</si>
  <si>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</si>
  <si>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</si>
  <si>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</si>
  <si>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</si>
  <si>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</si>
  <si>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</si>
  <si>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</si>
  <si>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</si>
  <si>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</si>
  <si>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</si>
  <si>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</si>
  <si>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</si>
  <si>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</si>
  <si>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</si>
  <si>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</si>
  <si>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</si>
  <si>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</si>
  <si>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</si>
  <si>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</si>
  <si>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</si>
  <si>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</si>
  <si>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</si>
  <si>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</si>
  <si>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</si>
  <si>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</si>
  <si>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</si>
  <si>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</si>
  <si>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</si>
  <si>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</si>
  <si>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</si>
  <si>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</si>
  <si>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</si>
  <si>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</si>
  <si>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</si>
  <si>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</si>
  <si>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</si>
  <si>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</si>
  <si>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</si>
  <si>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</si>
  <si>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</si>
  <si>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</si>
  <si>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</si>
  <si>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</si>
  <si>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</si>
  <si>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</si>
  <si>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</si>
  <si>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</si>
  <si>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</si>
  <si>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</si>
  <si>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</si>
  <si>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</si>
  <si>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</si>
  <si>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</si>
  <si>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</si>
  <si>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</si>
  <si>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</si>
  <si>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</si>
  <si>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</si>
  <si>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</si>
  <si>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</si>
  <si>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</si>
  <si>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</si>
  <si>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</si>
  <si>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</si>
  <si>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</si>
  <si>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</si>
  <si>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</si>
  <si>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</si>
  <si>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</si>
  <si>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</si>
  <si>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</si>
  <si>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</si>
  <si>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</si>
  <si>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</si>
  <si>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</si>
  <si>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</si>
  <si>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</si>
  <si>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</si>
  <si>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</si>
  <si>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</si>
  <si>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</si>
  <si>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</si>
  <si>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</si>
  <si>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</si>
  <si>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</si>
  <si>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</si>
  <si>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</si>
  <si>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</si>
  <si>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</si>
  <si>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</si>
  <si>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</si>
  <si>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</si>
  <si>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</si>
  <si>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</si>
  <si>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</si>
  <si>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</si>
  <si>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</si>
  <si>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</si>
  <si>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</si>
  <si>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</si>
  <si>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</si>
  <si>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</si>
  <si>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</si>
  <si>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</si>
  <si>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</si>
  <si>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</si>
  <si>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</si>
  <si>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</si>
  <si>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</si>
  <si>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</si>
  <si>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</si>
  <si>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</si>
  <si>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</si>
  <si>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</si>
  <si>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</si>
  <si>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</si>
  <si>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</si>
  <si>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</si>
  <si>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</si>
  <si>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</si>
  <si>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</si>
  <si>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</si>
  <si>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</si>
  <si>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</si>
  <si>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</si>
  <si>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</si>
  <si>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</si>
  <si>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</si>
  <si>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</si>
  <si>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</si>
  <si>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</si>
  <si>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</si>
  <si>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</si>
  <si>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</si>
  <si>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</si>
  <si>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</si>
  <si>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</si>
  <si>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</si>
  <si>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</si>
  <si>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</si>
  <si>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</si>
  <si>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</si>
  <si>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</si>
  <si>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</si>
  <si>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</si>
  <si>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</si>
  <si>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</si>
  <si>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</si>
  <si>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</si>
  <si>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</si>
  <si>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</si>
  <si>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</si>
  <si>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</si>
  <si>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</si>
  <si>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</si>
  <si>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</si>
  <si>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</si>
  <si>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</si>
  <si>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</si>
  <si>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</si>
  <si>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</si>
  <si>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</si>
  <si>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</si>
  <si>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</si>
  <si>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</si>
  <si>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</si>
  <si>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</si>
  <si>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</si>
  <si>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</si>
  <si>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</si>
  <si>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</si>
  <si>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</si>
  <si>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</si>
  <si>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</si>
  <si>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</si>
  <si>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</si>
  <si>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</si>
  <si>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</si>
  <si>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</si>
  <si>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</si>
  <si>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</si>
  <si>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</si>
  <si>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</si>
  <si>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</si>
  <si>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</si>
  <si>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</si>
  <si>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</si>
  <si>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</si>
  <si>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</si>
  <si>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</si>
  <si>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METRO</t>
  </si>
  <si>
    <t>TGM - PORK PIGUE SOBI - KILO</t>
  </si>
  <si>
    <t>TGM - PORK BUTTERFLY CUT - KILO</t>
  </si>
  <si>
    <t>TGM - PORK CUTLETS - KILO</t>
  </si>
  <si>
    <t>TGM PILMICO PORK SUKIYAKI</t>
  </si>
  <si>
    <t>TGM AMERCIAN RIBS</t>
  </si>
  <si>
    <t>TGM - PATA SLICED - KILO</t>
  </si>
  <si>
    <t>TGM - PIGUE SLBL - KILO</t>
  </si>
  <si>
    <t>TGM - BEEF SHANK - KILO</t>
  </si>
  <si>
    <t>TGM - BEEF CAMTO - KILO</t>
  </si>
  <si>
    <t>TGM - BEEF KNEE CAP - KILO</t>
  </si>
  <si>
    <t>TGM - BEEF ROUND - KILO</t>
  </si>
  <si>
    <t>TGM - BEEF RIB EYE - KILO</t>
  </si>
  <si>
    <t>TGM - BEEF STROGANOFF - KILO</t>
  </si>
  <si>
    <t>TGM - BEEF SUKIYAKI CUT - KILO</t>
  </si>
  <si>
    <t>TGM - BEEF CALDERETA CUT - KILO</t>
  </si>
  <si>
    <t>TGM - BEEF SUKIYAKI - KILO</t>
  </si>
  <si>
    <t>TGM - SHANGHAI MIX - KILO</t>
  </si>
  <si>
    <t>TGM FRENCH PORKCHOP</t>
  </si>
  <si>
    <t>TGM - MENUDO CUT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</si>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</sst>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d/yyyy;@"/>
    <numFmt numFmtId="165" formatCode="#,##0.00000"/>
    <numFmt numFmtId="166" formatCode="###0.00000"/>
    <numFmt numFmtId="167" formatCode="m/d/yyyy"/>
    <numFmt numFmtId="168" formatCode="[$-3409]dddd&quot;, &quot;mmmm dd&quot;, &quot;yyyy;@"/>
    <numFmt numFmtId="169" formatCode="mmm/yy"/>
  </numFmts>
  <fonts count="12" x14ac:knownFonts="1">
    <font>
      <color theme="1"/>
      <family val="2"/>
      <scheme val="minor"/>
      <sz val="11"/>
      <name val="Calibri"/>
    </font>
    <font>
      <color theme="1"/>
      <family val="2"/>
      <scheme val="minor"/>
      <sz val="8"/>
      <name val="Calibri"/>
    </font>
    <font>
      <b/>
      <color rgb="FF000000"/>
      <family val="2"/>
      <scheme val="minor"/>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101">
    <xf numFmtId="0" fontId="0" fillId="0" borderId="0" xfId="0"/>
    <xf numFmtId="164" fontId="0" fillId="0" borderId="0" xfId="0" applyNumberFormat="1"/>
    <xf numFmtId="0" fontId="1" fillId="0" borderId="0" xfId="0" applyFont="1"/>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2" fillId="2" borderId="1"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164"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right"/>
    </xf>
    <xf numFmtId="0" fontId="4" fillId="0" borderId="0" xfId="0" applyFont="1"/>
    <xf numFmtId="167" fontId="4" fillId="0" borderId="0" xfId="0" applyNumberFormat="1" applyFont="1"/>
    <xf numFmtId="0" fontId="4" fillId="5" borderId="0" xfId="0" applyFont="1" applyFill="1"/>
    <xf numFmtId="0" fontId="4"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168" fontId="5" fillId="0" borderId="1" xfId="0" applyNumberFormat="1" applyFont="1" applyBorder="1" applyAlignment="1">
      <alignment horizontal="center" vertical="center"/>
    </xf>
    <xf numFmtId="167" fontId="5" fillId="0" borderId="1" xfId="0" applyNumberFormat="1" applyFont="1" applyBorder="1" applyAlignment="1">
      <alignment horizontal="center" vertical="center"/>
    </xf>
    <xf numFmtId="0" fontId="4"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center" vertical="center"/>
    </xf>
    <xf numFmtId="168" fontId="4" fillId="0" borderId="1" xfId="0" applyNumberFormat="1" applyFont="1" applyBorder="1"/>
    <xf numFmtId="167" fontId="4" fillId="0" borderId="1" xfId="0" applyNumberFormat="1" applyFont="1" applyBorder="1"/>
    <xf numFmtId="0" fontId="4" fillId="5" borderId="1" xfId="0" applyFont="1" applyFill="1" applyBorder="1"/>
    <xf numFmtId="0" fontId="4" fillId="0" borderId="1" xfId="0" applyFont="1" applyBorder="1" applyAlignment="1">
      <alignment wrapText="1"/>
    </xf>
    <xf numFmtId="0" fontId="4" fillId="7" borderId="0" xfId="0" applyFont="1" applyFill="1"/>
    <xf numFmtId="168" fontId="4" fillId="7" borderId="1" xfId="0" applyNumberFormat="1" applyFont="1" applyFill="1" applyBorder="1"/>
    <xf numFmtId="0" fontId="4" fillId="7" borderId="1" xfId="0" applyFont="1" applyFill="1" applyBorder="1"/>
    <xf numFmtId="0" fontId="4" fillId="0" borderId="0" xfId="0" applyFont="1" applyAlignment="1">
      <alignment horizontal="center" vertical="center" wrapText="1"/>
    </xf>
    <xf numFmtId="168" fontId="5" fillId="0" borderId="1" xfId="0" applyNumberFormat="1" applyFont="1" applyBorder="1" applyAlignment="1">
      <alignment horizontal="center" vertical="center" wrapText="1"/>
    </xf>
    <xf numFmtId="167" fontId="5" fillId="0" borderId="1" xfId="0" applyNumberFormat="1" applyFont="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4" fillId="0" borderId="0" xfId="0" applyFont="1" applyAlignment="1">
      <alignment wrapText="1"/>
    </xf>
    <xf numFmtId="0" fontId="5" fillId="0" borderId="1" xfId="0" applyFont="1" applyBorder="1"/>
    <xf numFmtId="0" fontId="4" fillId="8" borderId="1" xfId="0" applyFont="1" applyFill="1" applyBorder="1"/>
    <xf numFmtId="0" fontId="4" fillId="0" borderId="0" xfId="0" applyFont="1" applyAlignment="1">
      <alignment vertical="center"/>
    </xf>
    <xf numFmtId="0" fontId="4" fillId="0" borderId="1" xfId="0" applyFont="1" applyBorder="1" applyAlignment="1">
      <alignment vertical="center"/>
    </xf>
    <xf numFmtId="168" fontId="4" fillId="0" borderId="1" xfId="0" applyNumberFormat="1" applyFont="1" applyBorder="1" applyAlignment="1">
      <alignment vertical="center"/>
    </xf>
    <xf numFmtId="0" fontId="4" fillId="0" borderId="1" xfId="0" applyFont="1" applyBorder="1" applyAlignment="1">
      <alignment vertical="center" wrapText="1"/>
    </xf>
    <xf numFmtId="167" fontId="4" fillId="0" borderId="1" xfId="0" applyNumberFormat="1" applyFont="1" applyBorder="1" applyAlignment="1">
      <alignment vertical="center"/>
    </xf>
    <xf numFmtId="0" fontId="5" fillId="0" borderId="1" xfId="0" applyFont="1" applyBorder="1" applyAlignment="1">
      <alignment vertical="center"/>
    </xf>
    <xf numFmtId="0" fontId="4" fillId="6" borderId="0" xfId="0" applyFont="1" applyFill="1" applyAlignment="1">
      <alignment vertical="center"/>
    </xf>
    <xf numFmtId="169" fontId="4" fillId="0" borderId="1" xfId="0" applyNumberFormat="1" applyFont="1" applyBorder="1" applyAlignment="1">
      <alignment vertical="center"/>
    </xf>
    <xf numFmtId="169" fontId="4" fillId="0" borderId="1" xfId="0" applyNumberFormat="1" applyFont="1" applyBorder="1" applyAlignment="1">
      <alignment horizontal="center" vertical="center"/>
    </xf>
    <xf numFmtId="0" fontId="4" fillId="5" borderId="1" xfId="0" applyFont="1" applyFill="1" applyBorder="1" applyAlignment="1">
      <alignment vertical="center"/>
    </xf>
    <xf numFmtId="0" fontId="7" fillId="0" borderId="0" xfId="0" applyFont="1" applyAlignment="1">
      <alignment horizontal="right" vertical="center"/>
    </xf>
    <xf numFmtId="0" fontId="7" fillId="0" borderId="0" xfId="0" applyFont="1" applyAlignment="1">
      <alignment vertical="center"/>
    </xf>
    <xf numFmtId="1" fontId="7" fillId="0" borderId="0" xfId="0" applyNumberFormat="1" applyFont="1" applyAlignment="1">
      <alignment horizontal="left" vertical="center"/>
    </xf>
    <xf numFmtId="0" fontId="8"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6" borderId="2" xfId="0" applyFont="1" applyFill="1" applyBorder="1" applyAlignment="1">
      <alignment horizontal="center" vertical="center" wrapText="1"/>
    </xf>
    <xf numFmtId="1" fontId="8" fillId="6" borderId="1" xfId="0" applyNumberFormat="1" applyFont="1" applyFill="1" applyBorder="1" applyAlignment="1">
      <alignment horizontal="center" vertical="center" wrapText="1"/>
    </xf>
    <xf numFmtId="0" fontId="7" fillId="0" borderId="1" xfId="0" applyFont="1" applyBorder="1" applyAlignment="1">
      <alignment horizontal="right" vertical="center"/>
    </xf>
    <xf numFmtId="0" fontId="7" fillId="0" borderId="1" xfId="0" applyFont="1" applyBorder="1" applyAlignment="1">
      <alignment vertical="center"/>
    </xf>
    <xf numFmtId="0" fontId="7" fillId="0" borderId="2" xfId="0" applyFont="1" applyBorder="1" applyAlignment="1">
      <alignment vertical="center"/>
    </xf>
    <xf numFmtId="1" fontId="7" fillId="0" borderId="1" xfId="0" applyNumberFormat="1" applyFont="1" applyBorder="1" applyAlignment="1">
      <alignment horizontal="left" vertical="center"/>
    </xf>
    <xf numFmtId="0" fontId="7" fillId="0" borderId="0" xfId="0" applyFont="1" applyAlignment="1">
      <alignment horizontal="right"/>
    </xf>
    <xf numFmtId="0" fontId="7" fillId="0" borderId="0" xfId="0" applyFont="1"/>
    <xf numFmtId="1" fontId="7" fillId="0" borderId="0" xfId="0" applyNumberFormat="1" applyFont="1"/>
    <xf numFmtId="9" fontId="7" fillId="0" borderId="0" xfId="0" applyNumberFormat="1" applyFont="1"/>
    <xf numFmtId="1" fontId="7" fillId="0" borderId="0" xfId="0" applyNumberFormat="1" applyFont="1" applyAlignment="1">
      <alignment horizontal="left"/>
    </xf>
    <xf numFmtId="0" fontId="9" fillId="0" borderId="0" xfId="0" applyFont="1" applyAlignment="1">
      <alignment horizontal="center"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1" fontId="9" fillId="0" borderId="0" xfId="0" applyNumberFormat="1" applyFont="1" applyAlignment="1">
      <alignment horizontal="left" vertical="center"/>
    </xf>
    <xf numFmtId="0" fontId="10" fillId="0" borderId="1" xfId="0" applyFont="1" applyBorder="1" applyAlignment="1">
      <alignment horizontal="center" vertical="center"/>
    </xf>
    <xf numFmtId="0" fontId="8" fillId="9"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1" xfId="0" applyFont="1" applyFill="1" applyBorder="1" applyAlignment="1">
      <alignment horizontal="center" vertical="center"/>
    </xf>
    <xf numFmtId="1" fontId="9" fillId="9" borderId="1" xfId="0" applyNumberFormat="1" applyFont="1" applyFill="1" applyBorder="1" applyAlignment="1">
      <alignment horizontal="center" vertical="center"/>
    </xf>
    <xf numFmtId="9" fontId="9" fillId="9" borderId="1" xfId="0" applyNumberFormat="1" applyFont="1" applyFill="1" applyBorder="1" applyAlignment="1">
      <alignment horizontal="center" vertical="center"/>
    </xf>
    <xf numFmtId="0" fontId="9" fillId="0" borderId="0" xfId="0" applyFont="1" applyAlignment="1">
      <alignment horizontal="left"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xf>
    <xf numFmtId="1" fontId="9" fillId="0" borderId="1" xfId="0" applyNumberFormat="1" applyFont="1" applyBorder="1" applyAlignment="1">
      <alignment horizontal="center" vertical="center"/>
    </xf>
    <xf numFmtId="9" fontId="9" fillId="0" borderId="1" xfId="0" applyNumberFormat="1" applyFont="1" applyBorder="1" applyAlignment="1">
      <alignment horizontal="center" vertical="center"/>
    </xf>
    <xf numFmtId="1" fontId="9" fillId="0" borderId="0" xfId="0" applyNumberFormat="1" applyFont="1" applyAlignment="1">
      <alignment horizontal="right" vertical="center"/>
    </xf>
    <xf numFmtId="0" fontId="9" fillId="0" borderId="1" xfId="0" applyFont="1" applyBorder="1" applyAlignment="1">
      <alignment horizontal="left" vertical="center"/>
    </xf>
    <xf numFmtId="1" fontId="9" fillId="0" borderId="0" xfId="0" applyNumberFormat="1" applyFont="1" applyAlignment="1">
      <alignment horizontal="center" vertical="center"/>
    </xf>
    <xf numFmtId="0" fontId="7" fillId="0" borderId="0" xfId="0" applyFont="1" applyAlignment="1">
      <alignment horizontal="left"/>
    </xf>
    <xf numFmtId="0" fontId="9" fillId="6" borderId="0" xfId="0" applyFont="1" applyFill="1" applyAlignment="1">
      <alignment horizontal="center" vertical="center"/>
    </xf>
    <xf numFmtId="1" fontId="9" fillId="6" borderId="0" xfId="0" applyNumberFormat="1" applyFont="1" applyFill="1" applyAlignment="1">
      <alignment horizontal="right" vertical="center"/>
    </xf>
    <xf numFmtId="0" fontId="9" fillId="6" borderId="1" xfId="0" applyFont="1" applyFill="1" applyBorder="1" applyAlignment="1">
      <alignment horizontal="center" vertical="center"/>
    </xf>
    <xf numFmtId="1" fontId="9" fillId="6" borderId="1" xfId="0" applyNumberFormat="1" applyFont="1" applyFill="1" applyBorder="1" applyAlignment="1">
      <alignment horizontal="center" vertical="center"/>
    </xf>
    <xf numFmtId="9" fontId="9" fillId="6" borderId="1" xfId="0" applyNumberFormat="1" applyFont="1" applyFill="1" applyBorder="1" applyAlignment="1">
      <alignment horizontal="center" vertical="center"/>
    </xf>
    <xf numFmtId="0" fontId="7" fillId="6" borderId="0" xfId="0" applyFont="1" applyFill="1"/>
    <xf numFmtId="1" fontId="9" fillId="6" borderId="0" xfId="0" applyNumberFormat="1" applyFont="1" applyFill="1" applyAlignment="1">
      <alignment horizontal="center" vertical="center"/>
    </xf>
    <xf numFmtId="4" fontId="4"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7" fillId="0" borderId="1" xfId="0" applyNumberFormat="1" applyFont="1" applyBorder="1" applyAlignment="1">
      <alignment vertical="center"/>
    </xf>
    <xf numFmtId="0" fontId="7" fillId="10" borderId="1" xfId="0" applyFont="1" applyFill="1" applyBorder="1" applyAlignment="1">
      <alignment vertical="center"/>
    </xf>
    <xf numFmtId="4" fontId="7"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5" customWidth="1"/>
    <col min="2" max="2" width="13.7109375" style="15" customWidth="1"/>
    <col min="3" max="3" width="53" style="15" customWidth="1"/>
    <col min="4" max="4" width="29.5703125" style="15" customWidth="1"/>
    <col min="5" max="5" width="90.42578125" style="15" customWidth="1"/>
    <col min="6" max="6" width="17.85546875" style="15" customWidth="1"/>
    <col min="7" max="7" width="23" style="15" customWidth="1"/>
    <col min="8" max="8" width="11.7109375" style="15" customWidth="1"/>
    <col min="9" max="9" width="9.28515625" style="15" customWidth="1"/>
    <col min="10" max="10" width="11.28515625" style="15" customWidth="1"/>
    <col min="11" max="11" width="21.7109375" style="15" customWidth="1"/>
    <col min="12" max="12" width="24.5703125" style="15" customWidth="1"/>
    <col min="13" max="13" width="30.7109375" style="15" customWidth="1"/>
    <col min="14" max="14" width="43.7109375" style="15" customWidth="1"/>
    <col min="15" max="15" width="7.5703125" style="15" customWidth="1"/>
    <col min="16" max="16" width="13.5703125" style="16" customWidth="1"/>
    <col min="17" max="17" width="66.85546875" style="17" customWidth="1"/>
    <col min="18" max="18" width="21" style="15" customWidth="1"/>
    <col min="19" max="19" width="21.5703125" style="15" customWidth="1"/>
    <col min="20" max="20" width="27.7109375" style="15" customWidth="1"/>
    <col min="21" max="21" width="27.28515625" style="15" customWidth="1"/>
    <col min="22" max="22" width="75" style="15" customWidth="1"/>
    <col min="23" max="23" width="169.140625" style="15" customWidth="1"/>
    <col min="24" max="24" width="139.5703125" style="15" customWidth="1"/>
    <col min="25" max="25" width="203.85546875" style="15" customWidth="1"/>
    <col min="26" max="16384" width="22.85546875" style="15" customWidth="1"/>
  </cols>
  <sheetData>
    <row r="1" ht="30" customHeight="1" spans="1:16384" s="18" customFormat="1" x14ac:dyDescent="0.25">
      <c r="A1" s="19" t="s">
        <v>1184</v>
      </c>
      <c r="B1" s="20" t="s">
        <v>1185</v>
      </c>
      <c r="C1" s="20" t="s">
        <v>21</v>
      </c>
      <c r="D1" s="21" t="s">
        <v>1186</v>
      </c>
      <c r="E1" s="20" t="s">
        <v>1187</v>
      </c>
      <c r="F1" s="20" t="s">
        <v>1188</v>
      </c>
      <c r="G1" s="20" t="s">
        <v>1189</v>
      </c>
      <c r="H1" s="20" t="s">
        <v>17</v>
      </c>
      <c r="I1" s="20" t="s">
        <v>1190</v>
      </c>
      <c r="J1" s="20" t="s">
        <v>1191</v>
      </c>
      <c r="K1" s="20" t="s">
        <v>18</v>
      </c>
      <c r="L1" s="20" t="s">
        <v>19</v>
      </c>
      <c r="M1" s="20" t="s">
        <v>1192</v>
      </c>
      <c r="N1" s="20" t="s">
        <v>28</v>
      </c>
      <c r="O1" s="20" t="s">
        <v>1193</v>
      </c>
      <c r="P1" s="22" t="s">
        <v>1194</v>
      </c>
      <c r="Q1" s="23" t="s">
        <v>1195</v>
      </c>
      <c r="R1" s="24" t="s">
        <v>1196</v>
      </c>
      <c r="S1" s="24" t="s">
        <v>1197</v>
      </c>
      <c r="T1" s="24" t="s">
        <v>1198</v>
      </c>
      <c r="U1" s="24" t="s">
        <v>1199</v>
      </c>
      <c r="V1" s="24" t="s">
        <v>1200</v>
      </c>
      <c r="W1" s="24" t="s">
        <v>1201</v>
      </c>
      <c r="X1" s="24" t="s">
        <v>1202</v>
      </c>
      <c r="Y1" s="24" t="s">
        <v>1203</v>
      </c>
      <c r="XEV1" s="15"/>
      <c r="XEW1" s="15"/>
      <c r="XEX1" s="15"/>
      <c r="XEY1" s="15"/>
      <c r="XEZ1" s="15"/>
      <c r="XFA1" s="15"/>
      <c r="XFB1" s="15"/>
      <c r="XFC1" s="15"/>
      <c r="XFD1" s="15"/>
    </row>
    <row r="2" spans="1:25" x14ac:dyDescent="0.25">
      <c r="A2" s="25" t="s">
        <v>1204</v>
      </c>
      <c r="B2" s="26">
        <v>466</v>
      </c>
      <c r="C2" s="25" t="s">
        <v>1205</v>
      </c>
      <c r="D2" s="27">
        <v>44285</v>
      </c>
      <c r="E2" s="25" t="s">
        <v>1206</v>
      </c>
      <c r="F2" s="25" t="s">
        <v>1207</v>
      </c>
      <c r="G2" s="25" t="s">
        <v>1208</v>
      </c>
      <c r="H2" s="25" t="s">
        <v>1209</v>
      </c>
      <c r="I2" s="25" t="s">
        <v>1210</v>
      </c>
      <c r="J2" s="25" t="s">
        <v>1211</v>
      </c>
      <c r="K2" s="25" t="s">
        <v>1212</v>
      </c>
      <c r="L2" s="25" t="s">
        <v>1213</v>
      </c>
      <c r="M2" s="25" t="s">
        <v>1214</v>
      </c>
      <c r="N2" s="25" t="s">
        <v>1215</v>
      </c>
      <c r="O2" s="25" t="s">
        <v>1216</v>
      </c>
      <c r="P2" s="28" t="s">
        <v>1217</v>
      </c>
      <c r="Q2" s="29"/>
      <c r="R2" s="25" t="s">
        <v>1218</v>
      </c>
      <c r="S2" s="25" t="s">
        <v>1219</v>
      </c>
      <c r="T2" s="25">
        <v>3</v>
      </c>
      <c r="U2" s="25" t="s">
        <v>1220</v>
      </c>
      <c r="V2" s="25" t="s">
        <v>1221</v>
      </c>
      <c r="W2" s="25" t="s">
        <v>1222</v>
      </c>
      <c r="X2" s="25" t="s">
        <v>1223</v>
      </c>
      <c r="Y2" s="25" t="s">
        <v>1224</v>
      </c>
    </row>
    <row r="3" ht="30" customHeight="1" spans="1:25" x14ac:dyDescent="0.25">
      <c r="A3" s="25" t="s">
        <v>1225</v>
      </c>
      <c r="B3" s="26">
        <v>221</v>
      </c>
      <c r="C3" s="25" t="s">
        <v>1226</v>
      </c>
      <c r="D3" s="27">
        <v>44287</v>
      </c>
      <c r="E3" s="25" t="s">
        <v>1227</v>
      </c>
      <c r="F3" s="25" t="s">
        <v>1228</v>
      </c>
      <c r="G3" s="25" t="s">
        <v>1229</v>
      </c>
      <c r="H3" s="25" t="s">
        <v>1209</v>
      </c>
      <c r="I3" s="25" t="s">
        <v>1210</v>
      </c>
      <c r="J3" s="25" t="s">
        <v>1230</v>
      </c>
      <c r="K3" s="25" t="s">
        <v>1212</v>
      </c>
      <c r="L3" s="25" t="s">
        <v>1231</v>
      </c>
      <c r="M3" s="25" t="s">
        <v>1232</v>
      </c>
      <c r="N3" s="25" t="s">
        <v>1233</v>
      </c>
      <c r="O3" s="25" t="s">
        <v>1216</v>
      </c>
      <c r="P3" s="28" t="s">
        <v>1217</v>
      </c>
      <c r="Q3" s="29"/>
      <c r="R3" s="25" t="s">
        <v>1218</v>
      </c>
      <c r="S3" s="25" t="s">
        <v>1219</v>
      </c>
      <c r="T3" s="25">
        <v>3</v>
      </c>
      <c r="U3" s="25" t="s">
        <v>1234</v>
      </c>
      <c r="V3" s="25" t="s">
        <v>1235</v>
      </c>
      <c r="W3" s="25" t="s">
        <v>1236</v>
      </c>
      <c r="X3" s="25" t="s">
        <v>1237</v>
      </c>
      <c r="Y3" s="30" t="s">
        <v>1238</v>
      </c>
    </row>
    <row r="4" ht="30" customHeight="1" spans="1:25" x14ac:dyDescent="0.25">
      <c r="A4" s="25" t="s">
        <v>1225</v>
      </c>
      <c r="B4" s="26">
        <v>248</v>
      </c>
      <c r="C4" s="25" t="s">
        <v>1239</v>
      </c>
      <c r="D4" s="27">
        <v>44287</v>
      </c>
      <c r="E4" s="25" t="s">
        <v>1240</v>
      </c>
      <c r="F4" s="25" t="s">
        <v>1241</v>
      </c>
      <c r="G4" s="25" t="s">
        <v>1229</v>
      </c>
      <c r="H4" s="25" t="s">
        <v>1209</v>
      </c>
      <c r="I4" s="25" t="s">
        <v>1210</v>
      </c>
      <c r="J4" s="25" t="s">
        <v>1230</v>
      </c>
      <c r="K4" s="25" t="s">
        <v>1212</v>
      </c>
      <c r="L4" s="25" t="s">
        <v>1231</v>
      </c>
      <c r="M4" s="25" t="s">
        <v>1232</v>
      </c>
      <c r="N4" s="25" t="s">
        <v>1233</v>
      </c>
      <c r="O4" s="25" t="s">
        <v>1216</v>
      </c>
      <c r="P4" s="28" t="s">
        <v>1217</v>
      </c>
      <c r="Q4" s="29"/>
      <c r="R4" s="25" t="s">
        <v>1218</v>
      </c>
      <c r="S4" s="25" t="s">
        <v>1219</v>
      </c>
      <c r="T4" s="25">
        <v>3</v>
      </c>
      <c r="U4" s="25" t="s">
        <v>1234</v>
      </c>
      <c r="V4" s="25" t="s">
        <v>1235</v>
      </c>
      <c r="W4" s="25" t="s">
        <v>1236</v>
      </c>
      <c r="X4" s="25" t="s">
        <v>1237</v>
      </c>
      <c r="Y4" s="30" t="s">
        <v>1238</v>
      </c>
    </row>
    <row r="5" ht="30" customHeight="1" spans="1:25" x14ac:dyDescent="0.25">
      <c r="A5" s="25" t="s">
        <v>1225</v>
      </c>
      <c r="B5" s="26">
        <v>705</v>
      </c>
      <c r="C5" s="25" t="s">
        <v>1242</v>
      </c>
      <c r="D5" s="27">
        <v>44287</v>
      </c>
      <c r="E5" s="25" t="s">
        <v>1243</v>
      </c>
      <c r="F5" s="25" t="s">
        <v>1244</v>
      </c>
      <c r="G5" s="25" t="s">
        <v>1229</v>
      </c>
      <c r="H5" s="25" t="s">
        <v>1209</v>
      </c>
      <c r="I5" s="25" t="s">
        <v>1210</v>
      </c>
      <c r="J5" s="25" t="s">
        <v>1230</v>
      </c>
      <c r="K5" s="25" t="s">
        <v>1212</v>
      </c>
      <c r="L5" s="25" t="s">
        <v>1231</v>
      </c>
      <c r="M5" s="25" t="s">
        <v>1232</v>
      </c>
      <c r="N5" s="25" t="s">
        <v>1233</v>
      </c>
      <c r="O5" s="25" t="s">
        <v>1216</v>
      </c>
      <c r="P5" s="28" t="s">
        <v>1217</v>
      </c>
      <c r="Q5" s="29"/>
      <c r="R5" s="25" t="s">
        <v>1218</v>
      </c>
      <c r="S5" s="25" t="s">
        <v>1219</v>
      </c>
      <c r="T5" s="25">
        <v>3</v>
      </c>
      <c r="U5" s="25" t="s">
        <v>1234</v>
      </c>
      <c r="V5" s="25" t="s">
        <v>1235</v>
      </c>
      <c r="W5" s="25" t="s">
        <v>1236</v>
      </c>
      <c r="X5" s="25" t="s">
        <v>1237</v>
      </c>
      <c r="Y5" s="30" t="s">
        <v>1238</v>
      </c>
    </row>
    <row r="6" spans="1:25" x14ac:dyDescent="0.25">
      <c r="A6" s="25" t="s">
        <v>1225</v>
      </c>
      <c r="B6" s="26">
        <v>465</v>
      </c>
      <c r="C6" s="25" t="s">
        <v>1245</v>
      </c>
      <c r="D6" s="27">
        <v>44295</v>
      </c>
      <c r="E6" s="25" t="s">
        <v>1246</v>
      </c>
      <c r="F6" s="25" t="s">
        <v>1207</v>
      </c>
      <c r="G6" s="25" t="s">
        <v>1208</v>
      </c>
      <c r="H6" s="25" t="s">
        <v>1209</v>
      </c>
      <c r="I6" s="25" t="s">
        <v>1210</v>
      </c>
      <c r="J6" s="25" t="s">
        <v>1211</v>
      </c>
      <c r="K6" s="25" t="s">
        <v>1212</v>
      </c>
      <c r="L6" s="25" t="s">
        <v>1213</v>
      </c>
      <c r="M6" s="25" t="s">
        <v>1214</v>
      </c>
      <c r="N6" s="25" t="s">
        <v>1215</v>
      </c>
      <c r="O6" s="25" t="s">
        <v>1216</v>
      </c>
      <c r="P6" s="28" t="s">
        <v>1217</v>
      </c>
      <c r="Q6" s="29"/>
      <c r="R6" s="25" t="s">
        <v>1218</v>
      </c>
      <c r="S6" s="25" t="s">
        <v>1219</v>
      </c>
      <c r="T6" s="25">
        <v>3</v>
      </c>
      <c r="U6" s="25" t="s">
        <v>1247</v>
      </c>
      <c r="V6" s="25" t="s">
        <v>1221</v>
      </c>
      <c r="W6" s="25" t="s">
        <v>1248</v>
      </c>
      <c r="X6" s="25" t="s">
        <v>1249</v>
      </c>
      <c r="Y6" s="25" t="s">
        <v>1250</v>
      </c>
    </row>
    <row r="7" spans="1:25" x14ac:dyDescent="0.25">
      <c r="A7" s="25" t="s">
        <v>1251</v>
      </c>
      <c r="B7" s="26">
        <v>210</v>
      </c>
      <c r="C7" s="25" t="s">
        <v>1252</v>
      </c>
      <c r="D7" s="27">
        <v>44320</v>
      </c>
      <c r="E7" s="25" t="s">
        <v>1253</v>
      </c>
      <c r="F7" s="25" t="s">
        <v>1207</v>
      </c>
      <c r="G7" s="25" t="s">
        <v>1208</v>
      </c>
      <c r="H7" s="25" t="s">
        <v>1209</v>
      </c>
      <c r="I7" s="25" t="s">
        <v>1210</v>
      </c>
      <c r="J7" s="25" t="s">
        <v>1254</v>
      </c>
      <c r="K7" s="25" t="s">
        <v>1212</v>
      </c>
      <c r="L7" s="25" t="s">
        <v>1231</v>
      </c>
      <c r="M7" s="25" t="s">
        <v>1232</v>
      </c>
      <c r="N7" s="25" t="s">
        <v>1233</v>
      </c>
      <c r="O7" s="25" t="s">
        <v>1216</v>
      </c>
      <c r="P7" s="28" t="s">
        <v>1217</v>
      </c>
      <c r="Q7" s="29"/>
      <c r="R7" s="25" t="s">
        <v>1219</v>
      </c>
      <c r="S7" s="25" t="s">
        <v>1255</v>
      </c>
      <c r="T7" s="25">
        <v>12</v>
      </c>
      <c r="U7" s="25" t="s">
        <v>1234</v>
      </c>
      <c r="V7" s="25" t="s">
        <v>1221</v>
      </c>
      <c r="W7" s="25" t="s">
        <v>1256</v>
      </c>
      <c r="X7" s="25" t="s">
        <v>1257</v>
      </c>
      <c r="Y7" s="25" t="s">
        <v>1258</v>
      </c>
    </row>
    <row r="8" spans="1:25" x14ac:dyDescent="0.25">
      <c r="A8" s="25" t="s">
        <v>1251</v>
      </c>
      <c r="B8" s="26">
        <v>401</v>
      </c>
      <c r="C8" s="25" t="s">
        <v>1259</v>
      </c>
      <c r="D8" s="27">
        <v>44320</v>
      </c>
      <c r="E8" s="25" t="s">
        <v>1260</v>
      </c>
      <c r="F8" s="25" t="s">
        <v>1207</v>
      </c>
      <c r="G8" s="25" t="s">
        <v>1208</v>
      </c>
      <c r="H8" s="25" t="s">
        <v>1209</v>
      </c>
      <c r="I8" s="25" t="s">
        <v>1210</v>
      </c>
      <c r="J8" s="25" t="s">
        <v>1211</v>
      </c>
      <c r="K8" s="25" t="s">
        <v>1212</v>
      </c>
      <c r="L8" s="25" t="s">
        <v>1231</v>
      </c>
      <c r="M8" s="25" t="s">
        <v>1232</v>
      </c>
      <c r="N8" s="25" t="s">
        <v>1233</v>
      </c>
      <c r="O8" s="25" t="s">
        <v>1216</v>
      </c>
      <c r="P8" s="28" t="s">
        <v>1217</v>
      </c>
      <c r="Q8" s="29"/>
      <c r="R8" s="25" t="s">
        <v>1218</v>
      </c>
      <c r="S8" s="25" t="s">
        <v>1219</v>
      </c>
      <c r="T8" s="25">
        <v>12</v>
      </c>
      <c r="U8" s="25" t="s">
        <v>1247</v>
      </c>
      <c r="V8" s="25" t="s">
        <v>1221</v>
      </c>
      <c r="W8" s="25" t="s">
        <v>1256</v>
      </c>
      <c r="X8" s="25" t="s">
        <v>1261</v>
      </c>
      <c r="Y8" s="25" t="s">
        <v>1262</v>
      </c>
    </row>
    <row r="9" spans="1:25" x14ac:dyDescent="0.25">
      <c r="A9" s="25" t="s">
        <v>1251</v>
      </c>
      <c r="B9" s="26">
        <v>402</v>
      </c>
      <c r="C9" s="25" t="s">
        <v>1263</v>
      </c>
      <c r="D9" s="27">
        <v>44320</v>
      </c>
      <c r="E9" s="25" t="s">
        <v>1264</v>
      </c>
      <c r="F9" s="25" t="s">
        <v>1207</v>
      </c>
      <c r="G9" s="25" t="s">
        <v>1208</v>
      </c>
      <c r="H9" s="25" t="s">
        <v>1209</v>
      </c>
      <c r="I9" s="25" t="s">
        <v>1210</v>
      </c>
      <c r="J9" s="25" t="s">
        <v>1211</v>
      </c>
      <c r="K9" s="25" t="s">
        <v>1212</v>
      </c>
      <c r="L9" s="25" t="s">
        <v>1231</v>
      </c>
      <c r="M9" s="25" t="s">
        <v>1232</v>
      </c>
      <c r="N9" s="25" t="s">
        <v>1233</v>
      </c>
      <c r="O9" s="25" t="s">
        <v>1216</v>
      </c>
      <c r="P9" s="28" t="s">
        <v>1217</v>
      </c>
      <c r="Q9" s="29"/>
      <c r="R9" s="25" t="s">
        <v>1218</v>
      </c>
      <c r="S9" s="25" t="s">
        <v>1219</v>
      </c>
      <c r="T9" s="25">
        <v>12</v>
      </c>
      <c r="U9" s="25" t="s">
        <v>1220</v>
      </c>
      <c r="V9" s="25" t="s">
        <v>1221</v>
      </c>
      <c r="W9" s="25" t="s">
        <v>1265</v>
      </c>
      <c r="X9" s="25" t="s">
        <v>1266</v>
      </c>
      <c r="Y9" s="25" t="s">
        <v>1267</v>
      </c>
    </row>
    <row r="10" spans="1:25" x14ac:dyDescent="0.25">
      <c r="A10" s="25" t="s">
        <v>1251</v>
      </c>
      <c r="B10" s="26">
        <v>804</v>
      </c>
      <c r="C10" s="25" t="s">
        <v>1268</v>
      </c>
      <c r="D10" s="27">
        <v>44328</v>
      </c>
      <c r="E10" s="25" t="s">
        <v>1269</v>
      </c>
      <c r="F10" s="25" t="s">
        <v>1270</v>
      </c>
      <c r="G10" s="25" t="s">
        <v>1271</v>
      </c>
      <c r="H10" s="25" t="s">
        <v>1272</v>
      </c>
      <c r="I10" s="25" t="s">
        <v>1273</v>
      </c>
      <c r="J10" s="25" t="s">
        <v>1274</v>
      </c>
      <c r="K10" s="25" t="s">
        <v>1212</v>
      </c>
      <c r="L10" s="25" t="s">
        <v>1275</v>
      </c>
      <c r="M10" s="25" t="s">
        <v>1232</v>
      </c>
      <c r="N10" s="25" t="s">
        <v>1276</v>
      </c>
      <c r="O10" s="25" t="s">
        <v>1216</v>
      </c>
      <c r="P10" s="28" t="s">
        <v>1217</v>
      </c>
      <c r="Q10" s="29"/>
      <c r="R10" s="25" t="s">
        <v>1218</v>
      </c>
      <c r="S10" s="25" t="s">
        <v>1218</v>
      </c>
      <c r="T10" s="25">
        <v>10</v>
      </c>
      <c r="U10" s="25" t="s">
        <v>1234</v>
      </c>
      <c r="V10" s="25" t="s">
        <v>1277</v>
      </c>
      <c r="W10" s="25" t="s">
        <v>1278</v>
      </c>
      <c r="X10" s="25" t="s">
        <v>1279</v>
      </c>
      <c r="Y10" s="25" t="s">
        <v>1280</v>
      </c>
    </row>
    <row r="11" ht="60" customHeight="1" spans="1:25" x14ac:dyDescent="0.25">
      <c r="A11" s="25" t="s">
        <v>1281</v>
      </c>
      <c r="B11" s="26">
        <v>717</v>
      </c>
      <c r="C11" s="25" t="s">
        <v>1282</v>
      </c>
      <c r="D11" s="27">
        <v>44348</v>
      </c>
      <c r="E11" s="25" t="s">
        <v>1283</v>
      </c>
      <c r="F11" s="25" t="s">
        <v>1284</v>
      </c>
      <c r="G11" s="25" t="s">
        <v>1285</v>
      </c>
      <c r="H11" s="25" t="s">
        <v>1286</v>
      </c>
      <c r="I11" s="25" t="s">
        <v>1287</v>
      </c>
      <c r="J11" s="25" t="s">
        <v>1288</v>
      </c>
      <c r="K11" s="25" t="s">
        <v>1212</v>
      </c>
      <c r="L11" s="25" t="s">
        <v>1289</v>
      </c>
      <c r="M11" s="25" t="s">
        <v>1214</v>
      </c>
      <c r="N11" s="25" t="s">
        <v>1290</v>
      </c>
      <c r="O11" s="25" t="s">
        <v>1216</v>
      </c>
      <c r="P11" s="28" t="s">
        <v>1217</v>
      </c>
      <c r="Q11" s="29"/>
      <c r="R11" s="25" t="s">
        <v>1255</v>
      </c>
      <c r="S11" s="25" t="s">
        <v>1219</v>
      </c>
      <c r="T11" s="25">
        <v>6</v>
      </c>
      <c r="U11" s="25" t="s">
        <v>1247</v>
      </c>
      <c r="V11" s="25" t="s">
        <v>1291</v>
      </c>
      <c r="W11" s="25" t="s">
        <v>1292</v>
      </c>
      <c r="X11" s="25" t="s">
        <v>1293</v>
      </c>
      <c r="Y11" s="30" t="s">
        <v>1294</v>
      </c>
    </row>
    <row r="12" spans="1:25" x14ac:dyDescent="0.25">
      <c r="A12" s="25" t="s">
        <v>1281</v>
      </c>
      <c r="B12" s="26">
        <v>736</v>
      </c>
      <c r="C12" s="25" t="s">
        <v>1295</v>
      </c>
      <c r="D12" s="27">
        <v>44348</v>
      </c>
      <c r="E12" s="25" t="s">
        <v>1296</v>
      </c>
      <c r="F12" s="25" t="s">
        <v>1284</v>
      </c>
      <c r="G12" s="25" t="s">
        <v>1285</v>
      </c>
      <c r="H12" s="25" t="s">
        <v>1286</v>
      </c>
      <c r="I12" s="25" t="s">
        <v>1287</v>
      </c>
      <c r="J12" s="25" t="s">
        <v>1288</v>
      </c>
      <c r="K12" s="25" t="s">
        <v>1212</v>
      </c>
      <c r="L12" s="25" t="s">
        <v>1289</v>
      </c>
      <c r="M12" s="25" t="s">
        <v>1214</v>
      </c>
      <c r="N12" s="25" t="s">
        <v>1297</v>
      </c>
      <c r="O12" s="25" t="s">
        <v>1216</v>
      </c>
      <c r="P12" s="28" t="s">
        <v>1217</v>
      </c>
      <c r="Q12" s="29"/>
      <c r="R12" s="25"/>
      <c r="S12" s="25"/>
      <c r="T12" s="25"/>
      <c r="U12" s="25"/>
      <c r="V12" s="25"/>
      <c r="W12" s="25"/>
      <c r="X12" s="25"/>
      <c r="Y12" s="25"/>
    </row>
    <row r="13" ht="45" customHeight="1" spans="1:25" x14ac:dyDescent="0.25">
      <c r="A13" s="25" t="s">
        <v>1281</v>
      </c>
      <c r="B13" s="26" t="s">
        <v>1298</v>
      </c>
      <c r="C13" s="25" t="s">
        <v>1299</v>
      </c>
      <c r="D13" s="27">
        <v>44352</v>
      </c>
      <c r="E13" s="25" t="s">
        <v>1300</v>
      </c>
      <c r="F13" s="25" t="s">
        <v>1301</v>
      </c>
      <c r="G13" s="25" t="s">
        <v>1285</v>
      </c>
      <c r="H13" s="25" t="s">
        <v>1286</v>
      </c>
      <c r="I13" s="25" t="s">
        <v>1287</v>
      </c>
      <c r="J13" s="25" t="s">
        <v>1288</v>
      </c>
      <c r="K13" s="25" t="s">
        <v>1302</v>
      </c>
      <c r="L13" s="25" t="s">
        <v>1302</v>
      </c>
      <c r="M13" s="25" t="s">
        <v>1303</v>
      </c>
      <c r="N13" s="25" t="s">
        <v>1233</v>
      </c>
      <c r="O13" s="25" t="s">
        <v>1216</v>
      </c>
      <c r="P13" s="28" t="s">
        <v>1217</v>
      </c>
      <c r="Q13" s="29" t="s">
        <v>1304</v>
      </c>
      <c r="R13" s="25" t="s">
        <v>1219</v>
      </c>
      <c r="S13" s="25" t="s">
        <v>1219</v>
      </c>
      <c r="T13" s="25">
        <v>21</v>
      </c>
      <c r="U13" s="25" t="s">
        <v>1247</v>
      </c>
      <c r="V13" s="25" t="s">
        <v>1291</v>
      </c>
      <c r="W13" s="25" t="s">
        <v>1278</v>
      </c>
      <c r="X13" s="30" t="s">
        <v>1305</v>
      </c>
      <c r="Y13" s="30" t="s">
        <v>1306</v>
      </c>
    </row>
    <row r="14" spans="1:25" x14ac:dyDescent="0.25">
      <c r="A14" s="25" t="s">
        <v>1281</v>
      </c>
      <c r="B14" s="26" t="s">
        <v>1307</v>
      </c>
      <c r="C14" s="25" t="s">
        <v>1308</v>
      </c>
      <c r="D14" s="27">
        <v>44356</v>
      </c>
      <c r="E14" s="25" t="s">
        <v>1309</v>
      </c>
      <c r="F14" s="25" t="s">
        <v>1301</v>
      </c>
      <c r="G14" s="25" t="s">
        <v>1285</v>
      </c>
      <c r="H14" s="25" t="s">
        <v>1310</v>
      </c>
      <c r="I14" s="25" t="s">
        <v>1273</v>
      </c>
      <c r="J14" s="25" t="s">
        <v>1311</v>
      </c>
      <c r="K14" s="25" t="s">
        <v>1302</v>
      </c>
      <c r="L14" s="25" t="s">
        <v>1302</v>
      </c>
      <c r="M14" s="25" t="s">
        <v>1303</v>
      </c>
      <c r="N14" s="25" t="s">
        <v>1233</v>
      </c>
      <c r="O14" s="25" t="s">
        <v>1216</v>
      </c>
      <c r="P14" s="28" t="s">
        <v>1217</v>
      </c>
      <c r="Q14" s="29" t="s">
        <v>1312</v>
      </c>
      <c r="R14" s="25" t="s">
        <v>1255</v>
      </c>
      <c r="S14" s="25" t="s">
        <v>1255</v>
      </c>
      <c r="T14" s="25">
        <v>14</v>
      </c>
      <c r="U14" s="25" t="s">
        <v>1247</v>
      </c>
      <c r="V14" s="25" t="s">
        <v>1313</v>
      </c>
      <c r="W14" s="25" t="s">
        <v>1314</v>
      </c>
      <c r="X14" s="25" t="s">
        <v>1315</v>
      </c>
      <c r="Y14" s="25" t="s">
        <v>1316</v>
      </c>
    </row>
    <row r="15" spans="1:25" x14ac:dyDescent="0.25">
      <c r="A15" s="25" t="s">
        <v>1281</v>
      </c>
      <c r="B15" s="26" t="s">
        <v>1317</v>
      </c>
      <c r="C15" s="25" t="s">
        <v>1318</v>
      </c>
      <c r="D15" s="27">
        <v>44358</v>
      </c>
      <c r="E15" s="25" t="s">
        <v>1319</v>
      </c>
      <c r="F15" s="25" t="s">
        <v>1301</v>
      </c>
      <c r="G15" s="25" t="s">
        <v>1285</v>
      </c>
      <c r="H15" s="25" t="s">
        <v>1310</v>
      </c>
      <c r="I15" s="25" t="s">
        <v>1273</v>
      </c>
      <c r="J15" s="25" t="s">
        <v>1320</v>
      </c>
      <c r="K15" s="25" t="s">
        <v>1302</v>
      </c>
      <c r="L15" s="25" t="s">
        <v>1302</v>
      </c>
      <c r="M15" s="25" t="s">
        <v>1303</v>
      </c>
      <c r="N15" s="25" t="s">
        <v>1321</v>
      </c>
      <c r="O15" s="25" t="s">
        <v>1216</v>
      </c>
      <c r="P15" s="28" t="s">
        <v>1217</v>
      </c>
      <c r="Q15" s="29" t="s">
        <v>1322</v>
      </c>
      <c r="R15" s="25" t="s">
        <v>1219</v>
      </c>
      <c r="S15" s="25" t="s">
        <v>1219</v>
      </c>
      <c r="T15" s="25">
        <v>10</v>
      </c>
      <c r="U15" s="25" t="s">
        <v>1247</v>
      </c>
      <c r="V15" s="25" t="s">
        <v>1291</v>
      </c>
      <c r="W15" s="25" t="s">
        <v>1323</v>
      </c>
      <c r="X15" s="25" t="s">
        <v>1324</v>
      </c>
      <c r="Y15" s="25" t="s">
        <v>1325</v>
      </c>
    </row>
    <row r="16" spans="1:25" x14ac:dyDescent="0.25">
      <c r="A16" s="25" t="s">
        <v>1281</v>
      </c>
      <c r="B16" s="26" t="s">
        <v>1326</v>
      </c>
      <c r="C16" s="25" t="s">
        <v>1327</v>
      </c>
      <c r="D16" s="27">
        <v>44364</v>
      </c>
      <c r="E16" s="25" t="s">
        <v>1328</v>
      </c>
      <c r="F16" s="25" t="s">
        <v>1329</v>
      </c>
      <c r="G16" s="25" t="s">
        <v>1330</v>
      </c>
      <c r="H16" s="25" t="s">
        <v>1331</v>
      </c>
      <c r="I16" s="25" t="s">
        <v>1287</v>
      </c>
      <c r="J16" s="25" t="s">
        <v>1332</v>
      </c>
      <c r="K16" s="25" t="s">
        <v>1302</v>
      </c>
      <c r="L16" s="25" t="s">
        <v>1302</v>
      </c>
      <c r="M16" s="25" t="s">
        <v>1232</v>
      </c>
      <c r="N16" s="25" t="s">
        <v>1321</v>
      </c>
      <c r="O16" s="25" t="s">
        <v>1216</v>
      </c>
      <c r="P16" s="28" t="s">
        <v>1217</v>
      </c>
      <c r="Q16" s="29"/>
      <c r="R16" s="25"/>
      <c r="S16" s="25"/>
      <c r="T16" s="25"/>
      <c r="U16" s="25"/>
      <c r="V16" s="25"/>
      <c r="W16" s="25"/>
      <c r="X16" s="25"/>
      <c r="Y16" s="25"/>
    </row>
    <row r="17" spans="1:25" x14ac:dyDescent="0.25">
      <c r="A17" s="25" t="s">
        <v>1281</v>
      </c>
      <c r="B17" s="26" t="s">
        <v>1333</v>
      </c>
      <c r="C17" s="25" t="s">
        <v>1334</v>
      </c>
      <c r="D17" s="27">
        <v>44364</v>
      </c>
      <c r="E17" s="25" t="s">
        <v>1335</v>
      </c>
      <c r="F17" s="25" t="s">
        <v>1329</v>
      </c>
      <c r="G17" s="25" t="s">
        <v>1330</v>
      </c>
      <c r="H17" s="25" t="s">
        <v>1331</v>
      </c>
      <c r="I17" s="25" t="s">
        <v>1287</v>
      </c>
      <c r="J17" s="25" t="s">
        <v>1332</v>
      </c>
      <c r="K17" s="25" t="s">
        <v>1302</v>
      </c>
      <c r="L17" s="25" t="s">
        <v>1302</v>
      </c>
      <c r="M17" s="25" t="s">
        <v>1303</v>
      </c>
      <c r="N17" s="25" t="s">
        <v>1321</v>
      </c>
      <c r="O17" s="25" t="s">
        <v>1216</v>
      </c>
      <c r="P17" s="28" t="s">
        <v>1217</v>
      </c>
      <c r="Q17" s="29" t="s">
        <v>1336</v>
      </c>
      <c r="R17" s="25" t="s">
        <v>1219</v>
      </c>
      <c r="S17" s="25" t="s">
        <v>1219</v>
      </c>
      <c r="T17" s="25">
        <v>10</v>
      </c>
      <c r="U17" s="25" t="s">
        <v>1247</v>
      </c>
      <c r="V17" s="25" t="s">
        <v>1235</v>
      </c>
      <c r="W17" s="25" t="s">
        <v>1236</v>
      </c>
      <c r="X17" s="25" t="s">
        <v>1337</v>
      </c>
      <c r="Y17" s="25" t="s">
        <v>1338</v>
      </c>
    </row>
    <row r="18" spans="1:25" x14ac:dyDescent="0.25">
      <c r="A18" s="25" t="s">
        <v>1281</v>
      </c>
      <c r="B18" s="26">
        <v>809</v>
      </c>
      <c r="C18" s="25" t="s">
        <v>1339</v>
      </c>
      <c r="D18" s="27">
        <v>44371</v>
      </c>
      <c r="E18" s="25" t="s">
        <v>1340</v>
      </c>
      <c r="F18" s="25" t="s">
        <v>1341</v>
      </c>
      <c r="G18" s="25" t="s">
        <v>1330</v>
      </c>
      <c r="H18" s="25" t="s">
        <v>1331</v>
      </c>
      <c r="I18" s="25" t="s">
        <v>1287</v>
      </c>
      <c r="J18" s="25" t="s">
        <v>1342</v>
      </c>
      <c r="K18" s="25" t="s">
        <v>1212</v>
      </c>
      <c r="L18" s="25" t="s">
        <v>1275</v>
      </c>
      <c r="M18" s="25" t="s">
        <v>1232</v>
      </c>
      <c r="N18" s="25" t="s">
        <v>1276</v>
      </c>
      <c r="O18" s="25" t="s">
        <v>1216</v>
      </c>
      <c r="P18" s="28" t="s">
        <v>1217</v>
      </c>
      <c r="Q18" s="29"/>
      <c r="R18" s="25" t="s">
        <v>1219</v>
      </c>
      <c r="S18" s="25" t="s">
        <v>1219</v>
      </c>
      <c r="T18" s="25">
        <v>17</v>
      </c>
      <c r="U18" s="25" t="s">
        <v>1247</v>
      </c>
      <c r="V18" s="25" t="s">
        <v>1235</v>
      </c>
      <c r="W18" s="25" t="s">
        <v>1292</v>
      </c>
      <c r="X18" s="25" t="s">
        <v>1343</v>
      </c>
      <c r="Y18" s="25" t="s">
        <v>1344</v>
      </c>
    </row>
    <row r="19" spans="1:25" x14ac:dyDescent="0.25">
      <c r="A19" s="25" t="s">
        <v>1281</v>
      </c>
      <c r="B19" s="26">
        <v>814</v>
      </c>
      <c r="C19" s="25" t="s">
        <v>1345</v>
      </c>
      <c r="D19" s="27">
        <v>44372</v>
      </c>
      <c r="E19" s="25" t="s">
        <v>1346</v>
      </c>
      <c r="F19" s="25" t="s">
        <v>1347</v>
      </c>
      <c r="G19" s="25" t="s">
        <v>1348</v>
      </c>
      <c r="H19" s="25" t="s">
        <v>1331</v>
      </c>
      <c r="I19" s="25" t="s">
        <v>1287</v>
      </c>
      <c r="J19" s="25" t="s">
        <v>1332</v>
      </c>
      <c r="K19" s="25" t="s">
        <v>1212</v>
      </c>
      <c r="L19" s="25" t="s">
        <v>1275</v>
      </c>
      <c r="M19" s="25" t="s">
        <v>1232</v>
      </c>
      <c r="N19" s="25" t="s">
        <v>1276</v>
      </c>
      <c r="O19" s="25" t="s">
        <v>1216</v>
      </c>
      <c r="P19" s="28" t="s">
        <v>1217</v>
      </c>
      <c r="Q19" s="29"/>
      <c r="R19" s="25"/>
      <c r="S19" s="25"/>
      <c r="T19" s="25"/>
      <c r="U19" s="25"/>
      <c r="V19" s="25"/>
      <c r="W19" s="25"/>
      <c r="X19" s="25"/>
      <c r="Y19" s="25"/>
    </row>
    <row r="20" spans="1:25" x14ac:dyDescent="0.25">
      <c r="A20" s="25" t="s">
        <v>1281</v>
      </c>
      <c r="B20" s="26" t="s">
        <v>1349</v>
      </c>
      <c r="C20" s="25" t="s">
        <v>1350</v>
      </c>
      <c r="D20" s="27">
        <v>44377</v>
      </c>
      <c r="E20" s="25" t="s">
        <v>1351</v>
      </c>
      <c r="F20" s="25" t="s">
        <v>1352</v>
      </c>
      <c r="G20" s="25" t="s">
        <v>1353</v>
      </c>
      <c r="H20" s="25" t="s">
        <v>1310</v>
      </c>
      <c r="I20" s="25" t="s">
        <v>1273</v>
      </c>
      <c r="J20" s="25" t="s">
        <v>1311</v>
      </c>
      <c r="K20" s="25" t="s">
        <v>1302</v>
      </c>
      <c r="L20" s="25" t="s">
        <v>1302</v>
      </c>
      <c r="M20" s="25" t="s">
        <v>1303</v>
      </c>
      <c r="N20" s="25" t="s">
        <v>1233</v>
      </c>
      <c r="O20" s="25" t="s">
        <v>1216</v>
      </c>
      <c r="P20" s="28" t="s">
        <v>1217</v>
      </c>
      <c r="Q20" s="29" t="s">
        <v>1312</v>
      </c>
      <c r="R20" s="25" t="s">
        <v>1255</v>
      </c>
      <c r="S20" s="25" t="s">
        <v>1219</v>
      </c>
      <c r="T20" s="25">
        <v>32</v>
      </c>
      <c r="U20" s="25" t="s">
        <v>1247</v>
      </c>
      <c r="V20" s="25" t="s">
        <v>1313</v>
      </c>
      <c r="W20" s="25" t="s">
        <v>1354</v>
      </c>
      <c r="X20" s="25" t="s">
        <v>1355</v>
      </c>
      <c r="Y20" s="25" t="s">
        <v>1356</v>
      </c>
    </row>
    <row r="21" spans="1:25" x14ac:dyDescent="0.25">
      <c r="A21" s="25" t="s">
        <v>1281</v>
      </c>
      <c r="B21" s="26" t="s">
        <v>1357</v>
      </c>
      <c r="C21" s="25" t="s">
        <v>1358</v>
      </c>
      <c r="D21" s="27">
        <v>44377</v>
      </c>
      <c r="E21" s="25" t="s">
        <v>1359</v>
      </c>
      <c r="F21" s="25" t="s">
        <v>1360</v>
      </c>
      <c r="G21" s="25" t="s">
        <v>1361</v>
      </c>
      <c r="H21" s="25" t="s">
        <v>1286</v>
      </c>
      <c r="I21" s="25" t="s">
        <v>1287</v>
      </c>
      <c r="J21" s="25" t="s">
        <v>1342</v>
      </c>
      <c r="K21" s="25" t="s">
        <v>1302</v>
      </c>
      <c r="L21" s="25" t="s">
        <v>1302</v>
      </c>
      <c r="M21" s="25" t="s">
        <v>1232</v>
      </c>
      <c r="N21" s="25" t="s">
        <v>1233</v>
      </c>
      <c r="O21" s="25" t="s">
        <v>1216</v>
      </c>
      <c r="P21" s="28" t="s">
        <v>1217</v>
      </c>
      <c r="Q21" s="29"/>
      <c r="R21" s="25" t="s">
        <v>1255</v>
      </c>
      <c r="S21" s="25" t="s">
        <v>1255</v>
      </c>
      <c r="T21" s="25">
        <v>18</v>
      </c>
      <c r="U21" s="25" t="s">
        <v>1247</v>
      </c>
      <c r="V21" s="25" t="s">
        <v>1221</v>
      </c>
      <c r="W21" s="25" t="s">
        <v>1292</v>
      </c>
      <c r="X21" s="25" t="s">
        <v>1362</v>
      </c>
      <c r="Y21" s="25" t="s">
        <v>1363</v>
      </c>
    </row>
    <row r="22" spans="1:25" x14ac:dyDescent="0.25">
      <c r="A22" s="25" t="s">
        <v>1364</v>
      </c>
      <c r="B22" s="26">
        <v>813</v>
      </c>
      <c r="C22" s="25" t="s">
        <v>1365</v>
      </c>
      <c r="D22" s="27">
        <v>44378</v>
      </c>
      <c r="E22" s="25" t="s">
        <v>1366</v>
      </c>
      <c r="F22" s="25" t="s">
        <v>1367</v>
      </c>
      <c r="G22" s="25" t="s">
        <v>1348</v>
      </c>
      <c r="H22" s="25" t="s">
        <v>1331</v>
      </c>
      <c r="I22" s="25" t="s">
        <v>1287</v>
      </c>
      <c r="J22" s="25" t="s">
        <v>1342</v>
      </c>
      <c r="K22" s="25" t="s">
        <v>1212</v>
      </c>
      <c r="L22" s="25" t="s">
        <v>1275</v>
      </c>
      <c r="M22" s="25" t="s">
        <v>1232</v>
      </c>
      <c r="N22" s="25" t="s">
        <v>1276</v>
      </c>
      <c r="O22" s="25" t="s">
        <v>1216</v>
      </c>
      <c r="P22" s="28" t="s">
        <v>1217</v>
      </c>
      <c r="Q22" s="29"/>
      <c r="R22" s="25" t="s">
        <v>1218</v>
      </c>
      <c r="S22" s="25" t="s">
        <v>1219</v>
      </c>
      <c r="T22" s="25">
        <v>12</v>
      </c>
      <c r="U22" s="25" t="s">
        <v>1247</v>
      </c>
      <c r="V22" s="25" t="s">
        <v>1221</v>
      </c>
      <c r="W22" s="25" t="s">
        <v>1236</v>
      </c>
      <c r="X22" s="25" t="s">
        <v>1368</v>
      </c>
      <c r="Y22" s="25" t="s">
        <v>1369</v>
      </c>
    </row>
    <row r="23" spans="1:25" x14ac:dyDescent="0.25">
      <c r="A23" s="25" t="s">
        <v>1364</v>
      </c>
      <c r="B23" s="26" t="s">
        <v>1370</v>
      </c>
      <c r="C23" s="25" t="s">
        <v>1371</v>
      </c>
      <c r="D23" s="27">
        <v>44386</v>
      </c>
      <c r="E23" s="25" t="s">
        <v>1372</v>
      </c>
      <c r="F23" s="25" t="s">
        <v>1373</v>
      </c>
      <c r="G23" s="25" t="s">
        <v>1361</v>
      </c>
      <c r="H23" s="25" t="s">
        <v>1286</v>
      </c>
      <c r="I23" s="25" t="s">
        <v>1287</v>
      </c>
      <c r="J23" s="25" t="s">
        <v>1342</v>
      </c>
      <c r="K23" s="25" t="s">
        <v>1302</v>
      </c>
      <c r="L23" s="25" t="s">
        <v>1302</v>
      </c>
      <c r="M23" s="25" t="s">
        <v>1303</v>
      </c>
      <c r="N23" s="25" t="s">
        <v>1321</v>
      </c>
      <c r="O23" s="25" t="s">
        <v>1216</v>
      </c>
      <c r="P23" s="28" t="s">
        <v>1217</v>
      </c>
      <c r="Q23" s="29" t="s">
        <v>1374</v>
      </c>
      <c r="R23" s="25" t="s">
        <v>1219</v>
      </c>
      <c r="S23" s="25" t="s">
        <v>1219</v>
      </c>
      <c r="T23" s="25">
        <v>10</v>
      </c>
      <c r="U23" s="25" t="s">
        <v>1247</v>
      </c>
      <c r="V23" s="25" t="s">
        <v>1291</v>
      </c>
      <c r="W23" s="25" t="s">
        <v>1278</v>
      </c>
      <c r="X23" s="25" t="s">
        <v>1375</v>
      </c>
      <c r="Y23" s="25" t="s">
        <v>1325</v>
      </c>
    </row>
    <row r="24" ht="30" customHeight="1" spans="1:25" x14ac:dyDescent="0.25">
      <c r="A24" s="25" t="s">
        <v>1364</v>
      </c>
      <c r="B24" s="26" t="s">
        <v>1376</v>
      </c>
      <c r="C24" s="25" t="s">
        <v>1377</v>
      </c>
      <c r="D24" s="27">
        <v>44400</v>
      </c>
      <c r="E24" s="25" t="s">
        <v>1378</v>
      </c>
      <c r="F24" s="25" t="s">
        <v>1379</v>
      </c>
      <c r="G24" s="25" t="s">
        <v>1380</v>
      </c>
      <c r="H24" s="25" t="s">
        <v>1381</v>
      </c>
      <c r="I24" s="25" t="s">
        <v>1273</v>
      </c>
      <c r="J24" s="25" t="s">
        <v>1311</v>
      </c>
      <c r="K24" s="25" t="s">
        <v>1302</v>
      </c>
      <c r="L24" s="25" t="s">
        <v>1302</v>
      </c>
      <c r="M24" s="25" t="s">
        <v>1303</v>
      </c>
      <c r="N24" s="25" t="s">
        <v>1233</v>
      </c>
      <c r="O24" s="25" t="s">
        <v>1216</v>
      </c>
      <c r="P24" s="28" t="s">
        <v>1217</v>
      </c>
      <c r="Q24" s="29" t="s">
        <v>1382</v>
      </c>
      <c r="R24" s="25" t="s">
        <v>1219</v>
      </c>
      <c r="S24" s="25" t="s">
        <v>1219</v>
      </c>
      <c r="T24" s="25">
        <v>24</v>
      </c>
      <c r="U24" s="25" t="s">
        <v>1247</v>
      </c>
      <c r="V24" s="25" t="s">
        <v>1383</v>
      </c>
      <c r="W24" s="25" t="s">
        <v>1278</v>
      </c>
      <c r="X24" s="25" t="s">
        <v>1384</v>
      </c>
      <c r="Y24" s="30" t="s">
        <v>1385</v>
      </c>
    </row>
    <row r="25" spans="1:25" x14ac:dyDescent="0.25">
      <c r="A25" s="25" t="s">
        <v>1386</v>
      </c>
      <c r="B25" s="26">
        <v>111</v>
      </c>
      <c r="C25" s="25" t="s">
        <v>1387</v>
      </c>
      <c r="D25" s="27">
        <v>44409</v>
      </c>
      <c r="E25" s="25" t="s">
        <v>1388</v>
      </c>
      <c r="F25" s="25" t="s">
        <v>1389</v>
      </c>
      <c r="G25" s="25" t="s">
        <v>1285</v>
      </c>
      <c r="H25" s="25" t="s">
        <v>1310</v>
      </c>
      <c r="I25" s="25" t="s">
        <v>1273</v>
      </c>
      <c r="J25" s="25" t="s">
        <v>1274</v>
      </c>
      <c r="K25" s="25" t="s">
        <v>1212</v>
      </c>
      <c r="L25" s="25" t="s">
        <v>1231</v>
      </c>
      <c r="M25" s="25" t="s">
        <v>1214</v>
      </c>
      <c r="N25" s="25" t="s">
        <v>1290</v>
      </c>
      <c r="O25" s="25" t="s">
        <v>1216</v>
      </c>
      <c r="P25" s="28" t="s">
        <v>1217</v>
      </c>
      <c r="Q25" s="29"/>
      <c r="R25" s="25" t="s">
        <v>1255</v>
      </c>
      <c r="S25" s="25" t="s">
        <v>1255</v>
      </c>
      <c r="T25" s="25">
        <v>15</v>
      </c>
      <c r="U25" s="25" t="s">
        <v>1247</v>
      </c>
      <c r="V25" s="25" t="s">
        <v>1221</v>
      </c>
      <c r="W25" s="25" t="s">
        <v>1248</v>
      </c>
      <c r="X25" s="25" t="s">
        <v>1390</v>
      </c>
      <c r="Y25" s="25" t="s">
        <v>1391</v>
      </c>
    </row>
    <row r="26" spans="1:25" x14ac:dyDescent="0.25">
      <c r="A26" s="25" t="s">
        <v>1392</v>
      </c>
      <c r="B26" s="26">
        <v>136</v>
      </c>
      <c r="C26" s="25" t="s">
        <v>1393</v>
      </c>
      <c r="D26" s="27">
        <v>45072</v>
      </c>
      <c r="E26" s="25" t="s">
        <v>1394</v>
      </c>
      <c r="F26" s="25" t="s">
        <v>1395</v>
      </c>
      <c r="G26" s="25" t="s">
        <v>1361</v>
      </c>
      <c r="H26" s="25" t="s">
        <v>1286</v>
      </c>
      <c r="I26" s="25" t="s">
        <v>1287</v>
      </c>
      <c r="J26" s="25" t="s">
        <v>1342</v>
      </c>
      <c r="K26" s="25" t="s">
        <v>1212</v>
      </c>
      <c r="L26" s="25" t="s">
        <v>1231</v>
      </c>
      <c r="M26" s="25" t="s">
        <v>1232</v>
      </c>
      <c r="N26" s="25" t="s">
        <v>1233</v>
      </c>
      <c r="O26" s="25" t="s">
        <v>1216</v>
      </c>
      <c r="P26" s="28" t="s">
        <v>1217</v>
      </c>
      <c r="Q26" s="29"/>
      <c r="R26" s="25" t="s">
        <v>1219</v>
      </c>
      <c r="S26" s="25" t="s">
        <v>1219</v>
      </c>
      <c r="T26" s="25">
        <v>18</v>
      </c>
      <c r="U26" s="25" t="s">
        <v>1247</v>
      </c>
      <c r="V26" s="25" t="s">
        <v>1221</v>
      </c>
      <c r="W26" s="25" t="s">
        <v>1256</v>
      </c>
      <c r="X26" s="25" t="s">
        <v>1396</v>
      </c>
      <c r="Y26" s="25" t="s">
        <v>1397</v>
      </c>
    </row>
    <row r="27" spans="1:25" x14ac:dyDescent="0.25">
      <c r="A27" s="25" t="s">
        <v>1386</v>
      </c>
      <c r="B27" s="26">
        <v>231</v>
      </c>
      <c r="C27" s="25" t="s">
        <v>1398</v>
      </c>
      <c r="D27" s="27">
        <v>44409</v>
      </c>
      <c r="E27" s="25" t="s">
        <v>1399</v>
      </c>
      <c r="F27" s="25" t="s">
        <v>1400</v>
      </c>
      <c r="G27" s="25" t="s">
        <v>1380</v>
      </c>
      <c r="H27" s="25" t="s">
        <v>1381</v>
      </c>
      <c r="I27" s="25" t="s">
        <v>1273</v>
      </c>
      <c r="J27" s="25" t="s">
        <v>1311</v>
      </c>
      <c r="K27" s="25" t="s">
        <v>1212</v>
      </c>
      <c r="L27" s="25" t="s">
        <v>1231</v>
      </c>
      <c r="M27" s="25" t="s">
        <v>1232</v>
      </c>
      <c r="N27" s="25" t="s">
        <v>1233</v>
      </c>
      <c r="O27" s="25" t="s">
        <v>1216</v>
      </c>
      <c r="P27" s="28" t="s">
        <v>1217</v>
      </c>
      <c r="Q27" s="29"/>
      <c r="R27" s="25" t="s">
        <v>1218</v>
      </c>
      <c r="S27" s="25" t="s">
        <v>1218</v>
      </c>
      <c r="T27" s="25">
        <v>15</v>
      </c>
      <c r="U27" s="25" t="s">
        <v>1247</v>
      </c>
      <c r="V27" s="25" t="s">
        <v>1291</v>
      </c>
      <c r="W27" s="25" t="s">
        <v>1278</v>
      </c>
      <c r="X27" s="25" t="s">
        <v>1401</v>
      </c>
      <c r="Y27" s="25" t="s">
        <v>1402</v>
      </c>
    </row>
    <row r="28" spans="1:25" x14ac:dyDescent="0.25">
      <c r="A28" s="25" t="s">
        <v>1386</v>
      </c>
      <c r="B28" s="26">
        <v>722</v>
      </c>
      <c r="C28" s="25" t="s">
        <v>1403</v>
      </c>
      <c r="D28" s="27">
        <v>44409</v>
      </c>
      <c r="E28" s="25" t="s">
        <v>1404</v>
      </c>
      <c r="F28" s="25" t="s">
        <v>1405</v>
      </c>
      <c r="G28" s="25" t="s">
        <v>1361</v>
      </c>
      <c r="H28" s="25" t="s">
        <v>1286</v>
      </c>
      <c r="I28" s="25" t="s">
        <v>1287</v>
      </c>
      <c r="J28" s="25" t="s">
        <v>1288</v>
      </c>
      <c r="K28" s="25" t="s">
        <v>1212</v>
      </c>
      <c r="L28" s="25" t="s">
        <v>1289</v>
      </c>
      <c r="M28" s="25" t="s">
        <v>1214</v>
      </c>
      <c r="N28" s="25" t="s">
        <v>1290</v>
      </c>
      <c r="O28" s="25" t="s">
        <v>1216</v>
      </c>
      <c r="P28" s="28" t="s">
        <v>1217</v>
      </c>
      <c r="Q28" s="29"/>
      <c r="R28" s="25" t="s">
        <v>1255</v>
      </c>
      <c r="S28" s="25" t="s">
        <v>1255</v>
      </c>
      <c r="T28" s="25">
        <v>6</v>
      </c>
      <c r="U28" s="25" t="s">
        <v>1234</v>
      </c>
      <c r="V28" s="25" t="s">
        <v>1221</v>
      </c>
      <c r="W28" s="25" t="s">
        <v>1406</v>
      </c>
      <c r="X28" s="25" t="s">
        <v>1407</v>
      </c>
      <c r="Y28" s="25" t="s">
        <v>1408</v>
      </c>
    </row>
    <row r="29" spans="1:25" x14ac:dyDescent="0.25">
      <c r="A29" s="25" t="s">
        <v>1409</v>
      </c>
      <c r="B29" s="26">
        <v>205</v>
      </c>
      <c r="C29" s="25" t="s">
        <v>1410</v>
      </c>
      <c r="D29" s="27">
        <v>44440</v>
      </c>
      <c r="E29" s="25" t="s">
        <v>1411</v>
      </c>
      <c r="F29" s="25" t="s">
        <v>1412</v>
      </c>
      <c r="G29" s="25" t="s">
        <v>1413</v>
      </c>
      <c r="H29" s="25" t="s">
        <v>1209</v>
      </c>
      <c r="I29" s="25" t="s">
        <v>1210</v>
      </c>
      <c r="J29" s="25" t="s">
        <v>1414</v>
      </c>
      <c r="K29" s="25" t="s">
        <v>1212</v>
      </c>
      <c r="L29" s="25" t="s">
        <v>1231</v>
      </c>
      <c r="M29" s="25" t="s">
        <v>1232</v>
      </c>
      <c r="N29" s="25" t="s">
        <v>1233</v>
      </c>
      <c r="O29" s="25" t="s">
        <v>1216</v>
      </c>
      <c r="P29" s="28" t="s">
        <v>1217</v>
      </c>
      <c r="Q29" s="29"/>
      <c r="R29" s="25" t="s">
        <v>1255</v>
      </c>
      <c r="S29" s="25" t="s">
        <v>1219</v>
      </c>
      <c r="T29" s="25">
        <v>4</v>
      </c>
      <c r="U29" s="25" t="s">
        <v>1234</v>
      </c>
      <c r="V29" s="25" t="s">
        <v>1291</v>
      </c>
      <c r="W29" s="25" t="s">
        <v>1292</v>
      </c>
      <c r="X29" s="25" t="s">
        <v>1415</v>
      </c>
      <c r="Y29" s="25" t="s">
        <v>1416</v>
      </c>
    </row>
    <row r="30" spans="1:25" x14ac:dyDescent="0.25">
      <c r="A30" s="25" t="s">
        <v>1409</v>
      </c>
      <c r="B30" s="26" t="s">
        <v>1417</v>
      </c>
      <c r="C30" s="25" t="s">
        <v>1418</v>
      </c>
      <c r="D30" s="27">
        <v>44441</v>
      </c>
      <c r="E30" s="25" t="s">
        <v>1419</v>
      </c>
      <c r="F30" s="25" t="s">
        <v>1420</v>
      </c>
      <c r="G30" s="25" t="s">
        <v>1285</v>
      </c>
      <c r="H30" s="25" t="s">
        <v>1286</v>
      </c>
      <c r="I30" s="25" t="s">
        <v>1287</v>
      </c>
      <c r="J30" s="25" t="s">
        <v>1288</v>
      </c>
      <c r="K30" s="25" t="s">
        <v>1302</v>
      </c>
      <c r="L30" s="25" t="s">
        <v>1302</v>
      </c>
      <c r="M30" s="25" t="s">
        <v>1232</v>
      </c>
      <c r="N30" s="25" t="s">
        <v>1233</v>
      </c>
      <c r="O30" s="25" t="s">
        <v>1216</v>
      </c>
      <c r="P30" s="28" t="s">
        <v>1217</v>
      </c>
      <c r="Q30" s="29"/>
      <c r="R30" s="25"/>
      <c r="S30" s="25"/>
      <c r="T30" s="25"/>
      <c r="U30" s="25"/>
      <c r="V30" s="25"/>
      <c r="W30" s="25"/>
      <c r="X30" s="25"/>
      <c r="Y30" s="25"/>
    </row>
    <row r="31" spans="1:25" x14ac:dyDescent="0.25">
      <c r="A31" s="25" t="s">
        <v>1409</v>
      </c>
      <c r="B31" s="26" t="s">
        <v>1421</v>
      </c>
      <c r="C31" s="25" t="s">
        <v>1422</v>
      </c>
      <c r="D31" s="27">
        <v>44447</v>
      </c>
      <c r="E31" s="25" t="s">
        <v>1423</v>
      </c>
      <c r="F31" s="25" t="s">
        <v>1420</v>
      </c>
      <c r="G31" s="25" t="s">
        <v>1285</v>
      </c>
      <c r="H31" s="25" t="s">
        <v>1286</v>
      </c>
      <c r="I31" s="25" t="s">
        <v>1287</v>
      </c>
      <c r="J31" s="25" t="s">
        <v>1288</v>
      </c>
      <c r="K31" s="25" t="s">
        <v>1302</v>
      </c>
      <c r="L31" s="25" t="s">
        <v>1302</v>
      </c>
      <c r="M31" s="25" t="s">
        <v>1232</v>
      </c>
      <c r="N31" s="25" t="s">
        <v>1233</v>
      </c>
      <c r="O31" s="25" t="s">
        <v>1216</v>
      </c>
      <c r="P31" s="28" t="s">
        <v>1217</v>
      </c>
      <c r="Q31" s="29"/>
      <c r="R31" s="25"/>
      <c r="S31" s="25"/>
      <c r="T31" s="25"/>
      <c r="U31" s="25"/>
      <c r="V31" s="25"/>
      <c r="W31" s="25"/>
      <c r="X31" s="25"/>
      <c r="Y31" s="25"/>
    </row>
    <row r="32" spans="1:25" x14ac:dyDescent="0.25">
      <c r="A32" s="25" t="s">
        <v>1409</v>
      </c>
      <c r="B32" s="26" t="s">
        <v>1424</v>
      </c>
      <c r="C32" s="25" t="s">
        <v>1425</v>
      </c>
      <c r="D32" s="27">
        <v>44449</v>
      </c>
      <c r="E32" s="25" t="s">
        <v>1426</v>
      </c>
      <c r="F32" s="25" t="s">
        <v>1389</v>
      </c>
      <c r="G32" s="25" t="s">
        <v>1285</v>
      </c>
      <c r="H32" s="25" t="s">
        <v>1310</v>
      </c>
      <c r="I32" s="25" t="s">
        <v>1273</v>
      </c>
      <c r="J32" s="25" t="s">
        <v>1274</v>
      </c>
      <c r="K32" s="25" t="s">
        <v>1302</v>
      </c>
      <c r="L32" s="25" t="s">
        <v>1302</v>
      </c>
      <c r="M32" s="25" t="s">
        <v>1303</v>
      </c>
      <c r="N32" s="25" t="s">
        <v>1321</v>
      </c>
      <c r="O32" s="25" t="s">
        <v>1216</v>
      </c>
      <c r="P32" s="28" t="s">
        <v>1217</v>
      </c>
      <c r="Q32" s="29" t="s">
        <v>1427</v>
      </c>
      <c r="R32" s="25" t="s">
        <v>1219</v>
      </c>
      <c r="S32" s="25" t="s">
        <v>1219</v>
      </c>
      <c r="T32" s="25">
        <v>10</v>
      </c>
      <c r="U32" s="25" t="s">
        <v>1247</v>
      </c>
      <c r="V32" s="25" t="s">
        <v>1291</v>
      </c>
      <c r="W32" s="25" t="s">
        <v>1278</v>
      </c>
      <c r="X32" s="25" t="s">
        <v>1428</v>
      </c>
      <c r="Y32" s="25" t="s">
        <v>1325</v>
      </c>
    </row>
    <row r="33" spans="1:25" x14ac:dyDescent="0.25">
      <c r="A33" s="25" t="s">
        <v>1409</v>
      </c>
      <c r="B33" s="26" t="s">
        <v>1429</v>
      </c>
      <c r="C33" s="25" t="s">
        <v>1430</v>
      </c>
      <c r="D33" s="27">
        <v>44449</v>
      </c>
      <c r="E33" s="25" t="s">
        <v>1431</v>
      </c>
      <c r="F33" s="25" t="s">
        <v>1389</v>
      </c>
      <c r="G33" s="25" t="s">
        <v>1285</v>
      </c>
      <c r="H33" s="25" t="s">
        <v>1310</v>
      </c>
      <c r="I33" s="25" t="s">
        <v>1273</v>
      </c>
      <c r="J33" s="25" t="s">
        <v>1274</v>
      </c>
      <c r="K33" s="25" t="s">
        <v>1302</v>
      </c>
      <c r="L33" s="25" t="s">
        <v>1302</v>
      </c>
      <c r="M33" s="25" t="s">
        <v>1232</v>
      </c>
      <c r="N33" s="25" t="s">
        <v>1321</v>
      </c>
      <c r="O33" s="25" t="s">
        <v>1216</v>
      </c>
      <c r="P33" s="28" t="s">
        <v>1217</v>
      </c>
      <c r="Q33" s="29"/>
      <c r="R33" s="25" t="s">
        <v>1219</v>
      </c>
      <c r="S33" s="25" t="s">
        <v>1219</v>
      </c>
      <c r="T33" s="25">
        <v>8</v>
      </c>
      <c r="U33" s="25" t="s">
        <v>1247</v>
      </c>
      <c r="V33" s="25" t="s">
        <v>1432</v>
      </c>
      <c r="W33" s="25" t="s">
        <v>1278</v>
      </c>
      <c r="X33" s="25" t="s">
        <v>1433</v>
      </c>
      <c r="Y33" s="25" t="s">
        <v>1325</v>
      </c>
    </row>
    <row r="34" spans="1:25" x14ac:dyDescent="0.25">
      <c r="A34" s="25" t="s">
        <v>1409</v>
      </c>
      <c r="B34" s="26" t="s">
        <v>1434</v>
      </c>
      <c r="C34" s="25" t="s">
        <v>1435</v>
      </c>
      <c r="D34" s="27">
        <v>44455</v>
      </c>
      <c r="E34" s="25" t="s">
        <v>1436</v>
      </c>
      <c r="F34" s="25" t="s">
        <v>1437</v>
      </c>
      <c r="G34" s="25" t="s">
        <v>1380</v>
      </c>
      <c r="H34" s="25" t="s">
        <v>1381</v>
      </c>
      <c r="I34" s="25" t="s">
        <v>1273</v>
      </c>
      <c r="J34" s="25" t="s">
        <v>1311</v>
      </c>
      <c r="K34" s="25" t="s">
        <v>1302</v>
      </c>
      <c r="L34" s="25" t="s">
        <v>1302</v>
      </c>
      <c r="M34" s="25" t="s">
        <v>1303</v>
      </c>
      <c r="N34" s="25" t="s">
        <v>1321</v>
      </c>
      <c r="O34" s="25" t="s">
        <v>1216</v>
      </c>
      <c r="P34" s="28" t="s">
        <v>1217</v>
      </c>
      <c r="Q34" s="29" t="s">
        <v>1312</v>
      </c>
      <c r="R34" s="25" t="s">
        <v>1218</v>
      </c>
      <c r="S34" s="25" t="s">
        <v>1219</v>
      </c>
      <c r="T34" s="25">
        <v>10</v>
      </c>
      <c r="U34" s="25" t="s">
        <v>1247</v>
      </c>
      <c r="V34" s="25" t="s">
        <v>1291</v>
      </c>
      <c r="W34" s="25" t="s">
        <v>1222</v>
      </c>
      <c r="X34" s="25" t="s">
        <v>1438</v>
      </c>
      <c r="Y34" s="25" t="s">
        <v>1439</v>
      </c>
    </row>
    <row r="35" spans="1:25" x14ac:dyDescent="0.25">
      <c r="A35" s="25" t="s">
        <v>1409</v>
      </c>
      <c r="B35" s="26" t="s">
        <v>1440</v>
      </c>
      <c r="C35" s="25" t="s">
        <v>1441</v>
      </c>
      <c r="D35" s="27">
        <v>44456</v>
      </c>
      <c r="E35" s="25" t="s">
        <v>1442</v>
      </c>
      <c r="F35" s="25" t="s">
        <v>1443</v>
      </c>
      <c r="G35" s="25" t="s">
        <v>1380</v>
      </c>
      <c r="H35" s="25" t="s">
        <v>1381</v>
      </c>
      <c r="I35" s="25" t="s">
        <v>1273</v>
      </c>
      <c r="J35" s="25" t="s">
        <v>1311</v>
      </c>
      <c r="K35" s="25" t="s">
        <v>1302</v>
      </c>
      <c r="L35" s="25" t="s">
        <v>1302</v>
      </c>
      <c r="M35" s="25" t="s">
        <v>1303</v>
      </c>
      <c r="N35" s="25" t="s">
        <v>1321</v>
      </c>
      <c r="O35" s="25" t="s">
        <v>1216</v>
      </c>
      <c r="P35" s="28" t="s">
        <v>1217</v>
      </c>
      <c r="Q35" s="29" t="s">
        <v>1444</v>
      </c>
      <c r="R35" s="25" t="s">
        <v>1219</v>
      </c>
      <c r="S35" s="25" t="s">
        <v>1219</v>
      </c>
      <c r="T35" s="25">
        <v>6</v>
      </c>
      <c r="U35" s="25" t="s">
        <v>1247</v>
      </c>
      <c r="V35" s="25" t="s">
        <v>1291</v>
      </c>
      <c r="W35" s="25" t="s">
        <v>1323</v>
      </c>
      <c r="X35" s="25" t="s">
        <v>1445</v>
      </c>
      <c r="Y35" s="25" t="s">
        <v>1325</v>
      </c>
    </row>
    <row r="36" spans="1:25" x14ac:dyDescent="0.25">
      <c r="A36" s="25" t="s">
        <v>1409</v>
      </c>
      <c r="B36" s="26" t="s">
        <v>1446</v>
      </c>
      <c r="C36" s="25" t="s">
        <v>1447</v>
      </c>
      <c r="D36" s="27">
        <v>44461</v>
      </c>
      <c r="E36" s="25" t="s">
        <v>1448</v>
      </c>
      <c r="F36" s="25" t="s">
        <v>1449</v>
      </c>
      <c r="G36" s="25" t="s">
        <v>1271</v>
      </c>
      <c r="H36" s="25" t="s">
        <v>1272</v>
      </c>
      <c r="I36" s="25" t="s">
        <v>1273</v>
      </c>
      <c r="J36" s="25" t="s">
        <v>1320</v>
      </c>
      <c r="K36" s="25" t="s">
        <v>1302</v>
      </c>
      <c r="L36" s="25" t="s">
        <v>1302</v>
      </c>
      <c r="M36" s="25" t="s">
        <v>1303</v>
      </c>
      <c r="N36" s="25" t="s">
        <v>1321</v>
      </c>
      <c r="O36" s="25" t="s">
        <v>1216</v>
      </c>
      <c r="P36" s="28" t="s">
        <v>1217</v>
      </c>
      <c r="Q36" s="29" t="s">
        <v>1444</v>
      </c>
      <c r="R36" s="25" t="s">
        <v>1219</v>
      </c>
      <c r="S36" s="25" t="s">
        <v>1219</v>
      </c>
      <c r="T36" s="25">
        <v>8</v>
      </c>
      <c r="U36" s="25" t="s">
        <v>1247</v>
      </c>
      <c r="V36" s="25" t="s">
        <v>1291</v>
      </c>
      <c r="W36" s="25" t="s">
        <v>1278</v>
      </c>
      <c r="X36" s="25" t="s">
        <v>1450</v>
      </c>
      <c r="Y36" s="25" t="s">
        <v>1325</v>
      </c>
    </row>
    <row r="37" ht="30" customHeight="1" spans="1:25" x14ac:dyDescent="0.25">
      <c r="A37" s="25" t="s">
        <v>1409</v>
      </c>
      <c r="B37" s="26">
        <v>262</v>
      </c>
      <c r="C37" s="25" t="s">
        <v>1451</v>
      </c>
      <c r="D37" s="27">
        <v>44463</v>
      </c>
      <c r="E37" s="25" t="s">
        <v>1452</v>
      </c>
      <c r="F37" s="25" t="s">
        <v>1453</v>
      </c>
      <c r="G37" s="25" t="s">
        <v>1454</v>
      </c>
      <c r="H37" s="25" t="s">
        <v>1209</v>
      </c>
      <c r="I37" s="25" t="s">
        <v>1210</v>
      </c>
      <c r="J37" s="25" t="s">
        <v>1230</v>
      </c>
      <c r="K37" s="25" t="s">
        <v>1212</v>
      </c>
      <c r="L37" s="25" t="s">
        <v>1231</v>
      </c>
      <c r="M37" s="25" t="s">
        <v>1232</v>
      </c>
      <c r="N37" s="25" t="s">
        <v>1455</v>
      </c>
      <c r="O37" s="25" t="s">
        <v>1216</v>
      </c>
      <c r="P37" s="28" t="s">
        <v>1217</v>
      </c>
      <c r="Q37" s="29" t="s">
        <v>1456</v>
      </c>
      <c r="R37" s="25" t="s">
        <v>1218</v>
      </c>
      <c r="S37" s="25" t="s">
        <v>1219</v>
      </c>
      <c r="T37" s="25">
        <v>3</v>
      </c>
      <c r="U37" s="25" t="s">
        <v>1234</v>
      </c>
      <c r="V37" s="25" t="s">
        <v>1235</v>
      </c>
      <c r="W37" s="25" t="s">
        <v>1236</v>
      </c>
      <c r="X37" s="25" t="s">
        <v>1237</v>
      </c>
      <c r="Y37" s="30" t="s">
        <v>1238</v>
      </c>
    </row>
    <row r="38" ht="30" customHeight="1" spans="1:25" x14ac:dyDescent="0.25">
      <c r="A38" s="25" t="s">
        <v>1457</v>
      </c>
      <c r="B38" s="26" t="s">
        <v>1458</v>
      </c>
      <c r="C38" s="25" t="s">
        <v>1459</v>
      </c>
      <c r="D38" s="27">
        <v>45170</v>
      </c>
      <c r="E38" s="25" t="s">
        <v>1460</v>
      </c>
      <c r="F38" s="25" t="s">
        <v>1461</v>
      </c>
      <c r="G38" s="25" t="s">
        <v>1285</v>
      </c>
      <c r="H38" s="25" t="s">
        <v>1286</v>
      </c>
      <c r="I38" s="25" t="s">
        <v>1287</v>
      </c>
      <c r="J38" s="25" t="s">
        <v>1288</v>
      </c>
      <c r="K38" s="25" t="s">
        <v>1302</v>
      </c>
      <c r="L38" s="25" t="s">
        <v>1302</v>
      </c>
      <c r="M38" s="25" t="s">
        <v>1303</v>
      </c>
      <c r="N38" s="25" t="s">
        <v>1233</v>
      </c>
      <c r="O38" s="25" t="s">
        <v>1216</v>
      </c>
      <c r="P38" s="28" t="s">
        <v>1217</v>
      </c>
      <c r="Q38" s="29" t="s">
        <v>1462</v>
      </c>
      <c r="R38" s="25" t="s">
        <v>1219</v>
      </c>
      <c r="S38" s="25" t="s">
        <v>1219</v>
      </c>
      <c r="T38" s="25">
        <v>25</v>
      </c>
      <c r="U38" s="25" t="s">
        <v>1247</v>
      </c>
      <c r="V38" s="25" t="s">
        <v>1432</v>
      </c>
      <c r="W38" s="25" t="s">
        <v>1278</v>
      </c>
      <c r="X38" s="25" t="s">
        <v>1463</v>
      </c>
      <c r="Y38" s="30" t="s">
        <v>1464</v>
      </c>
    </row>
    <row r="39" spans="1:25" x14ac:dyDescent="0.25">
      <c r="A39" s="25" t="s">
        <v>1457</v>
      </c>
      <c r="B39" s="26" t="s">
        <v>1465</v>
      </c>
      <c r="C39" s="25" t="s">
        <v>1466</v>
      </c>
      <c r="D39" s="27">
        <v>45182</v>
      </c>
      <c r="E39" s="25" t="s">
        <v>1467</v>
      </c>
      <c r="F39" s="25" t="s">
        <v>1301</v>
      </c>
      <c r="G39" s="25" t="s">
        <v>1285</v>
      </c>
      <c r="H39" s="25" t="s">
        <v>1310</v>
      </c>
      <c r="I39" s="25" t="s">
        <v>1273</v>
      </c>
      <c r="J39" s="25" t="s">
        <v>1320</v>
      </c>
      <c r="K39" s="25" t="s">
        <v>1302</v>
      </c>
      <c r="L39" s="25" t="s">
        <v>1302</v>
      </c>
      <c r="M39" s="25" t="s">
        <v>1303</v>
      </c>
      <c r="N39" s="25" t="s">
        <v>1233</v>
      </c>
      <c r="O39" s="25" t="s">
        <v>1216</v>
      </c>
      <c r="P39" s="28" t="s">
        <v>1217</v>
      </c>
      <c r="Q39" s="29" t="s">
        <v>1468</v>
      </c>
      <c r="R39" s="25" t="s">
        <v>1219</v>
      </c>
      <c r="S39" s="25" t="s">
        <v>1219</v>
      </c>
      <c r="T39" s="25">
        <v>24</v>
      </c>
      <c r="U39" s="25" t="s">
        <v>1247</v>
      </c>
      <c r="V39" s="25" t="s">
        <v>1469</v>
      </c>
      <c r="W39" s="25" t="s">
        <v>1248</v>
      </c>
      <c r="X39" s="25" t="s">
        <v>1470</v>
      </c>
      <c r="Y39" s="25" t="s">
        <v>1471</v>
      </c>
    </row>
    <row r="40" spans="1:25" x14ac:dyDescent="0.25">
      <c r="A40" s="25" t="s">
        <v>1457</v>
      </c>
      <c r="B40" s="26" t="s">
        <v>1472</v>
      </c>
      <c r="C40" s="25" t="s">
        <v>1473</v>
      </c>
      <c r="D40" s="27">
        <v>45197</v>
      </c>
      <c r="E40" s="25" t="s">
        <v>1474</v>
      </c>
      <c r="F40" s="25" t="s">
        <v>1475</v>
      </c>
      <c r="G40" s="25" t="s">
        <v>1361</v>
      </c>
      <c r="H40" s="25" t="s">
        <v>1286</v>
      </c>
      <c r="I40" s="25" t="s">
        <v>1287</v>
      </c>
      <c r="J40" s="25" t="s">
        <v>1342</v>
      </c>
      <c r="K40" s="25" t="s">
        <v>1302</v>
      </c>
      <c r="L40" s="25" t="s">
        <v>1302</v>
      </c>
      <c r="M40" s="25" t="s">
        <v>1303</v>
      </c>
      <c r="N40" s="25" t="s">
        <v>1321</v>
      </c>
      <c r="O40" s="25" t="s">
        <v>1216</v>
      </c>
      <c r="P40" s="28" t="s">
        <v>1217</v>
      </c>
      <c r="Q40" s="29" t="s">
        <v>1468</v>
      </c>
      <c r="R40" s="25"/>
      <c r="S40" s="25"/>
      <c r="T40" s="25"/>
      <c r="U40" s="25"/>
      <c r="V40" s="25"/>
      <c r="W40" s="25"/>
      <c r="X40" s="25"/>
      <c r="Y40" s="25"/>
    </row>
    <row r="41" spans="1:25" x14ac:dyDescent="0.25">
      <c r="A41" s="25" t="s">
        <v>1476</v>
      </c>
      <c r="B41" s="26" t="s">
        <v>1477</v>
      </c>
      <c r="C41" s="25" t="s">
        <v>1478</v>
      </c>
      <c r="D41" s="27">
        <v>45204</v>
      </c>
      <c r="E41" s="25" t="s">
        <v>1479</v>
      </c>
      <c r="F41" s="25" t="s">
        <v>1453</v>
      </c>
      <c r="G41" s="25" t="s">
        <v>1454</v>
      </c>
      <c r="H41" s="25" t="s">
        <v>1209</v>
      </c>
      <c r="I41" s="25" t="s">
        <v>1210</v>
      </c>
      <c r="J41" s="25" t="s">
        <v>1230</v>
      </c>
      <c r="K41" s="25" t="s">
        <v>1302</v>
      </c>
      <c r="L41" s="25" t="s">
        <v>1302</v>
      </c>
      <c r="M41" s="25" t="s">
        <v>1303</v>
      </c>
      <c r="N41" s="25" t="s">
        <v>1321</v>
      </c>
      <c r="O41" s="25" t="s">
        <v>1216</v>
      </c>
      <c r="P41" s="28" t="s">
        <v>1217</v>
      </c>
      <c r="Q41" s="29" t="s">
        <v>1468</v>
      </c>
      <c r="R41" s="25" t="s">
        <v>1219</v>
      </c>
      <c r="S41" s="25" t="s">
        <v>1219</v>
      </c>
      <c r="T41" s="25">
        <v>16</v>
      </c>
      <c r="U41" s="25" t="s">
        <v>1247</v>
      </c>
      <c r="V41" s="25" t="s">
        <v>1291</v>
      </c>
      <c r="W41" s="25" t="s">
        <v>1278</v>
      </c>
      <c r="X41" s="25" t="s">
        <v>1480</v>
      </c>
      <c r="Y41" s="25" t="s">
        <v>1325</v>
      </c>
    </row>
    <row r="42" spans="1:25" x14ac:dyDescent="0.25">
      <c r="A42" s="25" t="s">
        <v>1457</v>
      </c>
      <c r="B42" s="26" t="s">
        <v>1481</v>
      </c>
      <c r="C42" s="25" t="s">
        <v>1482</v>
      </c>
      <c r="D42" s="27">
        <v>45176</v>
      </c>
      <c r="E42" s="25" t="s">
        <v>1483</v>
      </c>
      <c r="F42" s="25" t="s">
        <v>1395</v>
      </c>
      <c r="G42" s="25" t="s">
        <v>1361</v>
      </c>
      <c r="H42" s="25" t="s">
        <v>1286</v>
      </c>
      <c r="I42" s="25" t="s">
        <v>1287</v>
      </c>
      <c r="J42" s="25" t="s">
        <v>1342</v>
      </c>
      <c r="K42" s="25" t="s">
        <v>1302</v>
      </c>
      <c r="L42" s="25" t="s">
        <v>1302</v>
      </c>
      <c r="M42" s="25" t="s">
        <v>1303</v>
      </c>
      <c r="N42" s="25" t="s">
        <v>1233</v>
      </c>
      <c r="O42" s="25" t="s">
        <v>1216</v>
      </c>
      <c r="P42" s="28" t="s">
        <v>1217</v>
      </c>
      <c r="Q42" s="29" t="s">
        <v>1468</v>
      </c>
      <c r="R42" s="25"/>
      <c r="S42" s="25"/>
      <c r="T42" s="25"/>
      <c r="U42" s="25"/>
      <c r="V42" s="25"/>
      <c r="W42" s="25"/>
      <c r="X42" s="25"/>
      <c r="Y42" s="25"/>
    </row>
    <row r="43" spans="1:25" x14ac:dyDescent="0.25">
      <c r="A43" s="25" t="s">
        <v>1484</v>
      </c>
      <c r="B43" s="26" t="s">
        <v>1485</v>
      </c>
      <c r="C43" s="25" t="s">
        <v>1486</v>
      </c>
      <c r="D43" s="27">
        <v>45150</v>
      </c>
      <c r="E43" s="25" t="s">
        <v>1487</v>
      </c>
      <c r="F43" s="25" t="s">
        <v>1228</v>
      </c>
      <c r="G43" s="25" t="s">
        <v>1229</v>
      </c>
      <c r="H43" s="25" t="s">
        <v>1209</v>
      </c>
      <c r="I43" s="25" t="s">
        <v>1210</v>
      </c>
      <c r="J43" s="25" t="s">
        <v>1230</v>
      </c>
      <c r="K43" s="25" t="s">
        <v>1302</v>
      </c>
      <c r="L43" s="25" t="s">
        <v>1302</v>
      </c>
      <c r="M43" s="25" t="s">
        <v>1232</v>
      </c>
      <c r="N43" s="25" t="s">
        <v>1233</v>
      </c>
      <c r="O43" s="25" t="s">
        <v>1216</v>
      </c>
      <c r="P43" s="28" t="s">
        <v>1217</v>
      </c>
      <c r="Q43" s="29"/>
      <c r="R43" s="25" t="s">
        <v>1219</v>
      </c>
      <c r="S43" s="25" t="s">
        <v>1219</v>
      </c>
      <c r="T43" s="25">
        <v>6</v>
      </c>
      <c r="U43" s="25" t="s">
        <v>1247</v>
      </c>
      <c r="V43" s="25" t="s">
        <v>1291</v>
      </c>
      <c r="W43" s="25" t="s">
        <v>1278</v>
      </c>
      <c r="X43" s="25" t="s">
        <v>1488</v>
      </c>
      <c r="Y43" s="25" t="s">
        <v>1325</v>
      </c>
    </row>
    <row r="44" spans="1:25" x14ac:dyDescent="0.25">
      <c r="A44" s="25" t="s">
        <v>1457</v>
      </c>
      <c r="B44" s="26" t="s">
        <v>1489</v>
      </c>
      <c r="C44" s="25" t="s">
        <v>1490</v>
      </c>
      <c r="D44" s="27">
        <v>45176</v>
      </c>
      <c r="E44" s="25" t="s">
        <v>1491</v>
      </c>
      <c r="F44" s="25" t="s">
        <v>1341</v>
      </c>
      <c r="G44" s="25" t="s">
        <v>1330</v>
      </c>
      <c r="H44" s="25" t="s">
        <v>1331</v>
      </c>
      <c r="I44" s="25" t="s">
        <v>1287</v>
      </c>
      <c r="J44" s="25" t="s">
        <v>1332</v>
      </c>
      <c r="K44" s="25" t="s">
        <v>1302</v>
      </c>
      <c r="L44" s="25" t="s">
        <v>1302</v>
      </c>
      <c r="M44" s="25" t="s">
        <v>1303</v>
      </c>
      <c r="N44" s="25" t="s">
        <v>1233</v>
      </c>
      <c r="O44" s="25" t="s">
        <v>1216</v>
      </c>
      <c r="P44" s="28" t="s">
        <v>1217</v>
      </c>
      <c r="Q44" s="29" t="s">
        <v>1468</v>
      </c>
      <c r="R44" s="25" t="s">
        <v>1219</v>
      </c>
      <c r="S44" s="25" t="s">
        <v>1219</v>
      </c>
      <c r="T44" s="25">
        <v>16</v>
      </c>
      <c r="U44" s="25" t="s">
        <v>1247</v>
      </c>
      <c r="V44" s="25" t="s">
        <v>1291</v>
      </c>
      <c r="W44" s="25" t="s">
        <v>1292</v>
      </c>
      <c r="X44" s="25" t="s">
        <v>1492</v>
      </c>
      <c r="Y44" s="25" t="s">
        <v>1493</v>
      </c>
    </row>
    <row r="45" spans="1:25" x14ac:dyDescent="0.25">
      <c r="A45" s="25" t="s">
        <v>1494</v>
      </c>
      <c r="B45" s="26" t="s">
        <v>1495</v>
      </c>
      <c r="C45" s="25" t="s">
        <v>1496</v>
      </c>
      <c r="D45" s="27">
        <v>44471</v>
      </c>
      <c r="E45" s="25" t="s">
        <v>1497</v>
      </c>
      <c r="F45" s="25" t="s">
        <v>1498</v>
      </c>
      <c r="G45" s="25" t="s">
        <v>1380</v>
      </c>
      <c r="H45" s="25" t="s">
        <v>1381</v>
      </c>
      <c r="I45" s="25" t="s">
        <v>1273</v>
      </c>
      <c r="J45" s="25" t="s">
        <v>1320</v>
      </c>
      <c r="K45" s="25" t="s">
        <v>1302</v>
      </c>
      <c r="L45" s="25" t="s">
        <v>1302</v>
      </c>
      <c r="M45" s="25" t="s">
        <v>1232</v>
      </c>
      <c r="N45" s="25" t="s">
        <v>1233</v>
      </c>
      <c r="O45" s="25" t="s">
        <v>1216</v>
      </c>
      <c r="P45" s="28" t="s">
        <v>1217</v>
      </c>
      <c r="Q45" s="29"/>
      <c r="R45" s="25" t="s">
        <v>1218</v>
      </c>
      <c r="S45" s="25" t="s">
        <v>1218</v>
      </c>
      <c r="T45" s="25">
        <v>20</v>
      </c>
      <c r="U45" s="25" t="s">
        <v>1247</v>
      </c>
      <c r="V45" s="25" t="s">
        <v>1469</v>
      </c>
      <c r="W45" s="25" t="s">
        <v>1278</v>
      </c>
      <c r="X45" s="25" t="s">
        <v>1499</v>
      </c>
      <c r="Y45" s="25" t="s">
        <v>1500</v>
      </c>
    </row>
    <row r="46" spans="1:25" x14ac:dyDescent="0.25">
      <c r="A46" s="25" t="s">
        <v>1494</v>
      </c>
      <c r="B46" s="26" t="s">
        <v>1501</v>
      </c>
      <c r="C46" s="25" t="s">
        <v>1502</v>
      </c>
      <c r="D46" s="27">
        <v>44471</v>
      </c>
      <c r="E46" s="25" t="s">
        <v>1503</v>
      </c>
      <c r="F46" s="25" t="s">
        <v>1389</v>
      </c>
      <c r="G46" s="25" t="s">
        <v>1285</v>
      </c>
      <c r="H46" s="25" t="s">
        <v>1310</v>
      </c>
      <c r="I46" s="25" t="s">
        <v>1273</v>
      </c>
      <c r="J46" s="25" t="s">
        <v>1320</v>
      </c>
      <c r="K46" s="25" t="s">
        <v>1302</v>
      </c>
      <c r="L46" s="25" t="s">
        <v>1302</v>
      </c>
      <c r="M46" s="25" t="s">
        <v>1303</v>
      </c>
      <c r="N46" s="25" t="s">
        <v>1321</v>
      </c>
      <c r="O46" s="25" t="s">
        <v>1216</v>
      </c>
      <c r="P46" s="28" t="s">
        <v>1217</v>
      </c>
      <c r="Q46" s="29" t="s">
        <v>1427</v>
      </c>
      <c r="R46" s="25" t="s">
        <v>1219</v>
      </c>
      <c r="S46" s="25" t="s">
        <v>1219</v>
      </c>
      <c r="T46" s="25">
        <v>10</v>
      </c>
      <c r="U46" s="25" t="s">
        <v>1247</v>
      </c>
      <c r="V46" s="25" t="s">
        <v>1291</v>
      </c>
      <c r="W46" s="25" t="s">
        <v>1278</v>
      </c>
      <c r="X46" s="25" t="s">
        <v>1504</v>
      </c>
      <c r="Y46" s="25" t="s">
        <v>1325</v>
      </c>
    </row>
    <row r="47" spans="1:25" x14ac:dyDescent="0.25">
      <c r="A47" s="25" t="s">
        <v>1494</v>
      </c>
      <c r="B47" s="26" t="s">
        <v>1505</v>
      </c>
      <c r="C47" s="25" t="s">
        <v>1506</v>
      </c>
      <c r="D47" s="27">
        <v>44497</v>
      </c>
      <c r="E47" s="25" t="s">
        <v>1507</v>
      </c>
      <c r="F47" s="25" t="s">
        <v>1508</v>
      </c>
      <c r="G47" s="25" t="s">
        <v>1380</v>
      </c>
      <c r="H47" s="25" t="s">
        <v>1381</v>
      </c>
      <c r="I47" s="25" t="s">
        <v>1273</v>
      </c>
      <c r="J47" s="25" t="s">
        <v>1311</v>
      </c>
      <c r="K47" s="25" t="s">
        <v>1302</v>
      </c>
      <c r="L47" s="25" t="s">
        <v>1302</v>
      </c>
      <c r="M47" s="25" t="s">
        <v>1303</v>
      </c>
      <c r="N47" s="25" t="s">
        <v>1509</v>
      </c>
      <c r="O47" s="25" t="s">
        <v>1216</v>
      </c>
      <c r="P47" s="28" t="s">
        <v>1217</v>
      </c>
      <c r="Q47" s="29" t="s">
        <v>1444</v>
      </c>
      <c r="R47" s="25" t="s">
        <v>1219</v>
      </c>
      <c r="S47" s="25" t="s">
        <v>1219</v>
      </c>
      <c r="T47" s="25">
        <v>14</v>
      </c>
      <c r="U47" s="25" t="s">
        <v>1247</v>
      </c>
      <c r="V47" s="25" t="s">
        <v>1291</v>
      </c>
      <c r="W47" s="25" t="s">
        <v>1314</v>
      </c>
      <c r="X47" s="25" t="s">
        <v>1510</v>
      </c>
      <c r="Y47" s="25" t="s">
        <v>1511</v>
      </c>
    </row>
    <row r="48" spans="1:25" x14ac:dyDescent="0.25">
      <c r="A48" s="25" t="s">
        <v>1494</v>
      </c>
      <c r="B48" s="26" t="s">
        <v>1217</v>
      </c>
      <c r="C48" s="25" t="s">
        <v>1512</v>
      </c>
      <c r="D48" s="27">
        <v>44497</v>
      </c>
      <c r="E48" s="25" t="s">
        <v>1513</v>
      </c>
      <c r="F48" s="25" t="s">
        <v>1514</v>
      </c>
      <c r="G48" s="25" t="s">
        <v>1515</v>
      </c>
      <c r="H48" s="25" t="s">
        <v>1286</v>
      </c>
      <c r="I48" s="25" t="s">
        <v>1287</v>
      </c>
      <c r="J48" s="25" t="s">
        <v>1288</v>
      </c>
      <c r="K48" s="25" t="s">
        <v>1516</v>
      </c>
      <c r="L48" s="25" t="s">
        <v>1516</v>
      </c>
      <c r="M48" s="25" t="s">
        <v>1232</v>
      </c>
      <c r="N48" s="25" t="s">
        <v>1455</v>
      </c>
      <c r="O48" s="25" t="s">
        <v>1216</v>
      </c>
      <c r="P48" s="28" t="s">
        <v>1217</v>
      </c>
      <c r="Q48" s="29"/>
      <c r="R48" s="25" t="s">
        <v>1219</v>
      </c>
      <c r="S48" s="25" t="s">
        <v>1218</v>
      </c>
      <c r="T48" s="25">
        <v>3</v>
      </c>
      <c r="U48" s="25" t="s">
        <v>1234</v>
      </c>
      <c r="V48" s="25" t="s">
        <v>1277</v>
      </c>
      <c r="W48" s="25" t="s">
        <v>1278</v>
      </c>
      <c r="X48" s="25" t="s">
        <v>1517</v>
      </c>
      <c r="Y48" s="25" t="s">
        <v>1518</v>
      </c>
    </row>
    <row r="49" spans="1:25" x14ac:dyDescent="0.25">
      <c r="A49" s="25" t="s">
        <v>1519</v>
      </c>
      <c r="B49" s="26" t="s">
        <v>1520</v>
      </c>
      <c r="C49" s="25" t="s">
        <v>1521</v>
      </c>
      <c r="D49" s="27">
        <v>44504</v>
      </c>
      <c r="E49" s="25" t="s">
        <v>1522</v>
      </c>
      <c r="F49" s="25" t="s">
        <v>1523</v>
      </c>
      <c r="G49" s="25" t="s">
        <v>1524</v>
      </c>
      <c r="H49" s="25" t="s">
        <v>1209</v>
      </c>
      <c r="I49" s="25" t="s">
        <v>1210</v>
      </c>
      <c r="J49" s="25" t="s">
        <v>1211</v>
      </c>
      <c r="K49" s="25" t="s">
        <v>1302</v>
      </c>
      <c r="L49" s="25" t="s">
        <v>1302</v>
      </c>
      <c r="M49" s="25" t="s">
        <v>1303</v>
      </c>
      <c r="N49" s="25" t="s">
        <v>1321</v>
      </c>
      <c r="O49" s="25" t="s">
        <v>1216</v>
      </c>
      <c r="P49" s="28" t="s">
        <v>1217</v>
      </c>
      <c r="Q49" s="29" t="s">
        <v>1444</v>
      </c>
      <c r="R49" s="25" t="s">
        <v>1219</v>
      </c>
      <c r="S49" s="25" t="s">
        <v>1219</v>
      </c>
      <c r="T49" s="25">
        <v>10</v>
      </c>
      <c r="U49" s="25" t="s">
        <v>1247</v>
      </c>
      <c r="V49" s="25" t="s">
        <v>1291</v>
      </c>
      <c r="W49" s="25" t="s">
        <v>1278</v>
      </c>
      <c r="X49" s="25" t="s">
        <v>1525</v>
      </c>
      <c r="Y49" s="25" t="s">
        <v>1325</v>
      </c>
    </row>
    <row r="50" spans="1:25" x14ac:dyDescent="0.25">
      <c r="A50" s="25" t="s">
        <v>1519</v>
      </c>
      <c r="B50" s="26" t="s">
        <v>1526</v>
      </c>
      <c r="C50" s="25" t="s">
        <v>1527</v>
      </c>
      <c r="D50" s="27">
        <v>44520</v>
      </c>
      <c r="E50" s="25" t="s">
        <v>1528</v>
      </c>
      <c r="F50" s="25" t="s">
        <v>1529</v>
      </c>
      <c r="G50" s="25" t="s">
        <v>1413</v>
      </c>
      <c r="H50" s="25" t="s">
        <v>1209</v>
      </c>
      <c r="I50" s="25" t="s">
        <v>1210</v>
      </c>
      <c r="J50" s="25" t="s">
        <v>1414</v>
      </c>
      <c r="K50" s="25" t="s">
        <v>1302</v>
      </c>
      <c r="L50" s="25" t="s">
        <v>1302</v>
      </c>
      <c r="M50" s="25" t="s">
        <v>1303</v>
      </c>
      <c r="N50" s="25" t="s">
        <v>1233</v>
      </c>
      <c r="O50" s="25" t="s">
        <v>1216</v>
      </c>
      <c r="P50" s="28" t="s">
        <v>1217</v>
      </c>
      <c r="Q50" s="29" t="s">
        <v>1444</v>
      </c>
      <c r="R50" s="25" t="s">
        <v>1255</v>
      </c>
      <c r="S50" s="25" t="s">
        <v>1219</v>
      </c>
      <c r="T50" s="25">
        <v>3</v>
      </c>
      <c r="U50" s="25" t="s">
        <v>1247</v>
      </c>
      <c r="V50" s="25" t="s">
        <v>1291</v>
      </c>
      <c r="W50" s="25" t="s">
        <v>1248</v>
      </c>
      <c r="X50" s="25" t="s">
        <v>1530</v>
      </c>
      <c r="Y50" s="25" t="s">
        <v>1416</v>
      </c>
    </row>
    <row r="51" ht="30" customHeight="1" spans="1:25" x14ac:dyDescent="0.25">
      <c r="A51" s="25" t="s">
        <v>1519</v>
      </c>
      <c r="B51" s="26" t="s">
        <v>1531</v>
      </c>
      <c r="C51" s="25" t="s">
        <v>1532</v>
      </c>
      <c r="D51" s="27">
        <v>44526</v>
      </c>
      <c r="E51" s="25" t="s">
        <v>1533</v>
      </c>
      <c r="F51" s="25" t="s">
        <v>1534</v>
      </c>
      <c r="G51" s="25" t="s">
        <v>1271</v>
      </c>
      <c r="H51" s="25" t="s">
        <v>1272</v>
      </c>
      <c r="I51" s="25" t="s">
        <v>1273</v>
      </c>
      <c r="J51" s="25" t="s">
        <v>1274</v>
      </c>
      <c r="K51" s="25" t="s">
        <v>1302</v>
      </c>
      <c r="L51" s="25" t="s">
        <v>1302</v>
      </c>
      <c r="M51" s="25" t="s">
        <v>1303</v>
      </c>
      <c r="N51" s="25" t="s">
        <v>1233</v>
      </c>
      <c r="O51" s="25" t="s">
        <v>1216</v>
      </c>
      <c r="P51" s="28" t="s">
        <v>1217</v>
      </c>
      <c r="Q51" s="29" t="s">
        <v>1444</v>
      </c>
      <c r="R51" s="25" t="s">
        <v>1255</v>
      </c>
      <c r="S51" s="25" t="s">
        <v>1219</v>
      </c>
      <c r="T51" s="25">
        <v>9</v>
      </c>
      <c r="U51" s="25" t="s">
        <v>1247</v>
      </c>
      <c r="V51" s="25" t="s">
        <v>1291</v>
      </c>
      <c r="W51" s="25" t="s">
        <v>1278</v>
      </c>
      <c r="X51" s="25" t="s">
        <v>1535</v>
      </c>
      <c r="Y51" s="30" t="s">
        <v>1536</v>
      </c>
    </row>
    <row r="52" spans="1:25" x14ac:dyDescent="0.25">
      <c r="A52" s="25" t="s">
        <v>1537</v>
      </c>
      <c r="B52" s="26" t="s">
        <v>1538</v>
      </c>
      <c r="C52" s="25" t="s">
        <v>1539</v>
      </c>
      <c r="D52" s="27">
        <v>44537</v>
      </c>
      <c r="E52" s="25" t="s">
        <v>1540</v>
      </c>
      <c r="F52" s="25" t="s">
        <v>1541</v>
      </c>
      <c r="G52" s="25" t="s">
        <v>1380</v>
      </c>
      <c r="H52" s="25" t="s">
        <v>1381</v>
      </c>
      <c r="I52" s="25" t="s">
        <v>1273</v>
      </c>
      <c r="J52" s="25" t="s">
        <v>1311</v>
      </c>
      <c r="K52" s="25" t="s">
        <v>1302</v>
      </c>
      <c r="L52" s="25" t="s">
        <v>1302</v>
      </c>
      <c r="M52" s="25" t="s">
        <v>1303</v>
      </c>
      <c r="N52" s="25" t="s">
        <v>1321</v>
      </c>
      <c r="O52" s="25" t="s">
        <v>1216</v>
      </c>
      <c r="P52" s="28" t="s">
        <v>1217</v>
      </c>
      <c r="Q52" s="29" t="s">
        <v>1542</v>
      </c>
      <c r="R52" s="25" t="s">
        <v>1219</v>
      </c>
      <c r="S52" s="25" t="s">
        <v>1219</v>
      </c>
      <c r="T52" s="25">
        <v>10</v>
      </c>
      <c r="U52" s="25" t="s">
        <v>1247</v>
      </c>
      <c r="V52" s="25" t="s">
        <v>1291</v>
      </c>
      <c r="W52" s="25" t="s">
        <v>1278</v>
      </c>
      <c r="X52" s="25" t="s">
        <v>1543</v>
      </c>
      <c r="Y52" s="25" t="s">
        <v>1325</v>
      </c>
    </row>
    <row r="53" spans="1:25" x14ac:dyDescent="0.25">
      <c r="A53" s="25" t="s">
        <v>1537</v>
      </c>
      <c r="B53" s="26" t="s">
        <v>1544</v>
      </c>
      <c r="C53" s="25" t="s">
        <v>1545</v>
      </c>
      <c r="D53" s="27">
        <v>44549</v>
      </c>
      <c r="E53" s="25" t="s">
        <v>1546</v>
      </c>
      <c r="F53" s="25" t="s">
        <v>1547</v>
      </c>
      <c r="G53" s="25" t="s">
        <v>1271</v>
      </c>
      <c r="H53" s="25" t="s">
        <v>1272</v>
      </c>
      <c r="I53" s="25" t="s">
        <v>1273</v>
      </c>
      <c r="J53" s="25" t="s">
        <v>1320</v>
      </c>
      <c r="K53" s="25" t="s">
        <v>1302</v>
      </c>
      <c r="L53" s="25" t="s">
        <v>1302</v>
      </c>
      <c r="M53" s="25" t="s">
        <v>1232</v>
      </c>
      <c r="N53" s="25" t="s">
        <v>1321</v>
      </c>
      <c r="O53" s="25" t="s">
        <v>1216</v>
      </c>
      <c r="P53" s="28" t="s">
        <v>1217</v>
      </c>
      <c r="Q53" s="29"/>
      <c r="R53" s="25" t="s">
        <v>1219</v>
      </c>
      <c r="S53" s="25" t="s">
        <v>1219</v>
      </c>
      <c r="T53" s="25">
        <v>16</v>
      </c>
      <c r="U53" s="25" t="s">
        <v>1247</v>
      </c>
      <c r="V53" s="25" t="s">
        <v>1432</v>
      </c>
      <c r="W53" s="25" t="s">
        <v>1278</v>
      </c>
      <c r="X53" s="25" t="s">
        <v>1548</v>
      </c>
      <c r="Y53" s="25" t="s">
        <v>1325</v>
      </c>
    </row>
    <row r="54" spans="1:25" x14ac:dyDescent="0.25">
      <c r="A54" s="25" t="s">
        <v>1537</v>
      </c>
      <c r="B54" s="26">
        <v>480</v>
      </c>
      <c r="C54" s="25" t="s">
        <v>1549</v>
      </c>
      <c r="D54" s="27">
        <v>44551</v>
      </c>
      <c r="E54" s="25" t="s">
        <v>1550</v>
      </c>
      <c r="F54" s="25" t="s">
        <v>1284</v>
      </c>
      <c r="G54" s="25" t="s">
        <v>1285</v>
      </c>
      <c r="H54" s="25" t="s">
        <v>1286</v>
      </c>
      <c r="I54" s="25" t="s">
        <v>1287</v>
      </c>
      <c r="J54" s="25" t="s">
        <v>1288</v>
      </c>
      <c r="K54" s="25" t="s">
        <v>1212</v>
      </c>
      <c r="L54" s="25" t="s">
        <v>1213</v>
      </c>
      <c r="M54" s="25" t="s">
        <v>1214</v>
      </c>
      <c r="N54" s="25" t="s">
        <v>1551</v>
      </c>
      <c r="O54" s="25" t="s">
        <v>1216</v>
      </c>
      <c r="P54" s="28" t="s">
        <v>1217</v>
      </c>
      <c r="Q54" s="29"/>
      <c r="R54" s="25" t="s">
        <v>1219</v>
      </c>
      <c r="S54" s="25" t="s">
        <v>1219</v>
      </c>
      <c r="T54" s="25">
        <v>3</v>
      </c>
      <c r="U54" s="25" t="s">
        <v>1247</v>
      </c>
      <c r="V54" s="25" t="s">
        <v>1291</v>
      </c>
      <c r="W54" s="25" t="s">
        <v>1278</v>
      </c>
      <c r="X54" s="25" t="s">
        <v>1552</v>
      </c>
      <c r="Y54" s="25" t="s">
        <v>1325</v>
      </c>
    </row>
    <row r="55" spans="1:25" x14ac:dyDescent="0.25">
      <c r="A55" s="25" t="s">
        <v>1537</v>
      </c>
      <c r="B55" s="26">
        <v>266</v>
      </c>
      <c r="C55" s="25" t="s">
        <v>1553</v>
      </c>
      <c r="D55" s="27">
        <v>44552</v>
      </c>
      <c r="E55" s="25" t="s">
        <v>1554</v>
      </c>
      <c r="F55" s="25" t="s">
        <v>1529</v>
      </c>
      <c r="G55" s="25" t="s">
        <v>1413</v>
      </c>
      <c r="H55" s="25" t="s">
        <v>1209</v>
      </c>
      <c r="I55" s="25" t="s">
        <v>1210</v>
      </c>
      <c r="J55" s="25" t="s">
        <v>1414</v>
      </c>
      <c r="K55" s="25" t="s">
        <v>1212</v>
      </c>
      <c r="L55" s="25" t="s">
        <v>1231</v>
      </c>
      <c r="M55" s="25" t="s">
        <v>1214</v>
      </c>
      <c r="N55" s="25" t="s">
        <v>1290</v>
      </c>
      <c r="O55" s="25" t="s">
        <v>1216</v>
      </c>
      <c r="P55" s="28" t="s">
        <v>1217</v>
      </c>
      <c r="Q55" s="29"/>
      <c r="R55" s="25" t="s">
        <v>1219</v>
      </c>
      <c r="S55" s="25" t="s">
        <v>1219</v>
      </c>
      <c r="T55" s="25">
        <v>4</v>
      </c>
      <c r="U55" s="25" t="s">
        <v>1247</v>
      </c>
      <c r="V55" s="25" t="s">
        <v>1291</v>
      </c>
      <c r="W55" s="25" t="s">
        <v>1248</v>
      </c>
      <c r="X55" s="25" t="s">
        <v>1555</v>
      </c>
      <c r="Y55" s="25" t="s">
        <v>1416</v>
      </c>
    </row>
    <row r="56" spans="1:25" x14ac:dyDescent="0.25">
      <c r="A56" s="25" t="s">
        <v>1556</v>
      </c>
      <c r="B56" s="26">
        <v>265</v>
      </c>
      <c r="C56" s="25" t="s">
        <v>1557</v>
      </c>
      <c r="D56" s="27">
        <v>44589</v>
      </c>
      <c r="E56" s="25" t="s">
        <v>1558</v>
      </c>
      <c r="F56" s="25" t="s">
        <v>1559</v>
      </c>
      <c r="G56" s="25" t="s">
        <v>1413</v>
      </c>
      <c r="H56" s="25" t="s">
        <v>1209</v>
      </c>
      <c r="I56" s="25" t="s">
        <v>1210</v>
      </c>
      <c r="J56" s="25" t="s">
        <v>1254</v>
      </c>
      <c r="K56" s="25" t="s">
        <v>1212</v>
      </c>
      <c r="L56" s="25" t="s">
        <v>1231</v>
      </c>
      <c r="M56" s="25" t="s">
        <v>1214</v>
      </c>
      <c r="N56" s="25" t="s">
        <v>1290</v>
      </c>
      <c r="O56" s="25" t="s">
        <v>1216</v>
      </c>
      <c r="P56" s="28" t="s">
        <v>1217</v>
      </c>
      <c r="Q56" s="29"/>
      <c r="R56" s="25"/>
      <c r="S56" s="25"/>
      <c r="T56" s="25"/>
      <c r="U56" s="25"/>
      <c r="V56" s="25"/>
      <c r="W56" s="25"/>
      <c r="X56" s="25"/>
      <c r="Y56" s="25"/>
    </row>
    <row r="57" spans="1:25" x14ac:dyDescent="0.25">
      <c r="A57" s="25" t="s">
        <v>1560</v>
      </c>
      <c r="B57" s="26">
        <v>423</v>
      </c>
      <c r="C57" s="25" t="s">
        <v>1561</v>
      </c>
      <c r="D57" s="27">
        <v>44621</v>
      </c>
      <c r="E57" s="25" t="s">
        <v>1562</v>
      </c>
      <c r="F57" s="25" t="s">
        <v>1301</v>
      </c>
      <c r="G57" s="25" t="s">
        <v>1285</v>
      </c>
      <c r="H57" s="25" t="s">
        <v>1310</v>
      </c>
      <c r="I57" s="25" t="s">
        <v>1273</v>
      </c>
      <c r="J57" s="25" t="s">
        <v>1320</v>
      </c>
      <c r="K57" s="25" t="s">
        <v>1212</v>
      </c>
      <c r="L57" s="25" t="s">
        <v>1213</v>
      </c>
      <c r="M57" s="25" t="s">
        <v>1214</v>
      </c>
      <c r="N57" s="25" t="s">
        <v>1215</v>
      </c>
      <c r="O57" s="25" t="s">
        <v>1216</v>
      </c>
      <c r="P57" s="28" t="s">
        <v>1217</v>
      </c>
      <c r="Q57" s="29" t="s">
        <v>1563</v>
      </c>
      <c r="R57" s="25" t="s">
        <v>1219</v>
      </c>
      <c r="S57" s="25" t="s">
        <v>1219</v>
      </c>
      <c r="T57" s="25">
        <v>3</v>
      </c>
      <c r="U57" s="25" t="s">
        <v>1247</v>
      </c>
      <c r="V57" s="25" t="s">
        <v>1221</v>
      </c>
      <c r="W57" s="25" t="s">
        <v>1323</v>
      </c>
      <c r="X57" s="25" t="s">
        <v>1564</v>
      </c>
      <c r="Y57" s="25" t="s">
        <v>1565</v>
      </c>
    </row>
    <row r="58" spans="1:25" x14ac:dyDescent="0.25">
      <c r="A58" s="25" t="s">
        <v>1566</v>
      </c>
      <c r="B58" s="26">
        <v>468</v>
      </c>
      <c r="C58" s="25" t="s">
        <v>1567</v>
      </c>
      <c r="D58" s="27">
        <v>44652</v>
      </c>
      <c r="E58" s="25" t="s">
        <v>1568</v>
      </c>
      <c r="F58" s="25" t="s">
        <v>1420</v>
      </c>
      <c r="G58" s="25" t="s">
        <v>1285</v>
      </c>
      <c r="H58" s="25" t="s">
        <v>1310</v>
      </c>
      <c r="I58" s="25" t="s">
        <v>1273</v>
      </c>
      <c r="J58" s="25" t="s">
        <v>1274</v>
      </c>
      <c r="K58" s="25" t="s">
        <v>1212</v>
      </c>
      <c r="L58" s="25" t="s">
        <v>1213</v>
      </c>
      <c r="M58" s="25" t="s">
        <v>1214</v>
      </c>
      <c r="N58" s="25" t="s">
        <v>1215</v>
      </c>
      <c r="O58" s="25" t="s">
        <v>1216</v>
      </c>
      <c r="P58" s="28" t="s">
        <v>1217</v>
      </c>
      <c r="Q58" s="29"/>
      <c r="R58" s="25"/>
      <c r="S58" s="25"/>
      <c r="T58" s="25"/>
      <c r="U58" s="25"/>
      <c r="V58" s="25"/>
      <c r="W58" s="25"/>
      <c r="X58" s="25"/>
      <c r="Y58" s="25"/>
    </row>
    <row r="59" spans="1:25" x14ac:dyDescent="0.25">
      <c r="A59" s="25" t="s">
        <v>1560</v>
      </c>
      <c r="B59" s="26">
        <v>485</v>
      </c>
      <c r="C59" s="25" t="s">
        <v>1569</v>
      </c>
      <c r="D59" s="27">
        <v>44650</v>
      </c>
      <c r="E59" s="25" t="s">
        <v>1570</v>
      </c>
      <c r="F59" s="25" t="s">
        <v>1571</v>
      </c>
      <c r="G59" s="25" t="s">
        <v>1572</v>
      </c>
      <c r="H59" s="25" t="s">
        <v>1209</v>
      </c>
      <c r="I59" s="25" t="s">
        <v>1210</v>
      </c>
      <c r="J59" s="25" t="s">
        <v>1254</v>
      </c>
      <c r="K59" s="25" t="s">
        <v>1212</v>
      </c>
      <c r="L59" s="25" t="s">
        <v>1213</v>
      </c>
      <c r="M59" s="25" t="s">
        <v>1214</v>
      </c>
      <c r="N59" s="25" t="s">
        <v>1215</v>
      </c>
      <c r="O59" s="25" t="s">
        <v>1216</v>
      </c>
      <c r="P59" s="28" t="s">
        <v>1217</v>
      </c>
      <c r="Q59" s="29" t="s">
        <v>1573</v>
      </c>
      <c r="R59" s="25" t="s">
        <v>1255</v>
      </c>
      <c r="S59" s="25" t="s">
        <v>1219</v>
      </c>
      <c r="T59" s="25">
        <v>2</v>
      </c>
      <c r="U59" s="25" t="s">
        <v>1247</v>
      </c>
      <c r="V59" s="25" t="s">
        <v>1221</v>
      </c>
      <c r="W59" s="25" t="s">
        <v>1574</v>
      </c>
      <c r="X59" s="25" t="s">
        <v>1575</v>
      </c>
      <c r="Y59" s="25" t="s">
        <v>1416</v>
      </c>
    </row>
    <row r="60" spans="1:25" x14ac:dyDescent="0.25">
      <c r="A60" s="25" t="s">
        <v>1566</v>
      </c>
      <c r="B60" s="26">
        <v>496</v>
      </c>
      <c r="C60" s="25" t="s">
        <v>1576</v>
      </c>
      <c r="D60" s="27">
        <v>44666</v>
      </c>
      <c r="E60" s="25" t="s">
        <v>1577</v>
      </c>
      <c r="F60" s="25" t="s">
        <v>1578</v>
      </c>
      <c r="G60" s="25" t="s">
        <v>1413</v>
      </c>
      <c r="H60" s="25" t="s">
        <v>1209</v>
      </c>
      <c r="I60" s="25" t="s">
        <v>1210</v>
      </c>
      <c r="J60" s="25" t="s">
        <v>1254</v>
      </c>
      <c r="K60" s="25" t="s">
        <v>1212</v>
      </c>
      <c r="L60" s="25" t="s">
        <v>1213</v>
      </c>
      <c r="M60" s="25" t="s">
        <v>1214</v>
      </c>
      <c r="N60" s="25" t="s">
        <v>1551</v>
      </c>
      <c r="O60" s="25" t="s">
        <v>1216</v>
      </c>
      <c r="P60" s="28" t="s">
        <v>1217</v>
      </c>
      <c r="Q60" s="29"/>
      <c r="R60" s="25" t="s">
        <v>1219</v>
      </c>
      <c r="S60" s="25" t="s">
        <v>1219</v>
      </c>
      <c r="T60" s="25">
        <v>6</v>
      </c>
      <c r="U60" s="25" t="s">
        <v>1247</v>
      </c>
      <c r="V60" s="25" t="s">
        <v>1291</v>
      </c>
      <c r="W60" s="25" t="s">
        <v>1323</v>
      </c>
      <c r="X60" s="25" t="s">
        <v>1579</v>
      </c>
      <c r="Y60" s="25" t="s">
        <v>1325</v>
      </c>
    </row>
    <row r="61" spans="1:25" x14ac:dyDescent="0.25">
      <c r="A61" s="25" t="s">
        <v>1580</v>
      </c>
      <c r="B61" s="26">
        <v>495</v>
      </c>
      <c r="C61" s="25" t="s">
        <v>1581</v>
      </c>
      <c r="D61" s="27">
        <v>44757</v>
      </c>
      <c r="E61" s="25" t="s">
        <v>1582</v>
      </c>
      <c r="F61" s="25" t="s">
        <v>1352</v>
      </c>
      <c r="G61" s="25" t="s">
        <v>1353</v>
      </c>
      <c r="H61" s="25" t="s">
        <v>1310</v>
      </c>
      <c r="I61" s="25" t="s">
        <v>1273</v>
      </c>
      <c r="J61" s="25" t="s">
        <v>1320</v>
      </c>
      <c r="K61" s="25" t="s">
        <v>1212</v>
      </c>
      <c r="L61" s="25" t="s">
        <v>1213</v>
      </c>
      <c r="M61" s="25" t="s">
        <v>1214</v>
      </c>
      <c r="N61" s="25" t="s">
        <v>1215</v>
      </c>
      <c r="O61" s="25" t="s">
        <v>1216</v>
      </c>
      <c r="P61" s="28" t="s">
        <v>1217</v>
      </c>
      <c r="Q61" s="29" t="s">
        <v>1573</v>
      </c>
      <c r="R61" s="25" t="s">
        <v>1255</v>
      </c>
      <c r="S61" s="25" t="s">
        <v>1219</v>
      </c>
      <c r="T61" s="25">
        <v>1</v>
      </c>
      <c r="U61" s="25" t="s">
        <v>1247</v>
      </c>
      <c r="V61" s="25" t="s">
        <v>1291</v>
      </c>
      <c r="W61" s="25" t="s">
        <v>1222</v>
      </c>
      <c r="X61" s="25" t="s">
        <v>1583</v>
      </c>
      <c r="Y61" s="25" t="s">
        <v>1584</v>
      </c>
    </row>
    <row r="62" spans="1:25" x14ac:dyDescent="0.25">
      <c r="A62" s="25" t="s">
        <v>1580</v>
      </c>
      <c r="B62" s="26" t="s">
        <v>1585</v>
      </c>
      <c r="C62" s="25" t="s">
        <v>1586</v>
      </c>
      <c r="D62" s="27">
        <v>44765</v>
      </c>
      <c r="E62" s="25" t="s">
        <v>1587</v>
      </c>
      <c r="F62" s="25" t="s">
        <v>1389</v>
      </c>
      <c r="G62" s="25" t="s">
        <v>1285</v>
      </c>
      <c r="H62" s="25" t="s">
        <v>1310</v>
      </c>
      <c r="I62" s="25" t="s">
        <v>1273</v>
      </c>
      <c r="J62" s="25" t="s">
        <v>1274</v>
      </c>
      <c r="K62" s="25" t="s">
        <v>1302</v>
      </c>
      <c r="L62" s="25" t="s">
        <v>1302</v>
      </c>
      <c r="M62" s="25" t="s">
        <v>1232</v>
      </c>
      <c r="N62" s="25" t="s">
        <v>1321</v>
      </c>
      <c r="O62" s="25" t="s">
        <v>1216</v>
      </c>
      <c r="P62" s="28" t="s">
        <v>1217</v>
      </c>
      <c r="Q62" s="29"/>
      <c r="R62" s="25" t="s">
        <v>1219</v>
      </c>
      <c r="S62" s="25" t="s">
        <v>1219</v>
      </c>
      <c r="T62" s="25">
        <v>12</v>
      </c>
      <c r="U62" s="25" t="s">
        <v>1247</v>
      </c>
      <c r="V62" s="25" t="s">
        <v>1432</v>
      </c>
      <c r="W62" s="25" t="s">
        <v>1278</v>
      </c>
      <c r="X62" s="25" t="s">
        <v>1588</v>
      </c>
      <c r="Y62" s="25" t="s">
        <v>1325</v>
      </c>
    </row>
    <row r="63" spans="1:25" x14ac:dyDescent="0.25">
      <c r="A63" s="25" t="s">
        <v>1580</v>
      </c>
      <c r="B63" s="26">
        <v>229</v>
      </c>
      <c r="C63" s="25" t="s">
        <v>1589</v>
      </c>
      <c r="D63" s="27">
        <v>44770</v>
      </c>
      <c r="E63" s="25" t="s">
        <v>1590</v>
      </c>
      <c r="F63" s="25" t="s">
        <v>1591</v>
      </c>
      <c r="G63" s="25" t="s">
        <v>1592</v>
      </c>
      <c r="H63" s="25" t="s">
        <v>1209</v>
      </c>
      <c r="I63" s="25" t="s">
        <v>1210</v>
      </c>
      <c r="J63" s="25" t="s">
        <v>1593</v>
      </c>
      <c r="K63" s="25" t="s">
        <v>1212</v>
      </c>
      <c r="L63" s="25" t="s">
        <v>1231</v>
      </c>
      <c r="M63" s="25" t="s">
        <v>1232</v>
      </c>
      <c r="N63" s="25" t="s">
        <v>1233</v>
      </c>
      <c r="O63" s="25" t="s">
        <v>1216</v>
      </c>
      <c r="P63" s="28" t="s">
        <v>1217</v>
      </c>
      <c r="Q63" s="29"/>
      <c r="R63" s="25" t="s">
        <v>1219</v>
      </c>
      <c r="S63" s="25" t="s">
        <v>1219</v>
      </c>
      <c r="T63" s="25">
        <v>10</v>
      </c>
      <c r="U63" s="25" t="s">
        <v>1247</v>
      </c>
      <c r="V63" s="25" t="s">
        <v>1291</v>
      </c>
      <c r="W63" s="25" t="s">
        <v>1594</v>
      </c>
      <c r="X63" s="25" t="s">
        <v>1595</v>
      </c>
      <c r="Y63" s="25" t="s">
        <v>1596</v>
      </c>
    </row>
    <row r="64" spans="1:25" x14ac:dyDescent="0.25">
      <c r="A64" s="25" t="s">
        <v>1580</v>
      </c>
      <c r="B64" s="26">
        <v>251</v>
      </c>
      <c r="C64" s="25" t="s">
        <v>1597</v>
      </c>
      <c r="D64" s="27">
        <v>44770</v>
      </c>
      <c r="E64" s="25" t="s">
        <v>1598</v>
      </c>
      <c r="F64" s="25" t="s">
        <v>1599</v>
      </c>
      <c r="G64" s="25" t="s">
        <v>1592</v>
      </c>
      <c r="H64" s="25" t="s">
        <v>1209</v>
      </c>
      <c r="I64" s="25" t="s">
        <v>1210</v>
      </c>
      <c r="J64" s="25" t="s">
        <v>1593</v>
      </c>
      <c r="K64" s="25" t="s">
        <v>1212</v>
      </c>
      <c r="L64" s="25" t="s">
        <v>1231</v>
      </c>
      <c r="M64" s="25" t="s">
        <v>1232</v>
      </c>
      <c r="N64" s="25" t="s">
        <v>1233</v>
      </c>
      <c r="O64" s="25" t="s">
        <v>1216</v>
      </c>
      <c r="P64" s="28" t="s">
        <v>1217</v>
      </c>
      <c r="Q64" s="29"/>
      <c r="R64" s="25" t="s">
        <v>1219</v>
      </c>
      <c r="S64" s="25" t="s">
        <v>1219</v>
      </c>
      <c r="T64" s="25">
        <v>4</v>
      </c>
      <c r="U64" s="25" t="s">
        <v>1247</v>
      </c>
      <c r="V64" s="25" t="s">
        <v>1291</v>
      </c>
      <c r="W64" s="25" t="s">
        <v>1278</v>
      </c>
      <c r="X64" s="25" t="s">
        <v>1600</v>
      </c>
      <c r="Y64" s="25" t="s">
        <v>1601</v>
      </c>
    </row>
    <row r="65" spans="1:25" x14ac:dyDescent="0.25">
      <c r="A65" s="25" t="s">
        <v>1580</v>
      </c>
      <c r="B65" s="26">
        <v>216</v>
      </c>
      <c r="C65" s="25" t="s">
        <v>1602</v>
      </c>
      <c r="D65" s="27">
        <v>44772</v>
      </c>
      <c r="E65" s="25" t="s">
        <v>1603</v>
      </c>
      <c r="F65" s="25" t="s">
        <v>1592</v>
      </c>
      <c r="G65" s="25" t="s">
        <v>1592</v>
      </c>
      <c r="H65" s="25" t="s">
        <v>1209</v>
      </c>
      <c r="I65" s="25" t="s">
        <v>1210</v>
      </c>
      <c r="J65" s="25" t="s">
        <v>1593</v>
      </c>
      <c r="K65" s="25" t="s">
        <v>1212</v>
      </c>
      <c r="L65" s="25" t="s">
        <v>1231</v>
      </c>
      <c r="M65" s="25" t="s">
        <v>1232</v>
      </c>
      <c r="N65" s="25" t="s">
        <v>1233</v>
      </c>
      <c r="O65" s="25" t="s">
        <v>1216</v>
      </c>
      <c r="P65" s="28" t="s">
        <v>1217</v>
      </c>
      <c r="Q65" s="29"/>
      <c r="R65" s="25" t="s">
        <v>1219</v>
      </c>
      <c r="S65" s="25" t="s">
        <v>1255</v>
      </c>
      <c r="T65" s="25">
        <v>5</v>
      </c>
      <c r="U65" s="25" t="s">
        <v>1247</v>
      </c>
      <c r="V65" s="25" t="s">
        <v>1221</v>
      </c>
      <c r="W65" s="25" t="s">
        <v>1574</v>
      </c>
      <c r="X65" s="25" t="s">
        <v>1604</v>
      </c>
      <c r="Y65" s="25" t="s">
        <v>1605</v>
      </c>
    </row>
    <row r="66" spans="1:25" x14ac:dyDescent="0.25">
      <c r="A66" s="25" t="s">
        <v>1580</v>
      </c>
      <c r="B66" s="26">
        <v>252</v>
      </c>
      <c r="C66" s="25" t="s">
        <v>1606</v>
      </c>
      <c r="D66" s="27">
        <v>44772</v>
      </c>
      <c r="E66" s="25" t="s">
        <v>1607</v>
      </c>
      <c r="F66" s="25" t="s">
        <v>1608</v>
      </c>
      <c r="G66" s="25" t="s">
        <v>1609</v>
      </c>
      <c r="H66" s="25" t="s">
        <v>1209</v>
      </c>
      <c r="I66" s="25" t="s">
        <v>1210</v>
      </c>
      <c r="J66" s="25" t="s">
        <v>1593</v>
      </c>
      <c r="K66" s="25" t="s">
        <v>1212</v>
      </c>
      <c r="L66" s="25" t="s">
        <v>1231</v>
      </c>
      <c r="M66" s="25" t="s">
        <v>1232</v>
      </c>
      <c r="N66" s="25" t="s">
        <v>1233</v>
      </c>
      <c r="O66" s="25" t="s">
        <v>1216</v>
      </c>
      <c r="P66" s="28" t="s">
        <v>1217</v>
      </c>
      <c r="Q66" s="29"/>
      <c r="R66" s="25" t="s">
        <v>1219</v>
      </c>
      <c r="S66" s="25" t="s">
        <v>1219</v>
      </c>
      <c r="T66" s="25">
        <v>10</v>
      </c>
      <c r="U66" s="25" t="s">
        <v>1247</v>
      </c>
      <c r="V66" s="25" t="s">
        <v>1291</v>
      </c>
      <c r="W66" s="25" t="s">
        <v>1278</v>
      </c>
      <c r="X66" s="25" t="s">
        <v>1610</v>
      </c>
      <c r="Y66" s="25" t="s">
        <v>1611</v>
      </c>
    </row>
    <row r="67" spans="1:25" x14ac:dyDescent="0.25">
      <c r="A67" s="25" t="s">
        <v>1612</v>
      </c>
      <c r="B67" s="26">
        <v>207</v>
      </c>
      <c r="C67" s="25" t="s">
        <v>1613</v>
      </c>
      <c r="D67" s="27">
        <v>44805</v>
      </c>
      <c r="E67" s="25" t="s">
        <v>1614</v>
      </c>
      <c r="F67" s="25" t="s">
        <v>1615</v>
      </c>
      <c r="G67" s="25" t="s">
        <v>1330</v>
      </c>
      <c r="H67" s="25" t="s">
        <v>1331</v>
      </c>
      <c r="I67" s="25" t="s">
        <v>1287</v>
      </c>
      <c r="J67" s="25" t="s">
        <v>1332</v>
      </c>
      <c r="K67" s="25" t="s">
        <v>1212</v>
      </c>
      <c r="L67" s="25" t="s">
        <v>1231</v>
      </c>
      <c r="M67" s="25" t="s">
        <v>1214</v>
      </c>
      <c r="N67" s="25" t="s">
        <v>1290</v>
      </c>
      <c r="O67" s="25" t="s">
        <v>1216</v>
      </c>
      <c r="P67" s="28" t="s">
        <v>1217</v>
      </c>
      <c r="Q67" s="29" t="s">
        <v>1616</v>
      </c>
      <c r="R67" s="25"/>
      <c r="S67" s="25"/>
      <c r="T67" s="25"/>
      <c r="U67" s="25"/>
      <c r="V67" s="25"/>
      <c r="W67" s="25"/>
      <c r="X67" s="25"/>
      <c r="Y67" s="25"/>
    </row>
    <row r="68" spans="1:25" x14ac:dyDescent="0.25">
      <c r="A68" s="25" t="s">
        <v>1612</v>
      </c>
      <c r="B68" s="26">
        <v>481</v>
      </c>
      <c r="C68" s="25" t="s">
        <v>1617</v>
      </c>
      <c r="D68" s="27">
        <v>44806</v>
      </c>
      <c r="E68" s="25" t="s">
        <v>1618</v>
      </c>
      <c r="F68" s="25" t="s">
        <v>1301</v>
      </c>
      <c r="G68" s="25" t="s">
        <v>1285</v>
      </c>
      <c r="H68" s="25" t="s">
        <v>1310</v>
      </c>
      <c r="I68" s="25" t="s">
        <v>1273</v>
      </c>
      <c r="J68" s="25" t="s">
        <v>1320</v>
      </c>
      <c r="K68" s="25" t="s">
        <v>1212</v>
      </c>
      <c r="L68" s="25" t="s">
        <v>1213</v>
      </c>
      <c r="M68" s="25" t="s">
        <v>1214</v>
      </c>
      <c r="N68" s="25" t="s">
        <v>1215</v>
      </c>
      <c r="O68" s="25" t="s">
        <v>1216</v>
      </c>
      <c r="P68" s="28" t="s">
        <v>1217</v>
      </c>
      <c r="Q68" s="29"/>
      <c r="R68" s="25" t="s">
        <v>1219</v>
      </c>
      <c r="S68" s="25" t="s">
        <v>1219</v>
      </c>
      <c r="T68" s="25">
        <v>3</v>
      </c>
      <c r="U68" s="25" t="s">
        <v>1247</v>
      </c>
      <c r="V68" s="25" t="s">
        <v>1221</v>
      </c>
      <c r="W68" s="25" t="s">
        <v>1236</v>
      </c>
      <c r="X68" s="25" t="s">
        <v>1619</v>
      </c>
      <c r="Y68" s="25" t="s">
        <v>1620</v>
      </c>
    </row>
    <row r="69" spans="1:25" x14ac:dyDescent="0.25">
      <c r="A69" s="25" t="s">
        <v>1621</v>
      </c>
      <c r="B69" s="26">
        <v>150</v>
      </c>
      <c r="C69" s="25" t="s">
        <v>1622</v>
      </c>
      <c r="D69" s="27">
        <v>44874</v>
      </c>
      <c r="E69" s="25" t="s">
        <v>1623</v>
      </c>
      <c r="F69" s="25" t="s">
        <v>1352</v>
      </c>
      <c r="G69" s="25" t="s">
        <v>1353</v>
      </c>
      <c r="H69" s="25" t="s">
        <v>1310</v>
      </c>
      <c r="I69" s="25" t="s">
        <v>1273</v>
      </c>
      <c r="J69" s="25" t="s">
        <v>1320</v>
      </c>
      <c r="K69" s="25" t="s">
        <v>1212</v>
      </c>
      <c r="L69" s="25" t="s">
        <v>1231</v>
      </c>
      <c r="M69" s="25" t="s">
        <v>1232</v>
      </c>
      <c r="N69" s="25" t="s">
        <v>1233</v>
      </c>
      <c r="O69" s="25" t="s">
        <v>1216</v>
      </c>
      <c r="P69" s="28" t="s">
        <v>1217</v>
      </c>
      <c r="Q69" s="29"/>
      <c r="R69" s="25" t="s">
        <v>1255</v>
      </c>
      <c r="S69" s="25" t="s">
        <v>1219</v>
      </c>
      <c r="T69" s="25">
        <v>3</v>
      </c>
      <c r="U69" s="25" t="s">
        <v>1247</v>
      </c>
      <c r="V69" s="25" t="s">
        <v>1277</v>
      </c>
      <c r="W69" s="25" t="s">
        <v>1594</v>
      </c>
      <c r="X69" s="25" t="s">
        <v>1624</v>
      </c>
      <c r="Y69" s="25" t="s">
        <v>1625</v>
      </c>
    </row>
    <row r="70" spans="1:25" x14ac:dyDescent="0.25">
      <c r="A70" s="25" t="s">
        <v>1621</v>
      </c>
      <c r="B70" s="26">
        <v>746</v>
      </c>
      <c r="C70" s="25" t="s">
        <v>1626</v>
      </c>
      <c r="D70" s="27">
        <v>44876</v>
      </c>
      <c r="E70" s="25" t="s">
        <v>1627</v>
      </c>
      <c r="F70" s="25" t="s">
        <v>1301</v>
      </c>
      <c r="G70" s="25" t="s">
        <v>1285</v>
      </c>
      <c r="H70" s="25" t="s">
        <v>1286</v>
      </c>
      <c r="I70" s="25" t="s">
        <v>1287</v>
      </c>
      <c r="J70" s="25" t="s">
        <v>1288</v>
      </c>
      <c r="K70" s="25" t="s">
        <v>1212</v>
      </c>
      <c r="L70" s="25" t="s">
        <v>1289</v>
      </c>
      <c r="M70" s="25" t="s">
        <v>1214</v>
      </c>
      <c r="N70" s="25" t="s">
        <v>1290</v>
      </c>
      <c r="O70" s="25" t="s">
        <v>1216</v>
      </c>
      <c r="P70" s="28" t="s">
        <v>1217</v>
      </c>
      <c r="Q70" s="29"/>
      <c r="R70" s="25" t="s">
        <v>1219</v>
      </c>
      <c r="S70" s="25" t="s">
        <v>1218</v>
      </c>
      <c r="T70" s="25">
        <v>5</v>
      </c>
      <c r="U70" s="25" t="s">
        <v>1234</v>
      </c>
      <c r="V70" s="25" t="s">
        <v>1221</v>
      </c>
      <c r="W70" s="25" t="s">
        <v>1278</v>
      </c>
      <c r="X70" s="25" t="s">
        <v>1628</v>
      </c>
      <c r="Y70" s="25" t="s">
        <v>1325</v>
      </c>
    </row>
    <row r="71" spans="1:25" x14ac:dyDescent="0.25">
      <c r="A71" s="25" t="s">
        <v>1621</v>
      </c>
      <c r="B71" s="26">
        <v>4238</v>
      </c>
      <c r="C71" s="25" t="s">
        <v>1629</v>
      </c>
      <c r="D71" s="27">
        <v>44879</v>
      </c>
      <c r="E71" s="25" t="s">
        <v>1630</v>
      </c>
      <c r="F71" s="25" t="s">
        <v>1379</v>
      </c>
      <c r="G71" s="25" t="s">
        <v>1380</v>
      </c>
      <c r="H71" s="25" t="s">
        <v>1209</v>
      </c>
      <c r="I71" s="25" t="s">
        <v>1210</v>
      </c>
      <c r="J71" s="25" t="s">
        <v>1210</v>
      </c>
      <c r="K71" s="25" t="s">
        <v>1631</v>
      </c>
      <c r="L71" s="25" t="s">
        <v>1631</v>
      </c>
      <c r="M71" s="25" t="s">
        <v>1232</v>
      </c>
      <c r="N71" s="25" t="s">
        <v>1321</v>
      </c>
      <c r="O71" s="25" t="s">
        <v>1216</v>
      </c>
      <c r="P71" s="28" t="s">
        <v>1217</v>
      </c>
      <c r="Q71" s="29"/>
      <c r="R71" s="25"/>
      <c r="S71" s="25"/>
      <c r="T71" s="25"/>
      <c r="U71" s="25"/>
      <c r="V71" s="25"/>
      <c r="W71" s="25"/>
      <c r="X71" s="25"/>
      <c r="Y71" s="25"/>
    </row>
    <row r="72" spans="1:25" x14ac:dyDescent="0.25">
      <c r="A72" s="25" t="s">
        <v>1621</v>
      </c>
      <c r="B72" s="26">
        <v>253</v>
      </c>
      <c r="C72" s="25" t="s">
        <v>1632</v>
      </c>
      <c r="D72" s="27">
        <v>44895</v>
      </c>
      <c r="E72" s="25" t="s">
        <v>1633</v>
      </c>
      <c r="F72" s="25" t="s">
        <v>1634</v>
      </c>
      <c r="G72" s="25" t="s">
        <v>1524</v>
      </c>
      <c r="H72" s="25" t="s">
        <v>1209</v>
      </c>
      <c r="I72" s="25" t="s">
        <v>1210</v>
      </c>
      <c r="J72" s="25" t="s">
        <v>1211</v>
      </c>
      <c r="K72" s="25" t="s">
        <v>1212</v>
      </c>
      <c r="L72" s="25" t="s">
        <v>1231</v>
      </c>
      <c r="M72" s="25" t="s">
        <v>1232</v>
      </c>
      <c r="N72" s="25" t="s">
        <v>1233</v>
      </c>
      <c r="O72" s="25" t="s">
        <v>1216</v>
      </c>
      <c r="P72" s="28" t="s">
        <v>1217</v>
      </c>
      <c r="Q72" s="29"/>
      <c r="R72" s="25" t="s">
        <v>1219</v>
      </c>
      <c r="S72" s="25" t="s">
        <v>1219</v>
      </c>
      <c r="T72" s="25">
        <v>12</v>
      </c>
      <c r="U72" s="25" t="s">
        <v>1247</v>
      </c>
      <c r="V72" s="25" t="s">
        <v>1221</v>
      </c>
      <c r="W72" s="25" t="s">
        <v>1278</v>
      </c>
      <c r="X72" s="25" t="s">
        <v>1635</v>
      </c>
      <c r="Y72" s="25" t="s">
        <v>1636</v>
      </c>
    </row>
    <row r="73" spans="1:25" x14ac:dyDescent="0.25">
      <c r="A73" s="25" t="s">
        <v>1637</v>
      </c>
      <c r="B73" s="26" t="s">
        <v>1638</v>
      </c>
      <c r="C73" s="25" t="s">
        <v>1639</v>
      </c>
      <c r="D73" s="27">
        <v>44922</v>
      </c>
      <c r="E73" s="25" t="s">
        <v>1640</v>
      </c>
      <c r="F73" s="25" t="s">
        <v>1270</v>
      </c>
      <c r="G73" s="25" t="s">
        <v>1271</v>
      </c>
      <c r="H73" s="25" t="s">
        <v>1272</v>
      </c>
      <c r="I73" s="25" t="s">
        <v>1273</v>
      </c>
      <c r="J73" s="25" t="s">
        <v>1274</v>
      </c>
      <c r="K73" s="25" t="s">
        <v>1302</v>
      </c>
      <c r="L73" s="25" t="s">
        <v>1302</v>
      </c>
      <c r="M73" s="25" t="s">
        <v>1303</v>
      </c>
      <c r="N73" s="25" t="s">
        <v>1509</v>
      </c>
      <c r="O73" s="25" t="s">
        <v>1216</v>
      </c>
      <c r="P73" s="28" t="s">
        <v>1217</v>
      </c>
      <c r="Q73" s="29" t="s">
        <v>1312</v>
      </c>
      <c r="R73" s="25" t="s">
        <v>1255</v>
      </c>
      <c r="S73" s="25" t="s">
        <v>1255</v>
      </c>
      <c r="T73" s="25">
        <v>8</v>
      </c>
      <c r="U73" s="25" t="s">
        <v>1247</v>
      </c>
      <c r="V73" s="25" t="s">
        <v>1221</v>
      </c>
      <c r="W73" s="25" t="s">
        <v>1574</v>
      </c>
      <c r="X73" s="25" t="s">
        <v>1641</v>
      </c>
      <c r="Y73" s="25" t="s">
        <v>1642</v>
      </c>
    </row>
    <row r="74" ht="30" customHeight="1" spans="1:25" x14ac:dyDescent="0.25">
      <c r="A74" s="25" t="s">
        <v>1643</v>
      </c>
      <c r="B74" s="26" t="s">
        <v>1644</v>
      </c>
      <c r="C74" s="25" t="s">
        <v>1645</v>
      </c>
      <c r="D74" s="27">
        <v>44950</v>
      </c>
      <c r="E74" s="25" t="s">
        <v>1646</v>
      </c>
      <c r="F74" s="25" t="s">
        <v>1270</v>
      </c>
      <c r="G74" s="25" t="s">
        <v>1271</v>
      </c>
      <c r="H74" s="25" t="s">
        <v>1272</v>
      </c>
      <c r="I74" s="25" t="s">
        <v>1273</v>
      </c>
      <c r="J74" s="25" t="s">
        <v>1274</v>
      </c>
      <c r="K74" s="25" t="s">
        <v>1302</v>
      </c>
      <c r="L74" s="25" t="s">
        <v>1302</v>
      </c>
      <c r="M74" s="25" t="s">
        <v>1232</v>
      </c>
      <c r="N74" s="25" t="s">
        <v>1509</v>
      </c>
      <c r="O74" s="25" t="s">
        <v>1216</v>
      </c>
      <c r="P74" s="28" t="s">
        <v>1217</v>
      </c>
      <c r="Q74" s="29"/>
      <c r="R74" s="25" t="s">
        <v>1255</v>
      </c>
      <c r="S74" s="25" t="s">
        <v>1255</v>
      </c>
      <c r="T74" s="25">
        <v>8</v>
      </c>
      <c r="U74" s="25" t="s">
        <v>1247</v>
      </c>
      <c r="V74" s="25" t="s">
        <v>1291</v>
      </c>
      <c r="W74" s="25" t="s">
        <v>1278</v>
      </c>
      <c r="X74" s="25" t="s">
        <v>1647</v>
      </c>
      <c r="Y74" s="30" t="s">
        <v>1648</v>
      </c>
    </row>
    <row r="75" spans="1:25" x14ac:dyDescent="0.25">
      <c r="A75" s="25" t="s">
        <v>1643</v>
      </c>
      <c r="B75" s="26">
        <v>745</v>
      </c>
      <c r="C75" s="25" t="s">
        <v>1649</v>
      </c>
      <c r="D75" s="27">
        <v>44952</v>
      </c>
      <c r="E75" s="25" t="s">
        <v>1650</v>
      </c>
      <c r="F75" s="25" t="s">
        <v>1651</v>
      </c>
      <c r="G75" s="25" t="s">
        <v>1651</v>
      </c>
      <c r="H75" s="25" t="s">
        <v>1652</v>
      </c>
      <c r="I75" s="25" t="s">
        <v>1653</v>
      </c>
      <c r="J75" s="25" t="s">
        <v>1653</v>
      </c>
      <c r="K75" s="25" t="s">
        <v>1212</v>
      </c>
      <c r="L75" s="25" t="s">
        <v>1289</v>
      </c>
      <c r="M75" s="25" t="s">
        <v>1214</v>
      </c>
      <c r="N75" s="25" t="s">
        <v>1297</v>
      </c>
      <c r="O75" s="25" t="s">
        <v>1216</v>
      </c>
      <c r="P75" s="28" t="s">
        <v>1217</v>
      </c>
      <c r="Q75" s="29"/>
      <c r="R75" s="25"/>
      <c r="S75" s="25"/>
      <c r="T75" s="25"/>
      <c r="U75" s="25"/>
      <c r="V75" s="25"/>
      <c r="W75" s="25"/>
      <c r="X75" s="25"/>
      <c r="Y75" s="25"/>
    </row>
    <row r="76" spans="1:25" x14ac:dyDescent="0.25">
      <c r="A76" s="25" t="s">
        <v>1654</v>
      </c>
      <c r="B76" s="26">
        <v>4005</v>
      </c>
      <c r="C76" s="25" t="s">
        <v>1655</v>
      </c>
      <c r="D76" s="27">
        <v>44974</v>
      </c>
      <c r="E76" s="25" t="s">
        <v>1656</v>
      </c>
      <c r="F76" s="25" t="s">
        <v>1657</v>
      </c>
      <c r="G76" s="25" t="s">
        <v>1651</v>
      </c>
      <c r="H76" s="25" t="s">
        <v>1652</v>
      </c>
      <c r="I76" s="25" t="s">
        <v>1653</v>
      </c>
      <c r="J76" s="25" t="s">
        <v>1653</v>
      </c>
      <c r="K76" s="25" t="s">
        <v>1212</v>
      </c>
      <c r="L76" s="25" t="s">
        <v>1213</v>
      </c>
      <c r="M76" s="25" t="s">
        <v>1214</v>
      </c>
      <c r="N76" s="25" t="s">
        <v>1551</v>
      </c>
      <c r="O76" s="25" t="s">
        <v>1216</v>
      </c>
      <c r="P76" s="28" t="s">
        <v>1217</v>
      </c>
      <c r="Q76" s="29"/>
      <c r="R76" s="25"/>
      <c r="S76" s="25"/>
      <c r="T76" s="25"/>
      <c r="U76" s="25"/>
      <c r="V76" s="25"/>
      <c r="W76" s="25"/>
      <c r="X76" s="25"/>
      <c r="Y76" s="25"/>
    </row>
    <row r="77" spans="1:25" x14ac:dyDescent="0.25">
      <c r="A77" s="25" t="s">
        <v>1658</v>
      </c>
      <c r="B77" s="26">
        <v>4019</v>
      </c>
      <c r="C77" s="25" t="s">
        <v>1659</v>
      </c>
      <c r="D77" s="27">
        <v>45112</v>
      </c>
      <c r="E77" s="25" t="s">
        <v>1660</v>
      </c>
      <c r="F77" s="25" t="s">
        <v>1207</v>
      </c>
      <c r="G77" s="25" t="s">
        <v>1208</v>
      </c>
      <c r="H77" s="25" t="s">
        <v>1209</v>
      </c>
      <c r="I77" s="25" t="s">
        <v>1210</v>
      </c>
      <c r="J77" s="25" t="s">
        <v>1211</v>
      </c>
      <c r="K77" s="25" t="s">
        <v>1212</v>
      </c>
      <c r="L77" s="25" t="s">
        <v>1213</v>
      </c>
      <c r="M77" s="25" t="s">
        <v>1214</v>
      </c>
      <c r="N77" s="25" t="s">
        <v>1661</v>
      </c>
      <c r="O77" s="25" t="s">
        <v>1216</v>
      </c>
      <c r="P77" s="28" t="s">
        <v>1217</v>
      </c>
      <c r="Q77" s="29"/>
      <c r="R77" s="25" t="s">
        <v>1255</v>
      </c>
      <c r="S77" s="25" t="s">
        <v>1255</v>
      </c>
      <c r="T77" s="25">
        <v>2</v>
      </c>
      <c r="U77" s="25" t="s">
        <v>1247</v>
      </c>
      <c r="V77" s="25" t="s">
        <v>1277</v>
      </c>
      <c r="W77" s="25" t="s">
        <v>1278</v>
      </c>
      <c r="X77" s="25" t="s">
        <v>1662</v>
      </c>
      <c r="Y77" s="25" t="s">
        <v>1316</v>
      </c>
    </row>
    <row r="78" spans="1:25" x14ac:dyDescent="0.25">
      <c r="A78" s="25" t="s">
        <v>1484</v>
      </c>
      <c r="B78" s="26" t="s">
        <v>1663</v>
      </c>
      <c r="C78" s="25" t="s">
        <v>1664</v>
      </c>
      <c r="D78" s="27">
        <v>45145</v>
      </c>
      <c r="E78" s="25" t="s">
        <v>1665</v>
      </c>
      <c r="F78" s="25" t="s">
        <v>1420</v>
      </c>
      <c r="G78" s="25" t="s">
        <v>1285</v>
      </c>
      <c r="H78" s="25" t="s">
        <v>1286</v>
      </c>
      <c r="I78" s="25" t="s">
        <v>1287</v>
      </c>
      <c r="J78" s="25" t="s">
        <v>1288</v>
      </c>
      <c r="K78" s="25" t="s">
        <v>1302</v>
      </c>
      <c r="L78" s="25" t="s">
        <v>1302</v>
      </c>
      <c r="M78" s="25" t="s">
        <v>1303</v>
      </c>
      <c r="N78" s="25" t="s">
        <v>1321</v>
      </c>
      <c r="O78" s="25" t="s">
        <v>1216</v>
      </c>
      <c r="P78" s="28" t="s">
        <v>1217</v>
      </c>
      <c r="Q78" s="29" t="s">
        <v>1468</v>
      </c>
      <c r="R78" s="25" t="s">
        <v>1219</v>
      </c>
      <c r="S78" s="25" t="s">
        <v>1218</v>
      </c>
      <c r="T78" s="25">
        <v>10</v>
      </c>
      <c r="U78" s="25" t="s">
        <v>1247</v>
      </c>
      <c r="V78" s="25" t="s">
        <v>1432</v>
      </c>
      <c r="W78" s="25" t="s">
        <v>1236</v>
      </c>
      <c r="X78" s="25" t="s">
        <v>1666</v>
      </c>
      <c r="Y78" s="25" t="s">
        <v>1667</v>
      </c>
    </row>
    <row r="79" spans="1:25" x14ac:dyDescent="0.25">
      <c r="A79" s="25" t="s">
        <v>1484</v>
      </c>
      <c r="B79" s="26" t="s">
        <v>1668</v>
      </c>
      <c r="C79" s="25" t="s">
        <v>1669</v>
      </c>
      <c r="D79" s="27">
        <v>45145</v>
      </c>
      <c r="E79" s="25" t="s">
        <v>1670</v>
      </c>
      <c r="F79" s="25" t="s">
        <v>1671</v>
      </c>
      <c r="G79" s="25" t="s">
        <v>1348</v>
      </c>
      <c r="H79" s="25" t="s">
        <v>1331</v>
      </c>
      <c r="I79" s="25" t="s">
        <v>1287</v>
      </c>
      <c r="J79" s="25" t="s">
        <v>1342</v>
      </c>
      <c r="K79" s="25" t="s">
        <v>1302</v>
      </c>
      <c r="L79" s="25" t="s">
        <v>1302</v>
      </c>
      <c r="M79" s="25" t="s">
        <v>1303</v>
      </c>
      <c r="N79" s="25" t="s">
        <v>1321</v>
      </c>
      <c r="O79" s="25" t="s">
        <v>1216</v>
      </c>
      <c r="P79" s="28" t="s">
        <v>1217</v>
      </c>
      <c r="Q79" s="29" t="s">
        <v>1468</v>
      </c>
      <c r="R79" s="25"/>
      <c r="S79" s="25"/>
      <c r="T79" s="25"/>
      <c r="U79" s="25"/>
      <c r="V79" s="25"/>
      <c r="W79" s="25"/>
      <c r="X79" s="25"/>
      <c r="Y79" s="25"/>
    </row>
    <row r="80" spans="1:25" x14ac:dyDescent="0.25">
      <c r="A80" s="25" t="s">
        <v>1484</v>
      </c>
      <c r="B80" s="26" t="s">
        <v>1672</v>
      </c>
      <c r="C80" s="25" t="s">
        <v>1673</v>
      </c>
      <c r="D80" s="27">
        <v>45164</v>
      </c>
      <c r="E80" s="25" t="s">
        <v>1674</v>
      </c>
      <c r="F80" s="25" t="s">
        <v>1675</v>
      </c>
      <c r="G80" s="25" t="s">
        <v>1208</v>
      </c>
      <c r="H80" s="25" t="s">
        <v>1209</v>
      </c>
      <c r="I80" s="25" t="s">
        <v>1210</v>
      </c>
      <c r="J80" s="25" t="s">
        <v>1254</v>
      </c>
      <c r="K80" s="25" t="s">
        <v>1302</v>
      </c>
      <c r="L80" s="25" t="s">
        <v>1302</v>
      </c>
      <c r="M80" s="25" t="s">
        <v>1303</v>
      </c>
      <c r="N80" s="25" t="s">
        <v>1321</v>
      </c>
      <c r="O80" s="25" t="s">
        <v>1216</v>
      </c>
      <c r="P80" s="28" t="s">
        <v>1217</v>
      </c>
      <c r="Q80" s="29" t="s">
        <v>1468</v>
      </c>
      <c r="R80" s="25" t="s">
        <v>1219</v>
      </c>
      <c r="S80" s="25" t="s">
        <v>1219</v>
      </c>
      <c r="T80" s="25">
        <v>12</v>
      </c>
      <c r="U80" s="25" t="s">
        <v>1247</v>
      </c>
      <c r="V80" s="25" t="s">
        <v>1432</v>
      </c>
      <c r="W80" s="25" t="s">
        <v>1278</v>
      </c>
      <c r="X80" s="25" t="s">
        <v>1676</v>
      </c>
      <c r="Y80" s="25" t="s">
        <v>1325</v>
      </c>
    </row>
    <row r="81" ht="30" customHeight="1" spans="1:16384" s="31" customFormat="1" x14ac:dyDescent="0.25">
      <c r="A81" s="25" t="s">
        <v>1484</v>
      </c>
      <c r="B81" s="26">
        <v>2012</v>
      </c>
      <c r="C81" s="25" t="s">
        <v>1677</v>
      </c>
      <c r="D81" s="32">
        <v>45163</v>
      </c>
      <c r="E81" s="33" t="s">
        <v>1678</v>
      </c>
      <c r="F81" s="25" t="s">
        <v>1514</v>
      </c>
      <c r="G81" s="25" t="s">
        <v>1515</v>
      </c>
      <c r="H81" s="25" t="s">
        <v>1286</v>
      </c>
      <c r="I81" s="25" t="s">
        <v>1287</v>
      </c>
      <c r="J81" s="25" t="s">
        <v>1288</v>
      </c>
      <c r="K81" s="33" t="s">
        <v>1679</v>
      </c>
      <c r="L81" s="33" t="s">
        <v>1680</v>
      </c>
      <c r="M81" s="33" t="s">
        <v>1232</v>
      </c>
      <c r="N81" s="33" t="s">
        <v>1455</v>
      </c>
      <c r="O81" s="33" t="s">
        <v>1216</v>
      </c>
      <c r="P81" s="28" t="s">
        <v>1217</v>
      </c>
      <c r="Q81" s="29" t="s">
        <v>1681</v>
      </c>
      <c r="R81" s="25" t="s">
        <v>1255</v>
      </c>
      <c r="S81" s="25" t="s">
        <v>1255</v>
      </c>
      <c r="T81" s="25">
        <v>10</v>
      </c>
      <c r="U81" s="25" t="s">
        <v>1247</v>
      </c>
      <c r="V81" s="25" t="s">
        <v>1221</v>
      </c>
      <c r="W81" s="25" t="s">
        <v>1682</v>
      </c>
      <c r="X81" s="30" t="s">
        <v>1683</v>
      </c>
      <c r="Y81" s="25" t="s">
        <v>1684</v>
      </c>
      <c r="XEV81" s="15"/>
      <c r="XEW81" s="15"/>
      <c r="XEX81" s="15"/>
      <c r="XEY81" s="15"/>
      <c r="XEZ81" s="15"/>
      <c r="XFA81" s="15"/>
      <c r="XFB81" s="15"/>
      <c r="XFC81" s="15"/>
      <c r="XFD81" s="15"/>
    </row>
    <row r="82" spans="1:16384" s="31" customFormat="1" x14ac:dyDescent="0.25">
      <c r="A82" s="25" t="s">
        <v>1457</v>
      </c>
      <c r="B82" s="26" t="s">
        <v>1685</v>
      </c>
      <c r="C82" s="25" t="s">
        <v>1686</v>
      </c>
      <c r="D82" s="32">
        <v>45170</v>
      </c>
      <c r="E82" s="33" t="s">
        <v>1687</v>
      </c>
      <c r="F82" s="25" t="s">
        <v>1688</v>
      </c>
      <c r="G82" s="25" t="s">
        <v>1413</v>
      </c>
      <c r="H82" s="33" t="s">
        <v>1209</v>
      </c>
      <c r="I82" s="25" t="s">
        <v>1210</v>
      </c>
      <c r="J82" s="25" t="s">
        <v>1414</v>
      </c>
      <c r="K82" s="33" t="s">
        <v>1302</v>
      </c>
      <c r="L82" s="33" t="s">
        <v>1302</v>
      </c>
      <c r="M82" s="33" t="s">
        <v>1303</v>
      </c>
      <c r="N82" s="33" t="s">
        <v>1321</v>
      </c>
      <c r="O82" s="33" t="s">
        <v>1216</v>
      </c>
      <c r="P82" s="28" t="s">
        <v>1217</v>
      </c>
      <c r="Q82" s="29" t="s">
        <v>1468</v>
      </c>
      <c r="R82" s="25" t="s">
        <v>1219</v>
      </c>
      <c r="S82" s="25" t="s">
        <v>1219</v>
      </c>
      <c r="T82" s="25">
        <v>8</v>
      </c>
      <c r="U82" s="25" t="s">
        <v>1247</v>
      </c>
      <c r="V82" s="25" t="s">
        <v>1291</v>
      </c>
      <c r="W82" s="25" t="s">
        <v>1278</v>
      </c>
      <c r="X82" s="25" t="s">
        <v>1689</v>
      </c>
      <c r="Y82" s="25" t="s">
        <v>1325</v>
      </c>
      <c r="XEV82" s="15"/>
      <c r="XEW82" s="15"/>
      <c r="XEX82" s="15"/>
      <c r="XEY82" s="15"/>
      <c r="XEZ82" s="15"/>
      <c r="XFA82" s="15"/>
      <c r="XFB82" s="15"/>
      <c r="XFC82" s="15"/>
      <c r="XFD82" s="15"/>
    </row>
    <row r="83" spans="1:16384" s="31" customFormat="1" x14ac:dyDescent="0.25">
      <c r="A83" s="25" t="s">
        <v>1457</v>
      </c>
      <c r="B83" s="26" t="s">
        <v>1690</v>
      </c>
      <c r="C83" s="25" t="s">
        <v>1691</v>
      </c>
      <c r="D83" s="32">
        <v>45176</v>
      </c>
      <c r="E83" s="33" t="s">
        <v>1692</v>
      </c>
      <c r="F83" s="25" t="s">
        <v>1693</v>
      </c>
      <c r="G83" s="25" t="s">
        <v>1413</v>
      </c>
      <c r="H83" s="33" t="s">
        <v>1209</v>
      </c>
      <c r="I83" s="25" t="s">
        <v>1210</v>
      </c>
      <c r="J83" s="25" t="s">
        <v>1414</v>
      </c>
      <c r="K83" s="33" t="s">
        <v>1302</v>
      </c>
      <c r="L83" s="33" t="s">
        <v>1302</v>
      </c>
      <c r="M83" s="33" t="s">
        <v>1303</v>
      </c>
      <c r="N83" s="33" t="s">
        <v>1321</v>
      </c>
      <c r="O83" s="33" t="s">
        <v>1216</v>
      </c>
      <c r="P83" s="28" t="s">
        <v>1217</v>
      </c>
      <c r="Q83" s="29" t="s">
        <v>1468</v>
      </c>
      <c r="R83" s="25" t="s">
        <v>1219</v>
      </c>
      <c r="S83" s="25" t="s">
        <v>1219</v>
      </c>
      <c r="T83" s="25">
        <v>10</v>
      </c>
      <c r="U83" s="25" t="s">
        <v>1247</v>
      </c>
      <c r="V83" s="25" t="s">
        <v>1291</v>
      </c>
      <c r="W83" s="25" t="s">
        <v>1278</v>
      </c>
      <c r="X83" s="25" t="s">
        <v>1694</v>
      </c>
      <c r="Y83" s="25" t="s">
        <v>1325</v>
      </c>
      <c r="XEV83" s="15"/>
      <c r="XEW83" s="15"/>
      <c r="XEX83" s="15"/>
      <c r="XEY83" s="15"/>
      <c r="XEZ83" s="15"/>
      <c r="XFA83" s="15"/>
      <c r="XFB83" s="15"/>
      <c r="XFC83" s="15"/>
      <c r="XFD83" s="15"/>
    </row>
    <row r="84" spans="1:16384" s="31" customFormat="1" x14ac:dyDescent="0.25">
      <c r="A84" s="25" t="s">
        <v>1457</v>
      </c>
      <c r="B84" s="26" t="s">
        <v>1695</v>
      </c>
      <c r="C84" s="25" t="s">
        <v>1696</v>
      </c>
      <c r="D84" s="32">
        <v>45182</v>
      </c>
      <c r="E84" s="33" t="s">
        <v>1697</v>
      </c>
      <c r="F84" s="25" t="s">
        <v>1453</v>
      </c>
      <c r="G84" s="25" t="s">
        <v>1413</v>
      </c>
      <c r="H84" s="33" t="s">
        <v>1209</v>
      </c>
      <c r="I84" s="25" t="s">
        <v>1210</v>
      </c>
      <c r="J84" s="25" t="s">
        <v>1414</v>
      </c>
      <c r="K84" s="33" t="s">
        <v>1302</v>
      </c>
      <c r="L84" s="33" t="s">
        <v>1302</v>
      </c>
      <c r="M84" s="33" t="s">
        <v>1303</v>
      </c>
      <c r="N84" s="33" t="s">
        <v>1321</v>
      </c>
      <c r="O84" s="33" t="s">
        <v>1216</v>
      </c>
      <c r="P84" s="28" t="s">
        <v>1217</v>
      </c>
      <c r="Q84" s="29" t="s">
        <v>1468</v>
      </c>
      <c r="R84" s="25" t="s">
        <v>1219</v>
      </c>
      <c r="S84" s="25" t="s">
        <v>1219</v>
      </c>
      <c r="T84" s="25">
        <v>8</v>
      </c>
      <c r="U84" s="25" t="s">
        <v>1247</v>
      </c>
      <c r="V84" s="25" t="s">
        <v>1291</v>
      </c>
      <c r="W84" s="25" t="s">
        <v>1278</v>
      </c>
      <c r="X84" s="25" t="s">
        <v>1698</v>
      </c>
      <c r="Y84" s="25" t="s">
        <v>1325</v>
      </c>
      <c r="XEV84" s="15"/>
      <c r="XEW84" s="15"/>
      <c r="XEX84" s="15"/>
      <c r="XEY84" s="15"/>
      <c r="XEZ84" s="15"/>
      <c r="XFA84" s="15"/>
      <c r="XFB84" s="15"/>
      <c r="XFC84" s="15"/>
      <c r="XFD84" s="15"/>
    </row>
    <row r="85" spans="1:16384" s="31" customFormat="1" x14ac:dyDescent="0.25">
      <c r="A85" s="25" t="s">
        <v>1457</v>
      </c>
      <c r="B85" s="26" t="s">
        <v>1699</v>
      </c>
      <c r="C85" s="25" t="s">
        <v>1700</v>
      </c>
      <c r="D85" s="32">
        <v>45182</v>
      </c>
      <c r="E85" s="33" t="s">
        <v>1701</v>
      </c>
      <c r="F85" s="25" t="s">
        <v>1412</v>
      </c>
      <c r="G85" s="25" t="s">
        <v>1413</v>
      </c>
      <c r="H85" s="33" t="s">
        <v>1209</v>
      </c>
      <c r="I85" s="25" t="s">
        <v>1210</v>
      </c>
      <c r="J85" s="25" t="s">
        <v>1254</v>
      </c>
      <c r="K85" s="33" t="s">
        <v>1302</v>
      </c>
      <c r="L85" s="33" t="s">
        <v>1302</v>
      </c>
      <c r="M85" s="33" t="s">
        <v>1303</v>
      </c>
      <c r="N85" s="33" t="s">
        <v>1321</v>
      </c>
      <c r="O85" s="33" t="s">
        <v>1216</v>
      </c>
      <c r="P85" s="28" t="s">
        <v>1217</v>
      </c>
      <c r="Q85" s="29" t="s">
        <v>1468</v>
      </c>
      <c r="R85" s="25" t="s">
        <v>1219</v>
      </c>
      <c r="S85" s="25" t="s">
        <v>1219</v>
      </c>
      <c r="T85" s="25">
        <v>8</v>
      </c>
      <c r="U85" s="25" t="s">
        <v>1247</v>
      </c>
      <c r="V85" s="25" t="s">
        <v>1291</v>
      </c>
      <c r="W85" s="25" t="s">
        <v>1278</v>
      </c>
      <c r="X85" s="25" t="s">
        <v>1702</v>
      </c>
      <c r="Y85" s="25" t="s">
        <v>1325</v>
      </c>
      <c r="XEV85" s="15"/>
      <c r="XEW85" s="15"/>
      <c r="XEX85" s="15"/>
      <c r="XEY85" s="15"/>
      <c r="XEZ85" s="15"/>
      <c r="XFA85" s="15"/>
      <c r="XFB85" s="15"/>
      <c r="XFC85" s="15"/>
      <c r="XFD85" s="15"/>
    </row>
    <row r="86" spans="1:16384" s="31" customFormat="1" x14ac:dyDescent="0.25">
      <c r="A86" s="25" t="s">
        <v>1457</v>
      </c>
      <c r="B86" s="26" t="s">
        <v>1703</v>
      </c>
      <c r="C86" s="25" t="s">
        <v>1704</v>
      </c>
      <c r="D86" s="32">
        <v>45184</v>
      </c>
      <c r="E86" s="33" t="s">
        <v>1705</v>
      </c>
      <c r="F86" s="25" t="s">
        <v>1352</v>
      </c>
      <c r="G86" s="25" t="s">
        <v>1353</v>
      </c>
      <c r="H86" s="33" t="s">
        <v>1310</v>
      </c>
      <c r="I86" s="33" t="s">
        <v>1273</v>
      </c>
      <c r="J86" s="33" t="s">
        <v>1311</v>
      </c>
      <c r="K86" s="33" t="s">
        <v>1302</v>
      </c>
      <c r="L86" s="33" t="s">
        <v>1302</v>
      </c>
      <c r="M86" s="33" t="s">
        <v>1303</v>
      </c>
      <c r="N86" s="33" t="s">
        <v>1321</v>
      </c>
      <c r="O86" s="33" t="s">
        <v>1216</v>
      </c>
      <c r="P86" s="28" t="s">
        <v>1217</v>
      </c>
      <c r="Q86" s="29" t="s">
        <v>1468</v>
      </c>
      <c r="R86" s="25" t="s">
        <v>1219</v>
      </c>
      <c r="S86" s="25" t="s">
        <v>1219</v>
      </c>
      <c r="T86" s="25">
        <v>8</v>
      </c>
      <c r="U86" s="25" t="s">
        <v>1247</v>
      </c>
      <c r="V86" s="25" t="s">
        <v>1432</v>
      </c>
      <c r="W86" s="25" t="s">
        <v>1323</v>
      </c>
      <c r="X86" s="25" t="s">
        <v>1706</v>
      </c>
      <c r="Y86" s="25" t="s">
        <v>1325</v>
      </c>
      <c r="XEV86" s="15"/>
      <c r="XEW86" s="15"/>
      <c r="XEX86" s="15"/>
      <c r="XEY86" s="15"/>
      <c r="XEZ86" s="15"/>
      <c r="XFA86" s="15"/>
      <c r="XFB86" s="15"/>
      <c r="XFC86" s="15"/>
      <c r="XFD86" s="15"/>
    </row>
    <row r="87" spans="1:16384" s="31" customFormat="1" x14ac:dyDescent="0.25">
      <c r="A87" s="25" t="s">
        <v>1457</v>
      </c>
      <c r="B87" s="26" t="s">
        <v>1707</v>
      </c>
      <c r="C87" s="25" t="s">
        <v>1708</v>
      </c>
      <c r="D87" s="32">
        <v>45189</v>
      </c>
      <c r="E87" s="33" t="s">
        <v>1709</v>
      </c>
      <c r="F87" s="25" t="s">
        <v>1710</v>
      </c>
      <c r="G87" s="25" t="s">
        <v>1711</v>
      </c>
      <c r="H87" s="33" t="s">
        <v>1331</v>
      </c>
      <c r="I87" s="25" t="s">
        <v>1287</v>
      </c>
      <c r="J87" s="25" t="s">
        <v>1332</v>
      </c>
      <c r="K87" s="33" t="s">
        <v>1302</v>
      </c>
      <c r="L87" s="33" t="s">
        <v>1302</v>
      </c>
      <c r="M87" s="33" t="s">
        <v>1303</v>
      </c>
      <c r="N87" s="33" t="s">
        <v>1321</v>
      </c>
      <c r="O87" s="33" t="s">
        <v>1216</v>
      </c>
      <c r="P87" s="28" t="s">
        <v>1217</v>
      </c>
      <c r="Q87" s="29" t="s">
        <v>1468</v>
      </c>
      <c r="R87" s="25"/>
      <c r="S87" s="25"/>
      <c r="T87" s="25"/>
      <c r="U87" s="25"/>
      <c r="V87" s="25"/>
      <c r="W87" s="25"/>
      <c r="X87" s="25"/>
      <c r="Y87" s="25"/>
      <c r="XEV87" s="15"/>
      <c r="XEW87" s="15"/>
      <c r="XEX87" s="15"/>
      <c r="XEY87" s="15"/>
      <c r="XEZ87" s="15"/>
      <c r="XFA87" s="15"/>
      <c r="XFB87" s="15"/>
      <c r="XFC87" s="15"/>
      <c r="XFD87" s="15"/>
    </row>
    <row r="88" spans="1:25" x14ac:dyDescent="0.25">
      <c r="A88" s="25" t="s">
        <v>1712</v>
      </c>
      <c r="B88" s="26" t="s">
        <v>1713</v>
      </c>
      <c r="C88" s="25" t="s">
        <v>1714</v>
      </c>
      <c r="D88" s="27">
        <v>45238</v>
      </c>
      <c r="E88" s="25" t="s">
        <v>1715</v>
      </c>
      <c r="F88" s="25" t="s">
        <v>1716</v>
      </c>
      <c r="G88" s="25" t="s">
        <v>1348</v>
      </c>
      <c r="H88" s="25" t="s">
        <v>1331</v>
      </c>
      <c r="I88" s="25" t="s">
        <v>1287</v>
      </c>
      <c r="J88" s="25" t="s">
        <v>1342</v>
      </c>
      <c r="K88" s="25" t="s">
        <v>1302</v>
      </c>
      <c r="L88" s="25" t="s">
        <v>1302</v>
      </c>
      <c r="M88" s="25" t="s">
        <v>1303</v>
      </c>
      <c r="N88" s="25" t="s">
        <v>1321</v>
      </c>
      <c r="O88" s="25" t="s">
        <v>1216</v>
      </c>
      <c r="P88" s="28" t="s">
        <v>1217</v>
      </c>
      <c r="Q88" s="29" t="s">
        <v>1468</v>
      </c>
      <c r="R88" s="25"/>
      <c r="S88" s="25"/>
      <c r="T88" s="25"/>
      <c r="U88" s="25"/>
      <c r="V88" s="25"/>
      <c r="W88" s="25"/>
      <c r="X88" s="25"/>
      <c r="Y88" s="25"/>
    </row>
    <row r="89" spans="1:25" x14ac:dyDescent="0.25">
      <c r="A89" s="25" t="s">
        <v>1712</v>
      </c>
      <c r="B89" s="26" t="s">
        <v>1717</v>
      </c>
      <c r="C89" s="25" t="s">
        <v>1718</v>
      </c>
      <c r="D89" s="27">
        <v>45238</v>
      </c>
      <c r="E89" s="25" t="s">
        <v>1719</v>
      </c>
      <c r="F89" s="25" t="s">
        <v>1716</v>
      </c>
      <c r="G89" s="25" t="s">
        <v>1348</v>
      </c>
      <c r="H89" s="25" t="s">
        <v>1331</v>
      </c>
      <c r="I89" s="25" t="s">
        <v>1287</v>
      </c>
      <c r="J89" s="25" t="s">
        <v>1342</v>
      </c>
      <c r="K89" s="25" t="s">
        <v>1302</v>
      </c>
      <c r="L89" s="25" t="s">
        <v>1302</v>
      </c>
      <c r="M89" s="25" t="s">
        <v>1303</v>
      </c>
      <c r="N89" s="25" t="s">
        <v>1321</v>
      </c>
      <c r="O89" s="25" t="s">
        <v>1216</v>
      </c>
      <c r="P89" s="28" t="s">
        <v>1217</v>
      </c>
      <c r="Q89" s="29" t="s">
        <v>1468</v>
      </c>
      <c r="R89" s="25"/>
      <c r="S89" s="25"/>
      <c r="T89" s="25"/>
      <c r="U89" s="25"/>
      <c r="V89" s="25"/>
      <c r="W89" s="25"/>
      <c r="X89" s="25"/>
      <c r="Y89" s="25"/>
    </row>
    <row r="90" spans="1:25" x14ac:dyDescent="0.25">
      <c r="A90" s="25" t="s">
        <v>1712</v>
      </c>
      <c r="B90" s="26" t="s">
        <v>1720</v>
      </c>
      <c r="C90" s="25" t="s">
        <v>1721</v>
      </c>
      <c r="D90" s="27">
        <v>45240</v>
      </c>
      <c r="E90" s="25" t="s">
        <v>1722</v>
      </c>
      <c r="F90" s="25" t="s">
        <v>1395</v>
      </c>
      <c r="G90" s="25" t="s">
        <v>1361</v>
      </c>
      <c r="H90" s="25" t="s">
        <v>1286</v>
      </c>
      <c r="I90" s="25" t="s">
        <v>1287</v>
      </c>
      <c r="J90" s="25" t="s">
        <v>1342</v>
      </c>
      <c r="K90" s="25" t="s">
        <v>1302</v>
      </c>
      <c r="L90" s="25" t="s">
        <v>1302</v>
      </c>
      <c r="M90" s="25" t="s">
        <v>1303</v>
      </c>
      <c r="N90" s="25" t="s">
        <v>1321</v>
      </c>
      <c r="O90" s="25" t="s">
        <v>1216</v>
      </c>
      <c r="P90" s="28" t="s">
        <v>1217</v>
      </c>
      <c r="Q90" s="29" t="s">
        <v>1468</v>
      </c>
      <c r="R90" s="25"/>
      <c r="S90" s="25"/>
      <c r="T90" s="25"/>
      <c r="U90" s="25"/>
      <c r="V90" s="25"/>
      <c r="W90" s="25"/>
      <c r="X90" s="25"/>
      <c r="Y90" s="25"/>
    </row>
    <row r="91" spans="1:25" x14ac:dyDescent="0.25">
      <c r="A91" s="25" t="s">
        <v>1712</v>
      </c>
      <c r="B91" s="26">
        <v>202</v>
      </c>
      <c r="C91" s="25" t="s">
        <v>1723</v>
      </c>
      <c r="D91" s="27">
        <v>45240</v>
      </c>
      <c r="E91" s="25" t="s">
        <v>1724</v>
      </c>
      <c r="F91" s="25" t="s">
        <v>1725</v>
      </c>
      <c r="G91" s="25" t="s">
        <v>1348</v>
      </c>
      <c r="H91" s="25" t="s">
        <v>1331</v>
      </c>
      <c r="I91" s="25" t="s">
        <v>1287</v>
      </c>
      <c r="J91" s="25" t="s">
        <v>1342</v>
      </c>
      <c r="K91" s="25" t="s">
        <v>1212</v>
      </c>
      <c r="L91" s="25" t="s">
        <v>1231</v>
      </c>
      <c r="M91" s="25" t="s">
        <v>1232</v>
      </c>
      <c r="N91" s="25" t="s">
        <v>1233</v>
      </c>
      <c r="O91" s="25" t="s">
        <v>1216</v>
      </c>
      <c r="P91" s="28" t="s">
        <v>1217</v>
      </c>
      <c r="Q91" s="29"/>
      <c r="R91" s="25" t="s">
        <v>1219</v>
      </c>
      <c r="S91" s="25" t="s">
        <v>1219</v>
      </c>
      <c r="T91" s="25">
        <v>7</v>
      </c>
      <c r="U91" s="25" t="s">
        <v>1247</v>
      </c>
      <c r="V91" s="25" t="s">
        <v>1221</v>
      </c>
      <c r="W91" s="25" t="s">
        <v>1256</v>
      </c>
      <c r="X91" s="25" t="s">
        <v>1726</v>
      </c>
      <c r="Y91" s="25" t="s">
        <v>1727</v>
      </c>
    </row>
    <row r="92" spans="1:25" x14ac:dyDescent="0.25">
      <c r="A92" s="25" t="s">
        <v>1712</v>
      </c>
      <c r="B92" s="26" t="s">
        <v>1728</v>
      </c>
      <c r="C92" s="25" t="s">
        <v>1729</v>
      </c>
      <c r="D92" s="27">
        <v>45251</v>
      </c>
      <c r="E92" s="25" t="s">
        <v>1730</v>
      </c>
      <c r="F92" s="25" t="s">
        <v>1731</v>
      </c>
      <c r="G92" s="25" t="s">
        <v>1208</v>
      </c>
      <c r="H92" s="25" t="s">
        <v>1209</v>
      </c>
      <c r="I92" s="25" t="s">
        <v>1210</v>
      </c>
      <c r="J92" s="25" t="s">
        <v>1254</v>
      </c>
      <c r="K92" s="25" t="s">
        <v>1302</v>
      </c>
      <c r="L92" s="25" t="s">
        <v>1302</v>
      </c>
      <c r="M92" s="25" t="s">
        <v>1303</v>
      </c>
      <c r="N92" s="25" t="s">
        <v>1321</v>
      </c>
      <c r="O92" s="25" t="s">
        <v>1216</v>
      </c>
      <c r="P92" s="28" t="s">
        <v>1217</v>
      </c>
      <c r="Q92" s="29" t="s">
        <v>1468</v>
      </c>
      <c r="R92" s="25" t="s">
        <v>1219</v>
      </c>
      <c r="S92" s="25" t="s">
        <v>1219</v>
      </c>
      <c r="T92" s="25">
        <v>16</v>
      </c>
      <c r="U92" s="25" t="s">
        <v>1247</v>
      </c>
      <c r="V92" s="25" t="s">
        <v>1432</v>
      </c>
      <c r="W92" s="25" t="s">
        <v>1278</v>
      </c>
      <c r="X92" s="25" t="s">
        <v>1732</v>
      </c>
      <c r="Y92" s="25" t="s">
        <v>1325</v>
      </c>
    </row>
    <row r="93" spans="1:25" x14ac:dyDescent="0.25">
      <c r="A93" s="25" t="s">
        <v>1712</v>
      </c>
      <c r="B93" s="26" t="s">
        <v>1733</v>
      </c>
      <c r="C93" s="25" t="s">
        <v>1734</v>
      </c>
      <c r="D93" s="27">
        <v>45251</v>
      </c>
      <c r="E93" s="25" t="s">
        <v>1735</v>
      </c>
      <c r="F93" s="25" t="s">
        <v>1207</v>
      </c>
      <c r="G93" s="25" t="s">
        <v>1208</v>
      </c>
      <c r="H93" s="25" t="s">
        <v>1209</v>
      </c>
      <c r="I93" s="25" t="s">
        <v>1210</v>
      </c>
      <c r="J93" s="25" t="s">
        <v>1211</v>
      </c>
      <c r="K93" s="25" t="s">
        <v>1302</v>
      </c>
      <c r="L93" s="25" t="s">
        <v>1302</v>
      </c>
      <c r="M93" s="25" t="s">
        <v>1303</v>
      </c>
      <c r="N93" s="25" t="s">
        <v>1321</v>
      </c>
      <c r="O93" s="25" t="s">
        <v>1216</v>
      </c>
      <c r="P93" s="28" t="s">
        <v>1217</v>
      </c>
      <c r="Q93" s="29" t="s">
        <v>1468</v>
      </c>
      <c r="R93" s="25" t="s">
        <v>1219</v>
      </c>
      <c r="S93" s="25" t="s">
        <v>1219</v>
      </c>
      <c r="T93" s="25">
        <v>8</v>
      </c>
      <c r="U93" s="25" t="s">
        <v>1247</v>
      </c>
      <c r="V93" s="25" t="s">
        <v>1291</v>
      </c>
      <c r="W93" s="25" t="s">
        <v>1278</v>
      </c>
      <c r="X93" s="25" t="s">
        <v>1736</v>
      </c>
      <c r="Y93" s="25" t="s">
        <v>1325</v>
      </c>
    </row>
    <row r="94" spans="1:25" x14ac:dyDescent="0.25">
      <c r="A94" s="25" t="s">
        <v>1712</v>
      </c>
      <c r="B94" s="26" t="s">
        <v>1737</v>
      </c>
      <c r="C94" s="25" t="s">
        <v>1738</v>
      </c>
      <c r="D94" s="27">
        <v>45254</v>
      </c>
      <c r="E94" s="25" t="s">
        <v>1739</v>
      </c>
      <c r="F94" s="25" t="s">
        <v>1412</v>
      </c>
      <c r="G94" s="25" t="s">
        <v>1413</v>
      </c>
      <c r="H94" s="25" t="s">
        <v>1209</v>
      </c>
      <c r="I94" s="25" t="s">
        <v>1210</v>
      </c>
      <c r="J94" s="25" t="s">
        <v>1414</v>
      </c>
      <c r="K94" s="25" t="s">
        <v>1302</v>
      </c>
      <c r="L94" s="25" t="s">
        <v>1302</v>
      </c>
      <c r="M94" s="25" t="s">
        <v>1303</v>
      </c>
      <c r="N94" s="25" t="s">
        <v>1321</v>
      </c>
      <c r="O94" s="25" t="s">
        <v>1216</v>
      </c>
      <c r="P94" s="28" t="s">
        <v>1217</v>
      </c>
      <c r="Q94" s="25" t="s">
        <v>1740</v>
      </c>
      <c r="R94" s="25"/>
      <c r="S94" s="25"/>
      <c r="T94" s="25"/>
      <c r="U94" s="25"/>
      <c r="V94" s="25"/>
      <c r="W94" s="25"/>
      <c r="X94" s="25"/>
      <c r="Y94" s="25"/>
    </row>
    <row r="95" spans="1:25" x14ac:dyDescent="0.25">
      <c r="A95" s="25" t="s">
        <v>1712</v>
      </c>
      <c r="B95" s="26" t="s">
        <v>1741</v>
      </c>
      <c r="C95" s="25" t="s">
        <v>1742</v>
      </c>
      <c r="D95" s="27">
        <v>45254</v>
      </c>
      <c r="E95" s="25" t="s">
        <v>1743</v>
      </c>
      <c r="F95" s="25" t="s">
        <v>1744</v>
      </c>
      <c r="G95" s="25" t="s">
        <v>1380</v>
      </c>
      <c r="H95" s="25" t="s">
        <v>1381</v>
      </c>
      <c r="I95" s="25" t="s">
        <v>1273</v>
      </c>
      <c r="J95" s="25" t="s">
        <v>1311</v>
      </c>
      <c r="K95" s="25" t="s">
        <v>1302</v>
      </c>
      <c r="L95" s="25" t="s">
        <v>1302</v>
      </c>
      <c r="M95" s="25" t="s">
        <v>1303</v>
      </c>
      <c r="N95" s="25" t="s">
        <v>1509</v>
      </c>
      <c r="O95" s="25" t="s">
        <v>1216</v>
      </c>
      <c r="P95" s="28" t="s">
        <v>1217</v>
      </c>
      <c r="Q95" s="25" t="s">
        <v>1745</v>
      </c>
      <c r="R95" s="25" t="s">
        <v>1219</v>
      </c>
      <c r="S95" s="25" t="s">
        <v>1219</v>
      </c>
      <c r="T95" s="25">
        <v>12</v>
      </c>
      <c r="U95" s="25" t="s">
        <v>1247</v>
      </c>
      <c r="V95" s="25" t="s">
        <v>1291</v>
      </c>
      <c r="W95" s="25" t="s">
        <v>1222</v>
      </c>
      <c r="X95" s="25" t="s">
        <v>1746</v>
      </c>
      <c r="Y95" s="25" t="s">
        <v>1747</v>
      </c>
    </row>
    <row r="96" spans="1:25" x14ac:dyDescent="0.25">
      <c r="A96" s="25" t="s">
        <v>1712</v>
      </c>
      <c r="B96" s="26" t="s">
        <v>1748</v>
      </c>
      <c r="C96" s="25" t="s">
        <v>1749</v>
      </c>
      <c r="D96" s="27">
        <v>45255</v>
      </c>
      <c r="E96" s="25" t="s">
        <v>1750</v>
      </c>
      <c r="F96" s="25" t="s">
        <v>1751</v>
      </c>
      <c r="G96" s="25" t="s">
        <v>1353</v>
      </c>
      <c r="H96" s="25" t="s">
        <v>1310</v>
      </c>
      <c r="I96" s="25" t="s">
        <v>1273</v>
      </c>
      <c r="J96" s="25" t="s">
        <v>1311</v>
      </c>
      <c r="K96" s="25" t="s">
        <v>1302</v>
      </c>
      <c r="L96" s="25" t="s">
        <v>1302</v>
      </c>
      <c r="M96" s="25" t="s">
        <v>1303</v>
      </c>
      <c r="N96" s="25" t="s">
        <v>1233</v>
      </c>
      <c r="O96" s="25" t="s">
        <v>1216</v>
      </c>
      <c r="P96" s="28" t="s">
        <v>1217</v>
      </c>
      <c r="Q96" s="25" t="s">
        <v>1752</v>
      </c>
      <c r="R96" s="25" t="s">
        <v>1218</v>
      </c>
      <c r="S96" s="25" t="s">
        <v>1218</v>
      </c>
      <c r="T96" s="25">
        <v>31</v>
      </c>
      <c r="U96" s="25" t="s">
        <v>1247</v>
      </c>
      <c r="V96" s="25" t="s">
        <v>1221</v>
      </c>
      <c r="W96" s="25" t="s">
        <v>1753</v>
      </c>
      <c r="X96" s="25" t="s">
        <v>1754</v>
      </c>
      <c r="Y96" s="25" t="s">
        <v>1755</v>
      </c>
    </row>
    <row r="97" spans="1:25" x14ac:dyDescent="0.25">
      <c r="A97" s="25" t="s">
        <v>1712</v>
      </c>
      <c r="B97" s="26">
        <v>4049</v>
      </c>
      <c r="C97" s="25" t="s">
        <v>1756</v>
      </c>
      <c r="D97" s="27">
        <v>45254</v>
      </c>
      <c r="E97" s="25" t="s">
        <v>1757</v>
      </c>
      <c r="F97" s="25" t="s">
        <v>1657</v>
      </c>
      <c r="G97" s="25" t="s">
        <v>1651</v>
      </c>
      <c r="H97" s="25" t="s">
        <v>1652</v>
      </c>
      <c r="I97" s="25" t="s">
        <v>1653</v>
      </c>
      <c r="J97" s="25" t="s">
        <v>1653</v>
      </c>
      <c r="K97" s="25" t="s">
        <v>1212</v>
      </c>
      <c r="L97" s="25" t="s">
        <v>1213</v>
      </c>
      <c r="M97" s="25" t="s">
        <v>1214</v>
      </c>
      <c r="N97" s="25" t="s">
        <v>1551</v>
      </c>
      <c r="O97" s="25" t="s">
        <v>1216</v>
      </c>
      <c r="P97" s="28" t="s">
        <v>1217</v>
      </c>
      <c r="Q97" s="25"/>
      <c r="R97" s="25"/>
      <c r="S97" s="25"/>
      <c r="T97" s="25"/>
      <c r="U97" s="25"/>
      <c r="V97" s="25"/>
      <c r="W97" s="25"/>
      <c r="X97" s="25"/>
      <c r="Y97" s="25"/>
    </row>
    <row r="98" spans="1:25" x14ac:dyDescent="0.25">
      <c r="A98" s="25" t="s">
        <v>1712</v>
      </c>
      <c r="B98" s="26" t="s">
        <v>1758</v>
      </c>
      <c r="C98" s="25" t="s">
        <v>1759</v>
      </c>
      <c r="D98" s="27">
        <v>45254</v>
      </c>
      <c r="E98" s="25" t="s">
        <v>1760</v>
      </c>
      <c r="F98" s="25" t="s">
        <v>1761</v>
      </c>
      <c r="G98" s="25" t="s">
        <v>1208</v>
      </c>
      <c r="H98" s="25" t="s">
        <v>1209</v>
      </c>
      <c r="I98" s="25" t="s">
        <v>1210</v>
      </c>
      <c r="J98" s="25" t="s">
        <v>1414</v>
      </c>
      <c r="K98" s="25" t="s">
        <v>1302</v>
      </c>
      <c r="L98" s="25" t="s">
        <v>1302</v>
      </c>
      <c r="M98" s="25" t="s">
        <v>1303</v>
      </c>
      <c r="N98" s="25" t="s">
        <v>1321</v>
      </c>
      <c r="O98" s="25" t="s">
        <v>1216</v>
      </c>
      <c r="P98" s="28" t="s">
        <v>1217</v>
      </c>
      <c r="Q98" s="29" t="s">
        <v>1468</v>
      </c>
      <c r="R98" s="25" t="s">
        <v>1219</v>
      </c>
      <c r="S98" s="25" t="s">
        <v>1219</v>
      </c>
      <c r="T98" s="25">
        <v>8</v>
      </c>
      <c r="U98" s="25" t="s">
        <v>1247</v>
      </c>
      <c r="V98" s="25" t="s">
        <v>1291</v>
      </c>
      <c r="W98" s="25" t="s">
        <v>1278</v>
      </c>
      <c r="X98" s="25" t="s">
        <v>1762</v>
      </c>
      <c r="Y98" s="25" t="s">
        <v>1325</v>
      </c>
    </row>
    <row r="99" spans="1:25" x14ac:dyDescent="0.25">
      <c r="A99" s="25" t="s">
        <v>1712</v>
      </c>
      <c r="B99" s="26" t="s">
        <v>1763</v>
      </c>
      <c r="C99" s="25" t="s">
        <v>1764</v>
      </c>
      <c r="D99" s="27">
        <v>45260</v>
      </c>
      <c r="E99" s="25" t="s">
        <v>1765</v>
      </c>
      <c r="F99" s="25" t="s">
        <v>1766</v>
      </c>
      <c r="G99" s="25" t="s">
        <v>1413</v>
      </c>
      <c r="H99" s="25" t="s">
        <v>1209</v>
      </c>
      <c r="I99" s="25" t="s">
        <v>1210</v>
      </c>
      <c r="J99" s="25" t="s">
        <v>1414</v>
      </c>
      <c r="K99" s="25" t="s">
        <v>1302</v>
      </c>
      <c r="L99" s="25" t="s">
        <v>1302</v>
      </c>
      <c r="M99" s="25" t="s">
        <v>1303</v>
      </c>
      <c r="N99" s="25" t="s">
        <v>1321</v>
      </c>
      <c r="O99" s="25" t="s">
        <v>1216</v>
      </c>
      <c r="P99" s="28" t="s">
        <v>1217</v>
      </c>
      <c r="Q99" s="29" t="s">
        <v>1468</v>
      </c>
      <c r="R99" s="25" t="s">
        <v>1219</v>
      </c>
      <c r="S99" s="25" t="s">
        <v>1219</v>
      </c>
      <c r="T99" s="25">
        <v>16</v>
      </c>
      <c r="U99" s="25" t="s">
        <v>1247</v>
      </c>
      <c r="V99" s="25" t="s">
        <v>1432</v>
      </c>
      <c r="W99" s="25" t="s">
        <v>1278</v>
      </c>
      <c r="X99" s="25" t="s">
        <v>1767</v>
      </c>
      <c r="Y99" s="25" t="s">
        <v>1325</v>
      </c>
    </row>
    <row r="100" spans="1:25" x14ac:dyDescent="0.25">
      <c r="A100" s="25" t="s">
        <v>1712</v>
      </c>
      <c r="B100" s="26" t="s">
        <v>1768</v>
      </c>
      <c r="C100" s="25" t="s">
        <v>1769</v>
      </c>
      <c r="D100" s="27">
        <v>45260</v>
      </c>
      <c r="E100" s="25" t="s">
        <v>1770</v>
      </c>
      <c r="F100" s="25" t="s">
        <v>1771</v>
      </c>
      <c r="G100" s="25" t="s">
        <v>1413</v>
      </c>
      <c r="H100" s="25" t="s">
        <v>1209</v>
      </c>
      <c r="I100" s="25" t="s">
        <v>1210</v>
      </c>
      <c r="J100" s="25" t="s">
        <v>1414</v>
      </c>
      <c r="K100" s="25" t="s">
        <v>1302</v>
      </c>
      <c r="L100" s="25" t="s">
        <v>1302</v>
      </c>
      <c r="M100" s="25" t="s">
        <v>1303</v>
      </c>
      <c r="N100" s="25" t="s">
        <v>1321</v>
      </c>
      <c r="O100" s="25" t="s">
        <v>1216</v>
      </c>
      <c r="P100" s="28" t="s">
        <v>1217</v>
      </c>
      <c r="Q100" s="29" t="s">
        <v>1468</v>
      </c>
      <c r="R100" s="25" t="s">
        <v>1219</v>
      </c>
      <c r="S100" s="25" t="s">
        <v>1219</v>
      </c>
      <c r="T100" s="25">
        <v>8</v>
      </c>
      <c r="U100" s="25" t="s">
        <v>1247</v>
      </c>
      <c r="V100" s="25" t="s">
        <v>1291</v>
      </c>
      <c r="W100" s="25" t="s">
        <v>1278</v>
      </c>
      <c r="X100" s="25" t="s">
        <v>1772</v>
      </c>
      <c r="Y100" s="25" t="s">
        <v>1325</v>
      </c>
    </row>
    <row r="101" spans="1:25" x14ac:dyDescent="0.25">
      <c r="A101" s="25" t="s">
        <v>1773</v>
      </c>
      <c r="B101" s="26" t="s">
        <v>1774</v>
      </c>
      <c r="C101" s="25" t="s">
        <v>1775</v>
      </c>
      <c r="D101" s="27">
        <v>45261</v>
      </c>
      <c r="E101" s="25" t="s">
        <v>1776</v>
      </c>
      <c r="F101" s="25" t="s">
        <v>1412</v>
      </c>
      <c r="G101" s="25" t="s">
        <v>1413</v>
      </c>
      <c r="H101" s="25" t="s">
        <v>1209</v>
      </c>
      <c r="I101" s="25" t="s">
        <v>1210</v>
      </c>
      <c r="J101" s="25" t="s">
        <v>1414</v>
      </c>
      <c r="K101" s="25" t="s">
        <v>1302</v>
      </c>
      <c r="L101" s="25" t="s">
        <v>1302</v>
      </c>
      <c r="M101" s="25" t="s">
        <v>1303</v>
      </c>
      <c r="N101" s="25" t="s">
        <v>1321</v>
      </c>
      <c r="O101" s="25" t="s">
        <v>1216</v>
      </c>
      <c r="P101" s="28" t="s">
        <v>1217</v>
      </c>
      <c r="Q101" s="29" t="s">
        <v>1468</v>
      </c>
      <c r="R101" s="25" t="s">
        <v>1219</v>
      </c>
      <c r="S101" s="25" t="s">
        <v>1219</v>
      </c>
      <c r="T101" s="25">
        <v>10</v>
      </c>
      <c r="U101" s="25" t="s">
        <v>1247</v>
      </c>
      <c r="V101" s="25" t="s">
        <v>1291</v>
      </c>
      <c r="W101" s="25" t="s">
        <v>1278</v>
      </c>
      <c r="X101" s="25" t="s">
        <v>1777</v>
      </c>
      <c r="Y101" s="25" t="s">
        <v>1325</v>
      </c>
    </row>
    <row r="102" ht="45" customHeight="1" spans="1:25" x14ac:dyDescent="0.25">
      <c r="A102" s="25" t="s">
        <v>1773</v>
      </c>
      <c r="B102" s="26" t="s">
        <v>1778</v>
      </c>
      <c r="C102" s="25" t="s">
        <v>1779</v>
      </c>
      <c r="D102" s="27">
        <v>45261</v>
      </c>
      <c r="E102" s="25" t="s">
        <v>1780</v>
      </c>
      <c r="F102" s="25" t="s">
        <v>1514</v>
      </c>
      <c r="G102" s="25" t="s">
        <v>1515</v>
      </c>
      <c r="H102" s="25" t="s">
        <v>1310</v>
      </c>
      <c r="I102" s="25" t="s">
        <v>1273</v>
      </c>
      <c r="J102" s="25" t="s">
        <v>1320</v>
      </c>
      <c r="K102" s="25" t="s">
        <v>1302</v>
      </c>
      <c r="L102" s="25" t="s">
        <v>1302</v>
      </c>
      <c r="M102" s="25" t="s">
        <v>1303</v>
      </c>
      <c r="N102" s="25" t="s">
        <v>1233</v>
      </c>
      <c r="O102" s="25" t="s">
        <v>1216</v>
      </c>
      <c r="P102" s="28" t="s">
        <v>1217</v>
      </c>
      <c r="Q102" s="29" t="s">
        <v>1781</v>
      </c>
      <c r="R102" s="25" t="s">
        <v>1219</v>
      </c>
      <c r="S102" s="25" t="s">
        <v>1218</v>
      </c>
      <c r="T102" s="25">
        <v>15</v>
      </c>
      <c r="U102" s="25" t="s">
        <v>1247</v>
      </c>
      <c r="V102" s="25" t="s">
        <v>1221</v>
      </c>
      <c r="W102" s="25" t="s">
        <v>1574</v>
      </c>
      <c r="X102" s="30" t="s">
        <v>1782</v>
      </c>
      <c r="Y102" s="30" t="s">
        <v>1783</v>
      </c>
    </row>
    <row r="103" spans="1:25" x14ac:dyDescent="0.25">
      <c r="A103" s="25" t="s">
        <v>1773</v>
      </c>
      <c r="B103" s="26" t="s">
        <v>1784</v>
      </c>
      <c r="C103" s="25" t="s">
        <v>1785</v>
      </c>
      <c r="D103" s="27">
        <v>45265</v>
      </c>
      <c r="E103" s="25" t="s">
        <v>1786</v>
      </c>
      <c r="F103" s="25" t="s">
        <v>1514</v>
      </c>
      <c r="G103" s="25" t="s">
        <v>1515</v>
      </c>
      <c r="H103" s="25" t="s">
        <v>1310</v>
      </c>
      <c r="I103" s="25" t="s">
        <v>1273</v>
      </c>
      <c r="J103" s="25" t="s">
        <v>1274</v>
      </c>
      <c r="K103" s="25" t="s">
        <v>1302</v>
      </c>
      <c r="L103" s="25" t="s">
        <v>1302</v>
      </c>
      <c r="M103" s="25" t="s">
        <v>1303</v>
      </c>
      <c r="N103" s="25" t="s">
        <v>1233</v>
      </c>
      <c r="O103" s="25" t="s">
        <v>1216</v>
      </c>
      <c r="P103" s="28" t="s">
        <v>1217</v>
      </c>
      <c r="Q103" s="29" t="s">
        <v>1787</v>
      </c>
      <c r="R103" s="25" t="s">
        <v>1219</v>
      </c>
      <c r="S103" s="25" t="s">
        <v>1219</v>
      </c>
      <c r="T103" s="25">
        <v>25</v>
      </c>
      <c r="U103" s="25" t="s">
        <v>1247</v>
      </c>
      <c r="V103" s="25" t="s">
        <v>1432</v>
      </c>
      <c r="W103" s="25" t="s">
        <v>1278</v>
      </c>
      <c r="X103" s="25" t="s">
        <v>1788</v>
      </c>
      <c r="Y103" s="25" t="s">
        <v>1325</v>
      </c>
    </row>
    <row r="104" spans="1:25" x14ac:dyDescent="0.25">
      <c r="A104" s="25" t="s">
        <v>1773</v>
      </c>
      <c r="B104" s="26" t="s">
        <v>1789</v>
      </c>
      <c r="C104" s="25" t="s">
        <v>1790</v>
      </c>
      <c r="D104" s="27">
        <v>45265</v>
      </c>
      <c r="E104" s="25" t="s">
        <v>1791</v>
      </c>
      <c r="F104" s="25" t="s">
        <v>1792</v>
      </c>
      <c r="G104" s="25" t="s">
        <v>1380</v>
      </c>
      <c r="H104" s="25" t="s">
        <v>1381</v>
      </c>
      <c r="I104" s="25" t="s">
        <v>1273</v>
      </c>
      <c r="J104" s="25" t="s">
        <v>1311</v>
      </c>
      <c r="K104" s="25" t="s">
        <v>1302</v>
      </c>
      <c r="L104" s="25" t="s">
        <v>1302</v>
      </c>
      <c r="M104" s="25" t="s">
        <v>1303</v>
      </c>
      <c r="N104" s="25" t="s">
        <v>1233</v>
      </c>
      <c r="O104" s="25" t="s">
        <v>1216</v>
      </c>
      <c r="P104" s="28" t="s">
        <v>1217</v>
      </c>
      <c r="Q104" s="29" t="s">
        <v>1787</v>
      </c>
      <c r="R104" s="25" t="s">
        <v>1219</v>
      </c>
      <c r="S104" s="25" t="s">
        <v>1218</v>
      </c>
      <c r="T104" s="25">
        <v>22</v>
      </c>
      <c r="U104" s="25" t="s">
        <v>1247</v>
      </c>
      <c r="V104" s="25" t="s">
        <v>1383</v>
      </c>
      <c r="W104" s="25" t="s">
        <v>1278</v>
      </c>
      <c r="X104" s="25" t="s">
        <v>1793</v>
      </c>
      <c r="Y104" s="25" t="s">
        <v>1794</v>
      </c>
    </row>
    <row r="105" ht="30" customHeight="1" spans="1:25" x14ac:dyDescent="0.25">
      <c r="A105" s="25" t="s">
        <v>1773</v>
      </c>
      <c r="B105" s="26" t="s">
        <v>1795</v>
      </c>
      <c r="C105" s="25" t="s">
        <v>1796</v>
      </c>
      <c r="D105" s="27">
        <v>45261</v>
      </c>
      <c r="E105" s="25" t="s">
        <v>1797</v>
      </c>
      <c r="F105" s="25" t="s">
        <v>1373</v>
      </c>
      <c r="G105" s="25" t="s">
        <v>1361</v>
      </c>
      <c r="H105" s="25" t="s">
        <v>1286</v>
      </c>
      <c r="I105" s="25" t="s">
        <v>1287</v>
      </c>
      <c r="J105" s="25" t="s">
        <v>1342</v>
      </c>
      <c r="K105" s="25" t="s">
        <v>1302</v>
      </c>
      <c r="L105" s="25" t="s">
        <v>1302</v>
      </c>
      <c r="M105" s="25" t="s">
        <v>1303</v>
      </c>
      <c r="N105" s="25" t="s">
        <v>1233</v>
      </c>
      <c r="O105" s="25" t="s">
        <v>1216</v>
      </c>
      <c r="P105" s="28" t="s">
        <v>1217</v>
      </c>
      <c r="Q105" s="29" t="s">
        <v>1781</v>
      </c>
      <c r="R105" s="25" t="s">
        <v>1219</v>
      </c>
      <c r="S105" s="25" t="s">
        <v>1219</v>
      </c>
      <c r="T105" s="25">
        <v>15</v>
      </c>
      <c r="U105" s="25" t="s">
        <v>1247</v>
      </c>
      <c r="V105" s="25" t="s">
        <v>1291</v>
      </c>
      <c r="W105" s="25" t="s">
        <v>1278</v>
      </c>
      <c r="X105" s="25" t="s">
        <v>1798</v>
      </c>
      <c r="Y105" s="30" t="s">
        <v>1799</v>
      </c>
    </row>
    <row r="106" ht="60" customHeight="1" spans="1:25" x14ac:dyDescent="0.25">
      <c r="A106" s="25" t="s">
        <v>1773</v>
      </c>
      <c r="B106" s="26" t="s">
        <v>1800</v>
      </c>
      <c r="C106" s="25" t="s">
        <v>1801</v>
      </c>
      <c r="D106" s="27">
        <v>45268</v>
      </c>
      <c r="E106" s="25" t="s">
        <v>1802</v>
      </c>
      <c r="F106" s="25" t="s">
        <v>1284</v>
      </c>
      <c r="G106" s="25" t="s">
        <v>1285</v>
      </c>
      <c r="H106" s="25" t="s">
        <v>1310</v>
      </c>
      <c r="I106" s="25" t="s">
        <v>1273</v>
      </c>
      <c r="J106" s="25" t="s">
        <v>1274</v>
      </c>
      <c r="K106" s="25" t="s">
        <v>1302</v>
      </c>
      <c r="L106" s="25" t="s">
        <v>1302</v>
      </c>
      <c r="M106" s="25" t="s">
        <v>1303</v>
      </c>
      <c r="N106" s="25" t="s">
        <v>1233</v>
      </c>
      <c r="O106" s="25" t="s">
        <v>1216</v>
      </c>
      <c r="P106" s="28" t="s">
        <v>1217</v>
      </c>
      <c r="Q106" s="29" t="s">
        <v>1803</v>
      </c>
      <c r="R106" s="25" t="s">
        <v>1219</v>
      </c>
      <c r="S106" s="25" t="s">
        <v>1219</v>
      </c>
      <c r="T106" s="25">
        <v>21</v>
      </c>
      <c r="U106" s="25" t="s">
        <v>1247</v>
      </c>
      <c r="V106" s="25" t="s">
        <v>1291</v>
      </c>
      <c r="W106" s="25" t="s">
        <v>1292</v>
      </c>
      <c r="X106" s="25" t="s">
        <v>1804</v>
      </c>
      <c r="Y106" s="30" t="s">
        <v>1805</v>
      </c>
    </row>
    <row r="107" ht="45" customHeight="1" spans="1:25" x14ac:dyDescent="0.25">
      <c r="A107" s="25" t="s">
        <v>1773</v>
      </c>
      <c r="B107" s="26" t="s">
        <v>1806</v>
      </c>
      <c r="C107" s="25" t="s">
        <v>1807</v>
      </c>
      <c r="D107" s="27">
        <v>45268</v>
      </c>
      <c r="E107" s="25" t="s">
        <v>1808</v>
      </c>
      <c r="F107" s="25" t="s">
        <v>1301</v>
      </c>
      <c r="G107" s="25" t="s">
        <v>1285</v>
      </c>
      <c r="H107" s="25" t="s">
        <v>1310</v>
      </c>
      <c r="I107" s="25" t="s">
        <v>1273</v>
      </c>
      <c r="J107" s="25" t="s">
        <v>1320</v>
      </c>
      <c r="K107" s="25" t="s">
        <v>1302</v>
      </c>
      <c r="L107" s="25" t="s">
        <v>1302</v>
      </c>
      <c r="M107" s="25" t="s">
        <v>1303</v>
      </c>
      <c r="N107" s="25" t="s">
        <v>1233</v>
      </c>
      <c r="O107" s="25" t="s">
        <v>1216</v>
      </c>
      <c r="P107" s="28" t="s">
        <v>1217</v>
      </c>
      <c r="Q107" s="29" t="s">
        <v>1803</v>
      </c>
      <c r="R107" s="25" t="s">
        <v>1219</v>
      </c>
      <c r="S107" s="25" t="s">
        <v>1218</v>
      </c>
      <c r="T107" s="25">
        <v>24</v>
      </c>
      <c r="U107" s="25" t="s">
        <v>1247</v>
      </c>
      <c r="V107" s="25" t="s">
        <v>1432</v>
      </c>
      <c r="W107" s="25" t="s">
        <v>1278</v>
      </c>
      <c r="X107" s="25" t="s">
        <v>1809</v>
      </c>
      <c r="Y107" s="30" t="s">
        <v>1810</v>
      </c>
    </row>
    <row r="108" spans="1:25" x14ac:dyDescent="0.25">
      <c r="A108" s="25" t="s">
        <v>1773</v>
      </c>
      <c r="B108" s="26" t="s">
        <v>1811</v>
      </c>
      <c r="C108" s="25" t="s">
        <v>1812</v>
      </c>
      <c r="D108" s="27">
        <v>45271</v>
      </c>
      <c r="E108" s="25" t="s">
        <v>1813</v>
      </c>
      <c r="F108" s="25" t="s">
        <v>1301</v>
      </c>
      <c r="G108" s="25" t="s">
        <v>1285</v>
      </c>
      <c r="H108" s="25" t="s">
        <v>1310</v>
      </c>
      <c r="I108" s="25" t="s">
        <v>1273</v>
      </c>
      <c r="J108" s="25" t="s">
        <v>1320</v>
      </c>
      <c r="K108" s="25" t="s">
        <v>1302</v>
      </c>
      <c r="L108" s="25" t="s">
        <v>1302</v>
      </c>
      <c r="M108" s="25" t="s">
        <v>1232</v>
      </c>
      <c r="N108" s="25" t="s">
        <v>1233</v>
      </c>
      <c r="O108" s="25" t="s">
        <v>1216</v>
      </c>
      <c r="P108" s="28" t="s">
        <v>1217</v>
      </c>
      <c r="Q108" s="29" t="s">
        <v>1814</v>
      </c>
      <c r="R108" s="25" t="s">
        <v>1219</v>
      </c>
      <c r="S108" s="25" t="s">
        <v>1218</v>
      </c>
      <c r="T108" s="25">
        <v>16</v>
      </c>
      <c r="U108" s="25" t="s">
        <v>1247</v>
      </c>
      <c r="V108" s="25" t="s">
        <v>1432</v>
      </c>
      <c r="W108" s="25" t="s">
        <v>1278</v>
      </c>
      <c r="X108" s="25" t="s">
        <v>1815</v>
      </c>
      <c r="Y108" s="25" t="s">
        <v>1816</v>
      </c>
    </row>
    <row r="109" spans="1:25" x14ac:dyDescent="0.25">
      <c r="A109" s="25" t="s">
        <v>1773</v>
      </c>
      <c r="B109" s="26" t="s">
        <v>1817</v>
      </c>
      <c r="C109" s="25" t="s">
        <v>1818</v>
      </c>
      <c r="D109" s="27">
        <v>45268</v>
      </c>
      <c r="E109" s="25" t="s">
        <v>1819</v>
      </c>
      <c r="F109" s="25" t="s">
        <v>1301</v>
      </c>
      <c r="G109" s="25" t="s">
        <v>1285</v>
      </c>
      <c r="H109" s="25" t="s">
        <v>1310</v>
      </c>
      <c r="I109" s="25" t="s">
        <v>1273</v>
      </c>
      <c r="J109" s="25" t="s">
        <v>1320</v>
      </c>
      <c r="K109" s="25" t="s">
        <v>1302</v>
      </c>
      <c r="L109" s="25" t="s">
        <v>1302</v>
      </c>
      <c r="M109" s="25" t="s">
        <v>1303</v>
      </c>
      <c r="N109" s="25" t="s">
        <v>1233</v>
      </c>
      <c r="O109" s="25" t="s">
        <v>1216</v>
      </c>
      <c r="P109" s="28" t="s">
        <v>1217</v>
      </c>
      <c r="Q109" s="29" t="s">
        <v>1803</v>
      </c>
      <c r="R109" s="25" t="s">
        <v>1255</v>
      </c>
      <c r="S109" s="25" t="s">
        <v>1219</v>
      </c>
      <c r="T109" s="25">
        <v>24</v>
      </c>
      <c r="U109" s="25" t="s">
        <v>1247</v>
      </c>
      <c r="V109" s="25" t="s">
        <v>1221</v>
      </c>
      <c r="W109" s="25" t="s">
        <v>1236</v>
      </c>
      <c r="X109" s="25" t="s">
        <v>1820</v>
      </c>
      <c r="Y109" s="25" t="s">
        <v>1821</v>
      </c>
    </row>
    <row r="110" spans="1:25" x14ac:dyDescent="0.25">
      <c r="A110" s="25" t="s">
        <v>1773</v>
      </c>
      <c r="B110" s="26" t="s">
        <v>1822</v>
      </c>
      <c r="C110" s="25" t="s">
        <v>1823</v>
      </c>
      <c r="D110" s="27">
        <v>45269</v>
      </c>
      <c r="E110" s="25" t="s">
        <v>1824</v>
      </c>
      <c r="F110" s="25" t="s">
        <v>1395</v>
      </c>
      <c r="G110" s="25" t="s">
        <v>1361</v>
      </c>
      <c r="H110" s="25" t="s">
        <v>1286</v>
      </c>
      <c r="I110" s="25" t="s">
        <v>1287</v>
      </c>
      <c r="J110" s="25" t="s">
        <v>1342</v>
      </c>
      <c r="K110" s="25" t="s">
        <v>1302</v>
      </c>
      <c r="L110" s="25" t="s">
        <v>1302</v>
      </c>
      <c r="M110" s="25" t="s">
        <v>1303</v>
      </c>
      <c r="N110" s="25" t="s">
        <v>1233</v>
      </c>
      <c r="O110" s="25" t="s">
        <v>1216</v>
      </c>
      <c r="P110" s="28" t="s">
        <v>1217</v>
      </c>
      <c r="Q110" s="29" t="s">
        <v>1825</v>
      </c>
      <c r="R110" s="25" t="s">
        <v>1255</v>
      </c>
      <c r="S110" s="25" t="s">
        <v>1255</v>
      </c>
      <c r="T110" s="25">
        <v>33</v>
      </c>
      <c r="U110" s="25" t="s">
        <v>1247</v>
      </c>
      <c r="V110" s="25" t="s">
        <v>1313</v>
      </c>
      <c r="W110" s="25" t="s">
        <v>1236</v>
      </c>
      <c r="X110" s="25" t="s">
        <v>1826</v>
      </c>
      <c r="Y110" s="25" t="s">
        <v>1827</v>
      </c>
    </row>
    <row r="111" spans="1:25" x14ac:dyDescent="0.25">
      <c r="A111" s="25" t="s">
        <v>1773</v>
      </c>
      <c r="B111" s="26" t="s">
        <v>1828</v>
      </c>
      <c r="C111" s="25" t="s">
        <v>1829</v>
      </c>
      <c r="D111" s="27">
        <v>45269</v>
      </c>
      <c r="E111" s="25" t="s">
        <v>1830</v>
      </c>
      <c r="F111" s="25" t="s">
        <v>1716</v>
      </c>
      <c r="G111" s="25" t="s">
        <v>1348</v>
      </c>
      <c r="H111" s="25" t="s">
        <v>1331</v>
      </c>
      <c r="I111" s="25" t="s">
        <v>1287</v>
      </c>
      <c r="J111" s="25" t="s">
        <v>1342</v>
      </c>
      <c r="K111" s="25" t="s">
        <v>1302</v>
      </c>
      <c r="L111" s="25" t="s">
        <v>1302</v>
      </c>
      <c r="M111" s="25" t="s">
        <v>1303</v>
      </c>
      <c r="N111" s="25" t="s">
        <v>1233</v>
      </c>
      <c r="O111" s="25" t="s">
        <v>1216</v>
      </c>
      <c r="P111" s="28" t="s">
        <v>1217</v>
      </c>
      <c r="Q111" s="29" t="s">
        <v>1825</v>
      </c>
      <c r="R111" s="25" t="s">
        <v>1255</v>
      </c>
      <c r="S111" s="25" t="s">
        <v>1219</v>
      </c>
      <c r="T111" s="25">
        <v>6</v>
      </c>
      <c r="U111" s="25" t="s">
        <v>1247</v>
      </c>
      <c r="V111" s="25" t="s">
        <v>1221</v>
      </c>
      <c r="W111" s="25" t="s">
        <v>1753</v>
      </c>
      <c r="X111" s="25" t="s">
        <v>1831</v>
      </c>
      <c r="Y111" s="25" t="s">
        <v>1832</v>
      </c>
    </row>
    <row r="112" spans="1:25" x14ac:dyDescent="0.25">
      <c r="A112" s="25" t="s">
        <v>1773</v>
      </c>
      <c r="B112" s="26" t="s">
        <v>1833</v>
      </c>
      <c r="C112" s="25" t="s">
        <v>1834</v>
      </c>
      <c r="D112" s="27">
        <v>45273</v>
      </c>
      <c r="E112" s="25" t="s">
        <v>1835</v>
      </c>
      <c r="F112" s="25" t="s">
        <v>1301</v>
      </c>
      <c r="G112" s="25" t="s">
        <v>1285</v>
      </c>
      <c r="H112" s="25" t="s">
        <v>1310</v>
      </c>
      <c r="I112" s="25" t="s">
        <v>1273</v>
      </c>
      <c r="J112" s="25" t="s">
        <v>1320</v>
      </c>
      <c r="K112" s="25" t="s">
        <v>1302</v>
      </c>
      <c r="L112" s="25" t="s">
        <v>1302</v>
      </c>
      <c r="M112" s="25" t="s">
        <v>1303</v>
      </c>
      <c r="N112" s="25" t="s">
        <v>1233</v>
      </c>
      <c r="O112" s="25" t="s">
        <v>1216</v>
      </c>
      <c r="P112" s="28" t="s">
        <v>1217</v>
      </c>
      <c r="Q112" s="29" t="s">
        <v>1836</v>
      </c>
      <c r="R112" s="25" t="s">
        <v>1255</v>
      </c>
      <c r="S112" s="25" t="s">
        <v>1219</v>
      </c>
      <c r="T112" s="25">
        <v>18</v>
      </c>
      <c r="U112" s="25" t="s">
        <v>1247</v>
      </c>
      <c r="V112" s="25" t="s">
        <v>1313</v>
      </c>
      <c r="W112" s="25" t="s">
        <v>1323</v>
      </c>
      <c r="X112" s="25" t="s">
        <v>1837</v>
      </c>
      <c r="Y112" s="25" t="s">
        <v>1838</v>
      </c>
    </row>
    <row r="113" spans="1:25" x14ac:dyDescent="0.25">
      <c r="A113" s="25" t="s">
        <v>1773</v>
      </c>
      <c r="B113" s="26" t="s">
        <v>1839</v>
      </c>
      <c r="C113" s="25" t="s">
        <v>1840</v>
      </c>
      <c r="D113" s="27">
        <v>45271</v>
      </c>
      <c r="E113" s="25" t="s">
        <v>1841</v>
      </c>
      <c r="F113" s="25" t="s">
        <v>1301</v>
      </c>
      <c r="G113" s="25" t="s">
        <v>1285</v>
      </c>
      <c r="H113" s="25" t="s">
        <v>1310</v>
      </c>
      <c r="I113" s="25" t="s">
        <v>1273</v>
      </c>
      <c r="J113" s="25" t="s">
        <v>1320</v>
      </c>
      <c r="K113" s="25" t="s">
        <v>1302</v>
      </c>
      <c r="L113" s="25" t="s">
        <v>1302</v>
      </c>
      <c r="M113" s="25" t="s">
        <v>1232</v>
      </c>
      <c r="N113" s="25" t="s">
        <v>1233</v>
      </c>
      <c r="O113" s="25" t="s">
        <v>1216</v>
      </c>
      <c r="P113" s="28" t="s">
        <v>1217</v>
      </c>
      <c r="Q113" s="29" t="s">
        <v>1814</v>
      </c>
      <c r="R113" s="25"/>
      <c r="S113" s="25"/>
      <c r="T113" s="25"/>
      <c r="U113" s="25"/>
      <c r="V113" s="25"/>
      <c r="W113" s="25"/>
      <c r="X113" s="25"/>
      <c r="Y113" s="25"/>
    </row>
    <row r="114" spans="1:25" x14ac:dyDescent="0.25">
      <c r="A114" s="25" t="s">
        <v>1773</v>
      </c>
      <c r="B114" s="26" t="s">
        <v>1842</v>
      </c>
      <c r="C114" s="25" t="s">
        <v>1843</v>
      </c>
      <c r="D114" s="27">
        <v>45273</v>
      </c>
      <c r="E114" s="25" t="s">
        <v>1844</v>
      </c>
      <c r="F114" s="25" t="s">
        <v>1301</v>
      </c>
      <c r="G114" s="25" t="s">
        <v>1285</v>
      </c>
      <c r="H114" s="25" t="s">
        <v>1310</v>
      </c>
      <c r="I114" s="25" t="s">
        <v>1273</v>
      </c>
      <c r="J114" s="25" t="s">
        <v>1320</v>
      </c>
      <c r="K114" s="25" t="s">
        <v>1302</v>
      </c>
      <c r="L114" s="25" t="s">
        <v>1302</v>
      </c>
      <c r="M114" s="25" t="s">
        <v>1303</v>
      </c>
      <c r="N114" s="25" t="s">
        <v>1321</v>
      </c>
      <c r="O114" s="25" t="s">
        <v>1216</v>
      </c>
      <c r="P114" s="28" t="s">
        <v>1217</v>
      </c>
      <c r="Q114" s="29" t="s">
        <v>1468</v>
      </c>
      <c r="R114" s="25"/>
      <c r="S114" s="25"/>
      <c r="T114" s="25"/>
      <c r="U114" s="25"/>
      <c r="V114" s="25"/>
      <c r="W114" s="25"/>
      <c r="X114" s="25"/>
      <c r="Y114" s="25"/>
    </row>
    <row r="115" spans="1:25" x14ac:dyDescent="0.25">
      <c r="A115" s="25" t="s">
        <v>1773</v>
      </c>
      <c r="B115" s="26" t="s">
        <v>1845</v>
      </c>
      <c r="C115" s="25" t="s">
        <v>1846</v>
      </c>
      <c r="D115" s="27">
        <v>45278</v>
      </c>
      <c r="E115" s="25" t="s">
        <v>1847</v>
      </c>
      <c r="F115" s="25" t="s">
        <v>1848</v>
      </c>
      <c r="G115" s="25" t="s">
        <v>1524</v>
      </c>
      <c r="H115" s="25" t="s">
        <v>1209</v>
      </c>
      <c r="I115" s="25" t="s">
        <v>1210</v>
      </c>
      <c r="J115" s="25" t="s">
        <v>1414</v>
      </c>
      <c r="K115" s="25" t="s">
        <v>1302</v>
      </c>
      <c r="L115" s="25" t="s">
        <v>1302</v>
      </c>
      <c r="M115" s="25" t="s">
        <v>1303</v>
      </c>
      <c r="N115" s="25" t="s">
        <v>1321</v>
      </c>
      <c r="O115" s="25" t="s">
        <v>1216</v>
      </c>
      <c r="P115" s="28" t="s">
        <v>1217</v>
      </c>
      <c r="Q115" s="29" t="s">
        <v>1468</v>
      </c>
      <c r="R115" s="25" t="s">
        <v>1219</v>
      </c>
      <c r="S115" s="25" t="s">
        <v>1219</v>
      </c>
      <c r="T115" s="25">
        <v>8</v>
      </c>
      <c r="U115" s="25" t="s">
        <v>1247</v>
      </c>
      <c r="V115" s="25" t="s">
        <v>1432</v>
      </c>
      <c r="W115" s="25" t="s">
        <v>1278</v>
      </c>
      <c r="X115" s="25" t="s">
        <v>1849</v>
      </c>
      <c r="Y115" s="25" t="s">
        <v>1325</v>
      </c>
    </row>
    <row r="116" spans="1:25" x14ac:dyDescent="0.25">
      <c r="A116" s="25" t="s">
        <v>1773</v>
      </c>
      <c r="B116" s="26" t="s">
        <v>1850</v>
      </c>
      <c r="C116" s="25" t="s">
        <v>1851</v>
      </c>
      <c r="D116" s="27">
        <v>45278</v>
      </c>
      <c r="E116" s="25" t="s">
        <v>1852</v>
      </c>
      <c r="F116" s="25" t="s">
        <v>1853</v>
      </c>
      <c r="G116" s="25" t="s">
        <v>1413</v>
      </c>
      <c r="H116" s="25" t="s">
        <v>1209</v>
      </c>
      <c r="I116" s="25" t="s">
        <v>1210</v>
      </c>
      <c r="J116" s="25" t="s">
        <v>1211</v>
      </c>
      <c r="K116" s="25" t="s">
        <v>1302</v>
      </c>
      <c r="L116" s="25" t="s">
        <v>1302</v>
      </c>
      <c r="M116" s="25" t="s">
        <v>1303</v>
      </c>
      <c r="N116" s="25" t="s">
        <v>1321</v>
      </c>
      <c r="O116" s="25" t="s">
        <v>1216</v>
      </c>
      <c r="P116" s="28" t="s">
        <v>1217</v>
      </c>
      <c r="Q116" s="29" t="s">
        <v>1468</v>
      </c>
      <c r="R116" s="25" t="s">
        <v>1219</v>
      </c>
      <c r="S116" s="25" t="s">
        <v>1219</v>
      </c>
      <c r="T116" s="25">
        <v>12</v>
      </c>
      <c r="U116" s="25" t="s">
        <v>1247</v>
      </c>
      <c r="V116" s="25" t="s">
        <v>1291</v>
      </c>
      <c r="W116" s="25" t="s">
        <v>1278</v>
      </c>
      <c r="X116" s="25" t="s">
        <v>1854</v>
      </c>
      <c r="Y116" s="25" t="s">
        <v>1325</v>
      </c>
    </row>
    <row r="117" spans="1:25" x14ac:dyDescent="0.25">
      <c r="A117" s="25" t="s">
        <v>1855</v>
      </c>
      <c r="B117" s="26" t="s">
        <v>1856</v>
      </c>
      <c r="C117" s="25" t="s">
        <v>1857</v>
      </c>
      <c r="D117" s="27">
        <v>45292</v>
      </c>
      <c r="E117" s="25" t="s">
        <v>1858</v>
      </c>
      <c r="F117" s="25" t="s">
        <v>1270</v>
      </c>
      <c r="G117" s="25" t="s">
        <v>1271</v>
      </c>
      <c r="H117" s="25" t="s">
        <v>1272</v>
      </c>
      <c r="I117" s="25" t="s">
        <v>1273</v>
      </c>
      <c r="J117" s="25" t="s">
        <v>1274</v>
      </c>
      <c r="K117" s="25" t="s">
        <v>1302</v>
      </c>
      <c r="L117" s="25" t="s">
        <v>1302</v>
      </c>
      <c r="M117" s="25" t="s">
        <v>1303</v>
      </c>
      <c r="N117" s="25" t="s">
        <v>1321</v>
      </c>
      <c r="O117" s="25" t="s">
        <v>1216</v>
      </c>
      <c r="P117" s="28" t="s">
        <v>1217</v>
      </c>
      <c r="Q117" s="25" t="s">
        <v>1859</v>
      </c>
      <c r="R117" s="25"/>
      <c r="S117" s="25"/>
      <c r="T117" s="25"/>
      <c r="U117" s="25"/>
      <c r="V117" s="25"/>
      <c r="W117" s="25"/>
      <c r="X117" s="25"/>
      <c r="Y117" s="25"/>
    </row>
    <row r="118" spans="1:25" x14ac:dyDescent="0.25">
      <c r="A118" s="25" t="s">
        <v>1855</v>
      </c>
      <c r="B118" s="26" t="s">
        <v>1860</v>
      </c>
      <c r="C118" s="25" t="s">
        <v>1861</v>
      </c>
      <c r="D118" s="27">
        <v>45304</v>
      </c>
      <c r="E118" s="25" t="s">
        <v>1862</v>
      </c>
      <c r="F118" s="25" t="s">
        <v>1301</v>
      </c>
      <c r="G118" s="25" t="s">
        <v>1285</v>
      </c>
      <c r="H118" s="25" t="s">
        <v>1310</v>
      </c>
      <c r="I118" s="25" t="s">
        <v>1273</v>
      </c>
      <c r="J118" s="25" t="s">
        <v>1320</v>
      </c>
      <c r="K118" s="25" t="s">
        <v>1302</v>
      </c>
      <c r="L118" s="25" t="s">
        <v>1302</v>
      </c>
      <c r="M118" s="25" t="s">
        <v>1303</v>
      </c>
      <c r="N118" s="25" t="s">
        <v>1321</v>
      </c>
      <c r="O118" s="25" t="s">
        <v>1216</v>
      </c>
      <c r="P118" s="28" t="s">
        <v>1217</v>
      </c>
      <c r="Q118" s="29" t="s">
        <v>1468</v>
      </c>
      <c r="R118" s="25"/>
      <c r="S118" s="25"/>
      <c r="T118" s="25"/>
      <c r="U118" s="25"/>
      <c r="V118" s="25"/>
      <c r="W118" s="25"/>
      <c r="X118" s="25"/>
      <c r="Y118" s="25"/>
    </row>
    <row r="119" spans="1:25" x14ac:dyDescent="0.25">
      <c r="A119" s="25" t="s">
        <v>1855</v>
      </c>
      <c r="B119" s="26" t="s">
        <v>1863</v>
      </c>
      <c r="C119" s="25" t="s">
        <v>1864</v>
      </c>
      <c r="D119" s="27">
        <v>45309</v>
      </c>
      <c r="E119" s="25" t="s">
        <v>1865</v>
      </c>
      <c r="F119" s="25" t="s">
        <v>1866</v>
      </c>
      <c r="G119" s="25" t="s">
        <v>1711</v>
      </c>
      <c r="H119" s="25" t="s">
        <v>1331</v>
      </c>
      <c r="I119" s="25" t="s">
        <v>1287</v>
      </c>
      <c r="J119" s="25" t="s">
        <v>1332</v>
      </c>
      <c r="K119" s="25" t="s">
        <v>1302</v>
      </c>
      <c r="L119" s="25" t="s">
        <v>1302</v>
      </c>
      <c r="M119" s="25" t="s">
        <v>1303</v>
      </c>
      <c r="N119" s="25" t="s">
        <v>1321</v>
      </c>
      <c r="O119" s="25" t="s">
        <v>1216</v>
      </c>
      <c r="P119" s="28" t="s">
        <v>1217</v>
      </c>
      <c r="Q119" s="29" t="s">
        <v>1468</v>
      </c>
      <c r="R119" s="25" t="s">
        <v>1219</v>
      </c>
      <c r="S119" s="25" t="s">
        <v>1219</v>
      </c>
      <c r="T119" s="25">
        <v>8</v>
      </c>
      <c r="U119" s="25" t="s">
        <v>1247</v>
      </c>
      <c r="V119" s="25" t="s">
        <v>1291</v>
      </c>
      <c r="W119" s="25" t="s">
        <v>1354</v>
      </c>
      <c r="X119" s="25" t="s">
        <v>1867</v>
      </c>
      <c r="Y119" s="25" t="s">
        <v>1868</v>
      </c>
    </row>
    <row r="120" spans="1:25" x14ac:dyDescent="0.25">
      <c r="A120" s="25" t="s">
        <v>1855</v>
      </c>
      <c r="B120" s="26" t="s">
        <v>1869</v>
      </c>
      <c r="C120" s="25" t="s">
        <v>1870</v>
      </c>
      <c r="D120" s="27">
        <v>45317</v>
      </c>
      <c r="E120" s="25" t="s">
        <v>1871</v>
      </c>
      <c r="F120" s="25" t="s">
        <v>1872</v>
      </c>
      <c r="G120" s="25" t="s">
        <v>1229</v>
      </c>
      <c r="H120" s="25" t="s">
        <v>1209</v>
      </c>
      <c r="I120" s="25" t="s">
        <v>1210</v>
      </c>
      <c r="J120" s="25" t="s">
        <v>1230</v>
      </c>
      <c r="K120" s="25" t="s">
        <v>1302</v>
      </c>
      <c r="L120" s="25" t="s">
        <v>1302</v>
      </c>
      <c r="M120" s="25" t="s">
        <v>1303</v>
      </c>
      <c r="N120" s="25" t="s">
        <v>1509</v>
      </c>
      <c r="O120" s="25" t="s">
        <v>1216</v>
      </c>
      <c r="P120" s="28" t="s">
        <v>1217</v>
      </c>
      <c r="Q120" s="29" t="s">
        <v>1468</v>
      </c>
      <c r="R120" s="25" t="s">
        <v>1219</v>
      </c>
      <c r="S120" s="25" t="s">
        <v>1219</v>
      </c>
      <c r="T120" s="25">
        <v>6</v>
      </c>
      <c r="U120" s="25" t="s">
        <v>1247</v>
      </c>
      <c r="V120" s="25" t="s">
        <v>1291</v>
      </c>
      <c r="W120" s="25" t="s">
        <v>1278</v>
      </c>
      <c r="X120" s="25" t="s">
        <v>1873</v>
      </c>
      <c r="Y120" s="25" t="s">
        <v>1325</v>
      </c>
    </row>
    <row r="121" spans="1:25" x14ac:dyDescent="0.25">
      <c r="A121" s="25" t="s">
        <v>1855</v>
      </c>
      <c r="B121" s="26">
        <v>4034</v>
      </c>
      <c r="C121" s="25" t="s">
        <v>1874</v>
      </c>
      <c r="D121" s="27">
        <v>45317</v>
      </c>
      <c r="E121" s="25" t="s">
        <v>1875</v>
      </c>
      <c r="F121" s="25" t="s">
        <v>1412</v>
      </c>
      <c r="G121" s="25" t="s">
        <v>1413</v>
      </c>
      <c r="H121" s="25" t="s">
        <v>1209</v>
      </c>
      <c r="I121" s="25" t="s">
        <v>1210</v>
      </c>
      <c r="J121" s="25" t="s">
        <v>1414</v>
      </c>
      <c r="K121" s="25" t="s">
        <v>1212</v>
      </c>
      <c r="L121" s="25" t="s">
        <v>1213</v>
      </c>
      <c r="M121" s="25" t="s">
        <v>1232</v>
      </c>
      <c r="N121" s="25" t="s">
        <v>1509</v>
      </c>
      <c r="O121" s="25" t="s">
        <v>1216</v>
      </c>
      <c r="P121" s="28" t="s">
        <v>1217</v>
      </c>
      <c r="Q121" s="29" t="s">
        <v>1876</v>
      </c>
      <c r="R121" s="25" t="s">
        <v>1219</v>
      </c>
      <c r="S121" s="25" t="s">
        <v>1219</v>
      </c>
      <c r="T121" s="25">
        <v>4</v>
      </c>
      <c r="U121" s="25" t="s">
        <v>1247</v>
      </c>
      <c r="V121" s="25" t="s">
        <v>1291</v>
      </c>
      <c r="W121" s="25" t="s">
        <v>1323</v>
      </c>
      <c r="X121" s="25" t="s">
        <v>1877</v>
      </c>
      <c r="Y121" s="25" t="s">
        <v>1325</v>
      </c>
    </row>
    <row r="122" spans="1:25" x14ac:dyDescent="0.25">
      <c r="A122" s="25" t="s">
        <v>1878</v>
      </c>
      <c r="B122" s="26" t="s">
        <v>1879</v>
      </c>
      <c r="C122" s="25" t="s">
        <v>1880</v>
      </c>
      <c r="D122" s="27">
        <v>45323</v>
      </c>
      <c r="E122" s="25" t="s">
        <v>1881</v>
      </c>
      <c r="F122" s="25" t="s">
        <v>1882</v>
      </c>
      <c r="G122" s="25" t="s">
        <v>1361</v>
      </c>
      <c r="H122" s="25" t="s">
        <v>1286</v>
      </c>
      <c r="I122" s="25" t="s">
        <v>1287</v>
      </c>
      <c r="J122" s="25" t="s">
        <v>1342</v>
      </c>
      <c r="K122" s="25" t="s">
        <v>1302</v>
      </c>
      <c r="L122" s="25" t="s">
        <v>1302</v>
      </c>
      <c r="M122" s="25" t="s">
        <v>1303</v>
      </c>
      <c r="N122" s="25" t="s">
        <v>1233</v>
      </c>
      <c r="O122" s="25" t="s">
        <v>1216</v>
      </c>
      <c r="P122" s="25" t="s">
        <v>1217</v>
      </c>
      <c r="Q122" s="25" t="s">
        <v>1883</v>
      </c>
      <c r="R122" s="25"/>
      <c r="S122" s="25"/>
      <c r="T122" s="25"/>
      <c r="U122" s="25"/>
      <c r="V122" s="25"/>
      <c r="W122" s="25"/>
      <c r="X122" s="25"/>
      <c r="Y122" s="25"/>
    </row>
    <row r="123" spans="1:25" x14ac:dyDescent="0.25">
      <c r="A123" s="25" t="s">
        <v>1878</v>
      </c>
      <c r="B123" s="26" t="s">
        <v>1884</v>
      </c>
      <c r="C123" s="25" t="s">
        <v>1885</v>
      </c>
      <c r="D123" s="27">
        <v>45324</v>
      </c>
      <c r="E123" s="25" t="s">
        <v>1886</v>
      </c>
      <c r="F123" s="25" t="s">
        <v>1352</v>
      </c>
      <c r="G123" s="25" t="s">
        <v>1353</v>
      </c>
      <c r="H123" s="25" t="s">
        <v>1310</v>
      </c>
      <c r="I123" s="25" t="s">
        <v>1273</v>
      </c>
      <c r="J123" s="25" t="s">
        <v>1311</v>
      </c>
      <c r="K123" s="25" t="s">
        <v>1302</v>
      </c>
      <c r="L123" s="25" t="s">
        <v>1302</v>
      </c>
      <c r="M123" s="25" t="s">
        <v>1303</v>
      </c>
      <c r="N123" s="25" t="s">
        <v>1321</v>
      </c>
      <c r="O123" s="25" t="s">
        <v>1216</v>
      </c>
      <c r="P123" s="28" t="s">
        <v>1217</v>
      </c>
      <c r="Q123" s="29" t="s">
        <v>1887</v>
      </c>
      <c r="R123" s="25"/>
      <c r="S123" s="25"/>
      <c r="T123" s="25"/>
      <c r="U123" s="25"/>
      <c r="V123" s="25"/>
      <c r="W123" s="25"/>
      <c r="X123" s="25"/>
      <c r="Y123" s="25"/>
    </row>
    <row r="124" spans="1:25" x14ac:dyDescent="0.25">
      <c r="A124" s="25" t="s">
        <v>1878</v>
      </c>
      <c r="B124" s="26" t="s">
        <v>1888</v>
      </c>
      <c r="C124" s="25" t="s">
        <v>1889</v>
      </c>
      <c r="D124" s="27">
        <v>45329</v>
      </c>
      <c r="E124" s="25" t="s">
        <v>1890</v>
      </c>
      <c r="F124" s="25" t="s">
        <v>1891</v>
      </c>
      <c r="G124" s="25" t="s">
        <v>1892</v>
      </c>
      <c r="H124" s="25" t="s">
        <v>1209</v>
      </c>
      <c r="I124" s="25" t="s">
        <v>1210</v>
      </c>
      <c r="J124" s="25" t="s">
        <v>1230</v>
      </c>
      <c r="K124" s="25" t="s">
        <v>1302</v>
      </c>
      <c r="L124" s="25" t="s">
        <v>1302</v>
      </c>
      <c r="M124" s="25" t="s">
        <v>1303</v>
      </c>
      <c r="N124" s="25" t="s">
        <v>1509</v>
      </c>
      <c r="O124" s="25" t="s">
        <v>1216</v>
      </c>
      <c r="P124" s="28" t="s">
        <v>1217</v>
      </c>
      <c r="Q124" s="29" t="s">
        <v>1468</v>
      </c>
      <c r="R124" s="25"/>
      <c r="S124" s="25"/>
      <c r="T124" s="25"/>
      <c r="U124" s="25"/>
      <c r="V124" s="25"/>
      <c r="W124" s="25"/>
      <c r="X124" s="25"/>
      <c r="Y124" s="25"/>
    </row>
    <row r="125" spans="1:25" x14ac:dyDescent="0.25">
      <c r="A125" s="25" t="s">
        <v>1878</v>
      </c>
      <c r="B125" s="26" t="s">
        <v>1893</v>
      </c>
      <c r="C125" s="25" t="s">
        <v>1894</v>
      </c>
      <c r="D125" s="27">
        <v>45329</v>
      </c>
      <c r="E125" s="25" t="s">
        <v>1895</v>
      </c>
      <c r="F125" s="25" t="s">
        <v>1896</v>
      </c>
      <c r="G125" s="25" t="s">
        <v>1229</v>
      </c>
      <c r="H125" s="25" t="s">
        <v>1209</v>
      </c>
      <c r="I125" s="25" t="s">
        <v>1210</v>
      </c>
      <c r="J125" s="25" t="s">
        <v>1230</v>
      </c>
      <c r="K125" s="25" t="s">
        <v>1302</v>
      </c>
      <c r="L125" s="25" t="s">
        <v>1302</v>
      </c>
      <c r="M125" s="25" t="s">
        <v>1303</v>
      </c>
      <c r="N125" s="25" t="s">
        <v>1509</v>
      </c>
      <c r="O125" s="25" t="s">
        <v>1216</v>
      </c>
      <c r="P125" s="28" t="s">
        <v>1217</v>
      </c>
      <c r="Q125" s="29" t="s">
        <v>1468</v>
      </c>
      <c r="R125" s="25"/>
      <c r="S125" s="25"/>
      <c r="T125" s="25"/>
      <c r="U125" s="25"/>
      <c r="V125" s="25"/>
      <c r="W125" s="25"/>
      <c r="X125" s="25"/>
      <c r="Y125" s="25"/>
    </row>
    <row r="126" spans="1:25" x14ac:dyDescent="0.25">
      <c r="A126" s="25" t="s">
        <v>1878</v>
      </c>
      <c r="B126" s="26" t="s">
        <v>1897</v>
      </c>
      <c r="C126" s="25" t="s">
        <v>1898</v>
      </c>
      <c r="D126" s="27">
        <v>45330</v>
      </c>
      <c r="E126" s="25" t="s">
        <v>1899</v>
      </c>
      <c r="F126" s="25" t="s">
        <v>1900</v>
      </c>
      <c r="G126" s="25" t="s">
        <v>1892</v>
      </c>
      <c r="H126" s="25" t="s">
        <v>1209</v>
      </c>
      <c r="I126" s="25" t="s">
        <v>1210</v>
      </c>
      <c r="J126" s="25" t="s">
        <v>1230</v>
      </c>
      <c r="K126" s="25" t="s">
        <v>1302</v>
      </c>
      <c r="L126" s="25" t="s">
        <v>1302</v>
      </c>
      <c r="M126" s="25" t="s">
        <v>1303</v>
      </c>
      <c r="N126" s="25" t="s">
        <v>1509</v>
      </c>
      <c r="O126" s="25" t="s">
        <v>1216</v>
      </c>
      <c r="P126" s="28" t="s">
        <v>1217</v>
      </c>
      <c r="Q126" s="29" t="s">
        <v>1468</v>
      </c>
      <c r="R126" s="25"/>
      <c r="S126" s="25"/>
      <c r="T126" s="25"/>
      <c r="U126" s="25"/>
      <c r="V126" s="25"/>
      <c r="W126" s="25"/>
      <c r="X126" s="25"/>
      <c r="Y126" s="25"/>
    </row>
    <row r="127" spans="1:25" x14ac:dyDescent="0.25">
      <c r="A127" s="25" t="s">
        <v>1878</v>
      </c>
      <c r="B127" s="26" t="s">
        <v>1901</v>
      </c>
      <c r="C127" s="25" t="s">
        <v>1902</v>
      </c>
      <c r="D127" s="27">
        <v>45339</v>
      </c>
      <c r="E127" s="25" t="s">
        <v>1903</v>
      </c>
      <c r="F127" s="25" t="s">
        <v>1352</v>
      </c>
      <c r="G127" s="25" t="s">
        <v>1353</v>
      </c>
      <c r="H127" s="25" t="s">
        <v>1310</v>
      </c>
      <c r="I127" s="25" t="s">
        <v>1273</v>
      </c>
      <c r="J127" s="25" t="s">
        <v>1311</v>
      </c>
      <c r="K127" s="25" t="s">
        <v>1302</v>
      </c>
      <c r="L127" s="25" t="s">
        <v>1302</v>
      </c>
      <c r="M127" s="25" t="s">
        <v>1303</v>
      </c>
      <c r="N127" s="25" t="s">
        <v>1321</v>
      </c>
      <c r="O127" s="25" t="s">
        <v>1216</v>
      </c>
      <c r="P127" s="28" t="s">
        <v>1217</v>
      </c>
      <c r="Q127" s="29" t="s">
        <v>1468</v>
      </c>
      <c r="R127" s="25"/>
      <c r="S127" s="25"/>
      <c r="T127" s="25"/>
      <c r="U127" s="25"/>
      <c r="V127" s="25"/>
      <c r="W127" s="25"/>
      <c r="X127" s="25"/>
      <c r="Y127" s="25"/>
    </row>
    <row r="128" spans="1:25" x14ac:dyDescent="0.25">
      <c r="A128" s="25" t="s">
        <v>1878</v>
      </c>
      <c r="B128" s="26">
        <v>4007</v>
      </c>
      <c r="C128" s="25" t="s">
        <v>1904</v>
      </c>
      <c r="D128" s="27">
        <v>45342</v>
      </c>
      <c r="E128" s="25" t="s">
        <v>1905</v>
      </c>
      <c r="F128" s="25" t="s">
        <v>1906</v>
      </c>
      <c r="G128" s="25" t="s">
        <v>1271</v>
      </c>
      <c r="H128" s="25" t="s">
        <v>1272</v>
      </c>
      <c r="I128" s="25" t="s">
        <v>1273</v>
      </c>
      <c r="J128" s="25" t="s">
        <v>1274</v>
      </c>
      <c r="K128" s="25" t="s">
        <v>1212</v>
      </c>
      <c r="L128" s="25" t="s">
        <v>1213</v>
      </c>
      <c r="M128" s="25" t="s">
        <v>1214</v>
      </c>
      <c r="N128" s="25" t="s">
        <v>1321</v>
      </c>
      <c r="O128" s="25" t="s">
        <v>1216</v>
      </c>
      <c r="P128" s="28" t="s">
        <v>1217</v>
      </c>
      <c r="Q128" s="29" t="s">
        <v>1876</v>
      </c>
      <c r="R128" s="25"/>
      <c r="S128" s="25"/>
      <c r="T128" s="25"/>
      <c r="U128" s="25"/>
      <c r="V128" s="25"/>
      <c r="W128" s="25"/>
      <c r="X128" s="25"/>
      <c r="Y128" s="25"/>
    </row>
    <row r="129" spans="1:25" x14ac:dyDescent="0.25">
      <c r="A129" s="25" t="s">
        <v>1878</v>
      </c>
      <c r="B129" s="26">
        <v>438</v>
      </c>
      <c r="C129" s="25" t="s">
        <v>1907</v>
      </c>
      <c r="D129" s="27">
        <v>45349</v>
      </c>
      <c r="E129" s="25" t="s">
        <v>1908</v>
      </c>
      <c r="F129" s="25" t="s">
        <v>1498</v>
      </c>
      <c r="G129" s="25" t="s">
        <v>1380</v>
      </c>
      <c r="H129" s="25" t="s">
        <v>1381</v>
      </c>
      <c r="I129" s="25" t="s">
        <v>1273</v>
      </c>
      <c r="J129" s="25" t="s">
        <v>1311</v>
      </c>
      <c r="K129" s="25" t="s">
        <v>1212</v>
      </c>
      <c r="L129" s="25" t="s">
        <v>1213</v>
      </c>
      <c r="M129" s="25" t="s">
        <v>1214</v>
      </c>
      <c r="N129" s="25" t="s">
        <v>1321</v>
      </c>
      <c r="O129" s="25" t="s">
        <v>1216</v>
      </c>
      <c r="P129" s="28" t="s">
        <v>1217</v>
      </c>
      <c r="Q129" s="29" t="s">
        <v>1876</v>
      </c>
      <c r="R129" s="25"/>
      <c r="S129" s="25"/>
      <c r="T129" s="25"/>
      <c r="U129" s="25"/>
      <c r="V129" s="25"/>
      <c r="W129" s="25"/>
      <c r="X129" s="25"/>
      <c r="Y129" s="25"/>
    </row>
    <row r="130" spans="1:25" x14ac:dyDescent="0.25">
      <c r="A130" s="25" t="s">
        <v>1878</v>
      </c>
      <c r="B130" s="26">
        <v>4021</v>
      </c>
      <c r="C130" s="25" t="s">
        <v>1909</v>
      </c>
      <c r="D130" s="27">
        <v>45349</v>
      </c>
      <c r="E130" s="25" t="s">
        <v>1910</v>
      </c>
      <c r="F130" s="25" t="s">
        <v>1301</v>
      </c>
      <c r="G130" s="25" t="s">
        <v>1285</v>
      </c>
      <c r="H130" s="25" t="s">
        <v>1310</v>
      </c>
      <c r="I130" s="25" t="s">
        <v>1273</v>
      </c>
      <c r="J130" s="25" t="s">
        <v>1320</v>
      </c>
      <c r="K130" s="25" t="s">
        <v>1212</v>
      </c>
      <c r="L130" s="25" t="s">
        <v>1213</v>
      </c>
      <c r="M130" s="25" t="s">
        <v>1214</v>
      </c>
      <c r="N130" s="25" t="s">
        <v>1321</v>
      </c>
      <c r="O130" s="25" t="s">
        <v>1216</v>
      </c>
      <c r="P130" s="28" t="s">
        <v>1217</v>
      </c>
      <c r="Q130" s="29" t="s">
        <v>1876</v>
      </c>
      <c r="R130" s="25"/>
      <c r="S130" s="25"/>
      <c r="T130" s="25"/>
      <c r="U130" s="25"/>
      <c r="V130" s="25"/>
      <c r="W130" s="25"/>
      <c r="X130" s="25"/>
      <c r="Y130" s="25"/>
    </row>
    <row r="131" spans="1:25" x14ac:dyDescent="0.25">
      <c r="A131" s="25" t="s">
        <v>1878</v>
      </c>
      <c r="B131" s="26">
        <v>2002</v>
      </c>
      <c r="C131" s="25" t="s">
        <v>1911</v>
      </c>
      <c r="D131" s="27">
        <v>45323</v>
      </c>
      <c r="E131" s="25" t="s">
        <v>1912</v>
      </c>
      <c r="F131" s="25" t="s">
        <v>1913</v>
      </c>
      <c r="G131" s="25" t="s">
        <v>1651</v>
      </c>
      <c r="H131" s="25" t="s">
        <v>1652</v>
      </c>
      <c r="I131" s="25" t="s">
        <v>1653</v>
      </c>
      <c r="J131" s="25"/>
      <c r="K131" s="25" t="s">
        <v>1679</v>
      </c>
      <c r="L131" s="25" t="s">
        <v>1680</v>
      </c>
      <c r="M131" s="25" t="s">
        <v>1232</v>
      </c>
      <c r="N131" s="25" t="s">
        <v>1321</v>
      </c>
      <c r="O131" s="25" t="s">
        <v>1216</v>
      </c>
      <c r="P131" s="28" t="s">
        <v>1217</v>
      </c>
      <c r="Q131" s="29" t="s">
        <v>1914</v>
      </c>
      <c r="R131" s="25"/>
      <c r="S131" s="25"/>
      <c r="T131" s="25"/>
      <c r="U131" s="25"/>
      <c r="V131" s="25"/>
      <c r="W131" s="25"/>
      <c r="X131" s="25"/>
      <c r="Y131" s="25"/>
    </row>
    <row r="132" spans="1:25" x14ac:dyDescent="0.25">
      <c r="A132" s="25" t="s">
        <v>1878</v>
      </c>
      <c r="B132" s="26">
        <v>6014</v>
      </c>
      <c r="C132" s="25" t="s">
        <v>1915</v>
      </c>
      <c r="D132" s="27">
        <v>45338</v>
      </c>
      <c r="E132" s="25" t="s">
        <v>1916</v>
      </c>
      <c r="F132" s="25" t="s">
        <v>1615</v>
      </c>
      <c r="G132" s="25" t="s">
        <v>1330</v>
      </c>
      <c r="H132" s="25" t="s">
        <v>1331</v>
      </c>
      <c r="I132" s="25" t="s">
        <v>1287</v>
      </c>
      <c r="J132" s="25"/>
      <c r="K132" s="25" t="s">
        <v>1679</v>
      </c>
      <c r="L132" s="25" t="s">
        <v>1680</v>
      </c>
      <c r="M132" s="25" t="s">
        <v>1232</v>
      </c>
      <c r="N132" s="25" t="s">
        <v>1455</v>
      </c>
      <c r="O132" s="25" t="s">
        <v>1216</v>
      </c>
      <c r="P132" s="28" t="s">
        <v>1217</v>
      </c>
      <c r="Q132" s="29" t="s">
        <v>1914</v>
      </c>
      <c r="R132" s="25" t="s">
        <v>1219</v>
      </c>
      <c r="S132" s="25" t="s">
        <v>1219</v>
      </c>
      <c r="T132" s="25">
        <v>14</v>
      </c>
      <c r="U132" s="25" t="s">
        <v>1247</v>
      </c>
      <c r="V132" s="25" t="s">
        <v>1291</v>
      </c>
      <c r="W132" s="25" t="s">
        <v>1278</v>
      </c>
      <c r="X132" s="25" t="s">
        <v>1917</v>
      </c>
      <c r="Y132" s="25" t="s">
        <v>1918</v>
      </c>
    </row>
    <row r="133" spans="1:25" x14ac:dyDescent="0.25">
      <c r="A133" s="25" t="s">
        <v>1919</v>
      </c>
      <c r="B133" s="26" t="s">
        <v>1920</v>
      </c>
      <c r="C133" s="25" t="s">
        <v>1921</v>
      </c>
      <c r="D133" s="27">
        <v>45353</v>
      </c>
      <c r="E133" s="25" t="s">
        <v>1922</v>
      </c>
      <c r="F133" s="25" t="s">
        <v>1923</v>
      </c>
      <c r="G133" s="25" t="s">
        <v>1330</v>
      </c>
      <c r="H133" s="25" t="s">
        <v>1331</v>
      </c>
      <c r="I133" s="25" t="s">
        <v>1287</v>
      </c>
      <c r="J133" s="25" t="s">
        <v>1332</v>
      </c>
      <c r="K133" s="25" t="s">
        <v>1302</v>
      </c>
      <c r="L133" s="25" t="s">
        <v>1302</v>
      </c>
      <c r="M133" s="25" t="s">
        <v>1303</v>
      </c>
      <c r="N133" s="25" t="s">
        <v>1321</v>
      </c>
      <c r="O133" s="25" t="s">
        <v>1216</v>
      </c>
      <c r="P133" s="28" t="s">
        <v>1217</v>
      </c>
      <c r="Q133" s="29" t="s">
        <v>1468</v>
      </c>
      <c r="R133" s="25"/>
      <c r="S133" s="25"/>
      <c r="T133" s="25"/>
      <c r="U133" s="25"/>
      <c r="V133" s="25"/>
      <c r="W133" s="25"/>
      <c r="X133" s="25"/>
      <c r="Y133" s="25"/>
    </row>
    <row r="134" spans="1:25" x14ac:dyDescent="0.25">
      <c r="A134" s="25" t="s">
        <v>1919</v>
      </c>
      <c r="B134" s="26" t="s">
        <v>1924</v>
      </c>
      <c r="C134" s="25" t="s">
        <v>1925</v>
      </c>
      <c r="D134" s="27">
        <v>45353</v>
      </c>
      <c r="E134" s="25" t="s">
        <v>1926</v>
      </c>
      <c r="F134" s="25" t="s">
        <v>1927</v>
      </c>
      <c r="G134" s="25" t="s">
        <v>1330</v>
      </c>
      <c r="H134" s="25" t="s">
        <v>1331</v>
      </c>
      <c r="I134" s="25" t="s">
        <v>1287</v>
      </c>
      <c r="J134" s="25" t="s">
        <v>1332</v>
      </c>
      <c r="K134" s="25" t="s">
        <v>1302</v>
      </c>
      <c r="L134" s="25" t="s">
        <v>1302</v>
      </c>
      <c r="M134" s="25" t="s">
        <v>1303</v>
      </c>
      <c r="N134" s="25" t="s">
        <v>1321</v>
      </c>
      <c r="O134" s="25" t="s">
        <v>1216</v>
      </c>
      <c r="P134" s="28" t="s">
        <v>1217</v>
      </c>
      <c r="Q134" s="29" t="s">
        <v>1468</v>
      </c>
      <c r="R134" s="25"/>
      <c r="S134" s="25"/>
      <c r="T134" s="25"/>
      <c r="U134" s="25"/>
      <c r="V134" s="25"/>
      <c r="W134" s="25"/>
      <c r="X134" s="25"/>
      <c r="Y134" s="25"/>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5" customWidth="1"/>
    <col min="2" max="2" width="13.28515625" style="15" customWidth="1"/>
    <col min="3" max="3" width="53" style="15" customWidth="1"/>
    <col min="4" max="4" width="29.140625" style="15" customWidth="1"/>
    <col min="5" max="5" width="103.28515625" style="15" customWidth="1"/>
    <col min="6" max="6" width="13.5703125" style="15" customWidth="1"/>
    <col min="7" max="7" width="23" style="15" customWidth="1"/>
    <col min="8" max="8" width="11.7109375" style="15" customWidth="1"/>
    <col min="9" max="9" width="9.28515625" style="15" customWidth="1"/>
    <col min="10" max="10" width="9.42578125" style="15" customWidth="1"/>
    <col min="11" max="12" width="26.85546875" style="15" customWidth="1"/>
    <col min="13" max="13" width="30.7109375" style="15" customWidth="1"/>
    <col min="14" max="14" width="43.7109375" style="15" customWidth="1"/>
    <col min="15" max="15" width="9.140625" style="15" customWidth="1"/>
    <col min="16" max="16" width="13.42578125" style="15" customWidth="1"/>
    <col min="17" max="17" width="41.7109375" style="15" customWidth="1"/>
    <col min="18" max="18" width="20.28515625" style="15" customWidth="1"/>
    <col min="19" max="19" width="20.7109375" style="15" customWidth="1"/>
    <col min="20" max="20" width="19.140625" style="15" customWidth="1"/>
    <col min="21" max="21" width="27.28515625" style="15" customWidth="1"/>
    <col min="22" max="22" width="75" style="15" customWidth="1"/>
    <col min="23" max="23" width="169.140625" style="15" customWidth="1"/>
    <col min="24" max="24" width="100.7109375" style="15" customWidth="1"/>
    <col min="25" max="25" width="241.7109375" style="15" customWidth="1"/>
    <col min="26" max="16384" width="21.7109375" style="15" customWidth="1"/>
  </cols>
  <sheetData>
    <row r="1" ht="37.5" customHeight="1" spans="1:16384" s="34" customFormat="1" x14ac:dyDescent="0.25">
      <c r="A1" s="19" t="s">
        <v>1184</v>
      </c>
      <c r="B1" s="19" t="s">
        <v>1185</v>
      </c>
      <c r="C1" s="19" t="s">
        <v>21</v>
      </c>
      <c r="D1" s="35" t="s">
        <v>1186</v>
      </c>
      <c r="E1" s="19" t="s">
        <v>1187</v>
      </c>
      <c r="F1" s="19" t="s">
        <v>1188</v>
      </c>
      <c r="G1" s="19" t="s">
        <v>1189</v>
      </c>
      <c r="H1" s="19" t="s">
        <v>17</v>
      </c>
      <c r="I1" s="19" t="s">
        <v>1190</v>
      </c>
      <c r="J1" s="19" t="s">
        <v>1191</v>
      </c>
      <c r="K1" s="19" t="s">
        <v>18</v>
      </c>
      <c r="L1" s="19" t="s">
        <v>19</v>
      </c>
      <c r="M1" s="19" t="s">
        <v>1192</v>
      </c>
      <c r="N1" s="19" t="s">
        <v>28</v>
      </c>
      <c r="O1" s="19" t="s">
        <v>1193</v>
      </c>
      <c r="P1" s="36" t="s">
        <v>1194</v>
      </c>
      <c r="Q1" s="37" t="s">
        <v>1195</v>
      </c>
      <c r="R1" s="38" t="s">
        <v>1196</v>
      </c>
      <c r="S1" s="38" t="s">
        <v>1197</v>
      </c>
      <c r="T1" s="38" t="s">
        <v>1198</v>
      </c>
      <c r="U1" s="38" t="s">
        <v>1199</v>
      </c>
      <c r="V1" s="38" t="s">
        <v>1200</v>
      </c>
      <c r="W1" s="38" t="s">
        <v>1201</v>
      </c>
      <c r="X1" s="38" t="s">
        <v>1202</v>
      </c>
      <c r="Y1" s="38" t="s">
        <v>1203</v>
      </c>
      <c r="XEV1" s="39"/>
      <c r="XEW1" s="39"/>
      <c r="XEX1" s="39"/>
      <c r="XEY1" s="39"/>
      <c r="XEZ1" s="39"/>
      <c r="XFA1" s="39"/>
      <c r="XFB1" s="39"/>
      <c r="XFC1" s="39"/>
      <c r="XFD1" s="39"/>
    </row>
    <row r="2" spans="1:25" x14ac:dyDescent="0.25">
      <c r="A2" s="25" t="s">
        <v>1204</v>
      </c>
      <c r="B2" s="26">
        <v>466</v>
      </c>
      <c r="C2" s="25" t="s">
        <v>1205</v>
      </c>
      <c r="D2" s="27">
        <v>44285</v>
      </c>
      <c r="E2" s="25" t="s">
        <v>1206</v>
      </c>
      <c r="F2" s="25" t="s">
        <v>1207</v>
      </c>
      <c r="G2" s="25" t="s">
        <v>1208</v>
      </c>
      <c r="H2" s="25" t="s">
        <v>1209</v>
      </c>
      <c r="I2" s="25" t="s">
        <v>1653</v>
      </c>
      <c r="J2" s="25"/>
      <c r="K2" s="25" t="s">
        <v>1212</v>
      </c>
      <c r="L2" s="25" t="s">
        <v>1213</v>
      </c>
      <c r="M2" s="25" t="s">
        <v>1214</v>
      </c>
      <c r="N2" s="25" t="s">
        <v>1215</v>
      </c>
      <c r="O2" s="25" t="s">
        <v>1216</v>
      </c>
      <c r="P2" s="25" t="s">
        <v>1217</v>
      </c>
      <c r="Q2" s="25"/>
      <c r="R2" s="25" t="s">
        <v>1218</v>
      </c>
      <c r="S2" s="25" t="s">
        <v>1219</v>
      </c>
      <c r="T2" s="25">
        <v>3</v>
      </c>
      <c r="U2" s="25" t="s">
        <v>1220</v>
      </c>
      <c r="V2" s="25" t="s">
        <v>1221</v>
      </c>
      <c r="W2" s="25" t="s">
        <v>1222</v>
      </c>
      <c r="X2" s="25" t="s">
        <v>1223</v>
      </c>
      <c r="Y2" s="25" t="s">
        <v>1224</v>
      </c>
    </row>
    <row r="3" spans="1:25" x14ac:dyDescent="0.25">
      <c r="A3" s="25" t="s">
        <v>1225</v>
      </c>
      <c r="B3" s="26">
        <v>465</v>
      </c>
      <c r="C3" s="25" t="s">
        <v>1245</v>
      </c>
      <c r="D3" s="27">
        <v>44295</v>
      </c>
      <c r="E3" s="25" t="s">
        <v>1246</v>
      </c>
      <c r="F3" s="25" t="s">
        <v>1207</v>
      </c>
      <c r="G3" s="25" t="s">
        <v>1208</v>
      </c>
      <c r="H3" s="25" t="s">
        <v>1209</v>
      </c>
      <c r="I3" s="25" t="s">
        <v>1653</v>
      </c>
      <c r="J3" s="25"/>
      <c r="K3" s="25" t="s">
        <v>1212</v>
      </c>
      <c r="L3" s="25" t="s">
        <v>1213</v>
      </c>
      <c r="M3" s="25" t="s">
        <v>1214</v>
      </c>
      <c r="N3" s="25" t="s">
        <v>1215</v>
      </c>
      <c r="O3" s="25" t="s">
        <v>1216</v>
      </c>
      <c r="P3" s="25" t="s">
        <v>1217</v>
      </c>
      <c r="Q3" s="25"/>
      <c r="R3" s="25" t="s">
        <v>1218</v>
      </c>
      <c r="S3" s="25" t="s">
        <v>1219</v>
      </c>
      <c r="T3" s="25">
        <v>3</v>
      </c>
      <c r="U3" s="25" t="s">
        <v>1247</v>
      </c>
      <c r="V3" s="25" t="s">
        <v>1221</v>
      </c>
      <c r="W3" s="25" t="s">
        <v>1248</v>
      </c>
      <c r="X3" s="25" t="s">
        <v>1249</v>
      </c>
      <c r="Y3" s="25" t="s">
        <v>1250</v>
      </c>
    </row>
    <row r="4" spans="1:25" x14ac:dyDescent="0.25">
      <c r="A4" s="25" t="s">
        <v>1364</v>
      </c>
      <c r="B4" s="26" t="s">
        <v>1928</v>
      </c>
      <c r="C4" s="25" t="s">
        <v>1929</v>
      </c>
      <c r="D4" s="27">
        <v>44400</v>
      </c>
      <c r="E4" s="25" t="s">
        <v>1930</v>
      </c>
      <c r="F4" s="25" t="s">
        <v>1400</v>
      </c>
      <c r="G4" s="25" t="s">
        <v>1380</v>
      </c>
      <c r="H4" s="25" t="s">
        <v>1381</v>
      </c>
      <c r="I4" s="25" t="s">
        <v>1653</v>
      </c>
      <c r="J4" s="25"/>
      <c r="K4" s="25" t="s">
        <v>1302</v>
      </c>
      <c r="L4" s="25" t="s">
        <v>1302</v>
      </c>
      <c r="M4" s="25" t="s">
        <v>1232</v>
      </c>
      <c r="N4" s="25" t="s">
        <v>1509</v>
      </c>
      <c r="O4" s="25" t="s">
        <v>1931</v>
      </c>
      <c r="P4" s="28">
        <v>44804</v>
      </c>
      <c r="Q4" s="25"/>
      <c r="R4" s="25"/>
      <c r="S4" s="25"/>
      <c r="T4" s="25"/>
      <c r="U4" s="25"/>
      <c r="V4" s="25"/>
      <c r="W4" s="25"/>
      <c r="X4" s="25"/>
      <c r="Y4" s="25"/>
    </row>
    <row r="5" spans="1:25" x14ac:dyDescent="0.25">
      <c r="A5" s="25" t="s">
        <v>1494</v>
      </c>
      <c r="B5" s="26" t="s">
        <v>1932</v>
      </c>
      <c r="C5" s="25" t="s">
        <v>1933</v>
      </c>
      <c r="D5" s="27">
        <v>44470</v>
      </c>
      <c r="E5" s="25" t="s">
        <v>1934</v>
      </c>
      <c r="F5" s="25" t="s">
        <v>1935</v>
      </c>
      <c r="G5" s="25" t="s">
        <v>1380</v>
      </c>
      <c r="H5" s="25" t="s">
        <v>1381</v>
      </c>
      <c r="I5" s="25" t="s">
        <v>1653</v>
      </c>
      <c r="J5" s="25"/>
      <c r="K5" s="25" t="s">
        <v>1302</v>
      </c>
      <c r="L5" s="25" t="s">
        <v>1302</v>
      </c>
      <c r="M5" s="25" t="s">
        <v>1232</v>
      </c>
      <c r="N5" s="25" t="s">
        <v>1936</v>
      </c>
      <c r="O5" s="25" t="s">
        <v>1216</v>
      </c>
      <c r="P5" s="25" t="s">
        <v>1217</v>
      </c>
      <c r="Q5" s="25"/>
      <c r="R5" s="25" t="s">
        <v>1219</v>
      </c>
      <c r="S5" s="25" t="s">
        <v>1219</v>
      </c>
      <c r="T5" s="25">
        <v>10</v>
      </c>
      <c r="U5" s="25" t="s">
        <v>1247</v>
      </c>
      <c r="V5" s="25" t="s">
        <v>1383</v>
      </c>
      <c r="W5" s="25" t="s">
        <v>1222</v>
      </c>
      <c r="X5" s="25" t="s">
        <v>1564</v>
      </c>
      <c r="Y5" s="25" t="s">
        <v>1937</v>
      </c>
    </row>
    <row r="6" spans="1:25" x14ac:dyDescent="0.25">
      <c r="A6" s="25" t="s">
        <v>1494</v>
      </c>
      <c r="B6" s="26" t="s">
        <v>1938</v>
      </c>
      <c r="C6" s="25" t="s">
        <v>1939</v>
      </c>
      <c r="D6" s="27">
        <v>44485</v>
      </c>
      <c r="E6" s="25" t="s">
        <v>1940</v>
      </c>
      <c r="F6" s="25" t="s">
        <v>1379</v>
      </c>
      <c r="G6" s="25" t="s">
        <v>1380</v>
      </c>
      <c r="H6" s="25" t="s">
        <v>1381</v>
      </c>
      <c r="I6" s="25" t="s">
        <v>1653</v>
      </c>
      <c r="J6" s="25"/>
      <c r="K6" s="25" t="s">
        <v>1302</v>
      </c>
      <c r="L6" s="25" t="s">
        <v>1302</v>
      </c>
      <c r="M6" s="25" t="s">
        <v>1232</v>
      </c>
      <c r="N6" s="25" t="s">
        <v>1936</v>
      </c>
      <c r="O6" s="25" t="s">
        <v>1216</v>
      </c>
      <c r="P6" s="25" t="s">
        <v>1217</v>
      </c>
      <c r="Q6" s="25"/>
      <c r="R6" s="25" t="s">
        <v>1219</v>
      </c>
      <c r="S6" s="25" t="s">
        <v>1219</v>
      </c>
      <c r="T6" s="25">
        <v>9</v>
      </c>
      <c r="U6" s="25" t="s">
        <v>1247</v>
      </c>
      <c r="V6" s="25" t="s">
        <v>1383</v>
      </c>
      <c r="W6" s="25" t="s">
        <v>1278</v>
      </c>
      <c r="X6" s="25" t="s">
        <v>1941</v>
      </c>
      <c r="Y6" s="25" t="s">
        <v>1942</v>
      </c>
    </row>
    <row r="7" spans="1:25" x14ac:dyDescent="0.25">
      <c r="A7" s="25" t="s">
        <v>1494</v>
      </c>
      <c r="B7" s="26" t="s">
        <v>1505</v>
      </c>
      <c r="C7" s="25" t="s">
        <v>1506</v>
      </c>
      <c r="D7" s="27">
        <v>44497</v>
      </c>
      <c r="E7" s="25" t="s">
        <v>1507</v>
      </c>
      <c r="F7" s="25" t="s">
        <v>1508</v>
      </c>
      <c r="G7" s="25" t="s">
        <v>1380</v>
      </c>
      <c r="H7" s="25" t="s">
        <v>1381</v>
      </c>
      <c r="I7" s="25" t="s">
        <v>1653</v>
      </c>
      <c r="J7" s="25"/>
      <c r="K7" s="25" t="s">
        <v>1302</v>
      </c>
      <c r="L7" s="25" t="s">
        <v>1302</v>
      </c>
      <c r="M7" s="25" t="s">
        <v>1303</v>
      </c>
      <c r="N7" s="25" t="s">
        <v>1509</v>
      </c>
      <c r="O7" s="25" t="s">
        <v>1216</v>
      </c>
      <c r="P7" s="25" t="s">
        <v>1217</v>
      </c>
      <c r="Q7" s="25"/>
      <c r="R7" s="25" t="s">
        <v>1219</v>
      </c>
      <c r="S7" s="25" t="s">
        <v>1219</v>
      </c>
      <c r="T7" s="25">
        <v>14</v>
      </c>
      <c r="U7" s="25" t="s">
        <v>1247</v>
      </c>
      <c r="V7" s="25" t="s">
        <v>1291</v>
      </c>
      <c r="W7" s="25" t="s">
        <v>1314</v>
      </c>
      <c r="X7" s="25" t="s">
        <v>1510</v>
      </c>
      <c r="Y7" s="25" t="s">
        <v>1511</v>
      </c>
    </row>
    <row r="8" spans="1:25" x14ac:dyDescent="0.25">
      <c r="A8" s="25" t="s">
        <v>1494</v>
      </c>
      <c r="B8" s="26" t="s">
        <v>1217</v>
      </c>
      <c r="C8" s="25" t="s">
        <v>1512</v>
      </c>
      <c r="D8" s="27">
        <v>44497</v>
      </c>
      <c r="E8" s="25" t="s">
        <v>1513</v>
      </c>
      <c r="F8" s="25" t="s">
        <v>1514</v>
      </c>
      <c r="G8" s="25" t="s">
        <v>1515</v>
      </c>
      <c r="H8" s="25" t="s">
        <v>1286</v>
      </c>
      <c r="I8" s="25" t="s">
        <v>1653</v>
      </c>
      <c r="J8" s="25"/>
      <c r="K8" s="25" t="s">
        <v>1516</v>
      </c>
      <c r="L8" s="25" t="s">
        <v>1516</v>
      </c>
      <c r="M8" s="25" t="s">
        <v>1232</v>
      </c>
      <c r="N8" s="25" t="s">
        <v>1455</v>
      </c>
      <c r="O8" s="25" t="s">
        <v>1216</v>
      </c>
      <c r="P8" s="25" t="s">
        <v>1217</v>
      </c>
      <c r="Q8" s="25"/>
      <c r="R8" s="25" t="s">
        <v>1219</v>
      </c>
      <c r="S8" s="25" t="s">
        <v>1218</v>
      </c>
      <c r="T8" s="25">
        <v>3</v>
      </c>
      <c r="U8" s="25" t="s">
        <v>1234</v>
      </c>
      <c r="V8" s="25" t="s">
        <v>1277</v>
      </c>
      <c r="W8" s="25" t="s">
        <v>1278</v>
      </c>
      <c r="X8" s="25" t="s">
        <v>1517</v>
      </c>
      <c r="Y8" s="25" t="s">
        <v>1518</v>
      </c>
    </row>
    <row r="9" ht="30" customHeight="1" spans="1:25" x14ac:dyDescent="0.25">
      <c r="A9" s="25" t="s">
        <v>1519</v>
      </c>
      <c r="B9" s="26" t="s">
        <v>1943</v>
      </c>
      <c r="C9" s="25" t="s">
        <v>1944</v>
      </c>
      <c r="D9" s="27">
        <v>44510</v>
      </c>
      <c r="E9" s="25" t="s">
        <v>1945</v>
      </c>
      <c r="F9" s="25" t="s">
        <v>1301</v>
      </c>
      <c r="G9" s="25" t="s">
        <v>1285</v>
      </c>
      <c r="H9" s="25" t="s">
        <v>1310</v>
      </c>
      <c r="I9" s="25" t="s">
        <v>1653</v>
      </c>
      <c r="J9" s="25"/>
      <c r="K9" s="25" t="s">
        <v>1302</v>
      </c>
      <c r="L9" s="25" t="s">
        <v>1946</v>
      </c>
      <c r="M9" s="25" t="s">
        <v>1232</v>
      </c>
      <c r="N9" s="25" t="s">
        <v>1936</v>
      </c>
      <c r="O9" s="25" t="s">
        <v>1216</v>
      </c>
      <c r="P9" s="25" t="s">
        <v>1217</v>
      </c>
      <c r="Q9" s="25"/>
      <c r="R9" s="25" t="s">
        <v>1219</v>
      </c>
      <c r="S9" s="25" t="s">
        <v>1219</v>
      </c>
      <c r="T9" s="25">
        <v>17</v>
      </c>
      <c r="U9" s="25" t="s">
        <v>1234</v>
      </c>
      <c r="V9" s="25" t="s">
        <v>1432</v>
      </c>
      <c r="W9" s="25" t="s">
        <v>1256</v>
      </c>
      <c r="X9" s="30" t="s">
        <v>1947</v>
      </c>
      <c r="Y9" s="25" t="s">
        <v>1948</v>
      </c>
    </row>
    <row r="10" ht="45" customHeight="1" spans="1:25" x14ac:dyDescent="0.25">
      <c r="A10" s="25" t="s">
        <v>1519</v>
      </c>
      <c r="B10" s="26" t="s">
        <v>1949</v>
      </c>
      <c r="C10" s="25" t="s">
        <v>1950</v>
      </c>
      <c r="D10" s="27">
        <v>44513</v>
      </c>
      <c r="E10" s="25" t="s">
        <v>1951</v>
      </c>
      <c r="F10" s="25" t="s">
        <v>1952</v>
      </c>
      <c r="G10" s="25" t="s">
        <v>1271</v>
      </c>
      <c r="H10" s="25" t="s">
        <v>1272</v>
      </c>
      <c r="I10" s="25" t="s">
        <v>1653</v>
      </c>
      <c r="J10" s="25"/>
      <c r="K10" s="25" t="s">
        <v>1302</v>
      </c>
      <c r="L10" s="25" t="s">
        <v>1302</v>
      </c>
      <c r="M10" s="25" t="s">
        <v>1232</v>
      </c>
      <c r="N10" s="25" t="s">
        <v>1953</v>
      </c>
      <c r="O10" s="25" t="s">
        <v>1216</v>
      </c>
      <c r="P10" s="25" t="s">
        <v>1217</v>
      </c>
      <c r="Q10" s="25"/>
      <c r="R10" s="25" t="s">
        <v>1219</v>
      </c>
      <c r="S10" s="25" t="s">
        <v>1219</v>
      </c>
      <c r="T10" s="25">
        <v>10</v>
      </c>
      <c r="U10" s="25" t="s">
        <v>1247</v>
      </c>
      <c r="V10" s="25" t="s">
        <v>1432</v>
      </c>
      <c r="W10" s="25" t="s">
        <v>1278</v>
      </c>
      <c r="X10" s="25" t="s">
        <v>1954</v>
      </c>
      <c r="Y10" s="30" t="s">
        <v>1955</v>
      </c>
    </row>
    <row r="11" spans="1:25" x14ac:dyDescent="0.25">
      <c r="A11" s="25" t="s">
        <v>1519</v>
      </c>
      <c r="B11" s="26" t="s">
        <v>1956</v>
      </c>
      <c r="C11" s="25" t="s">
        <v>1957</v>
      </c>
      <c r="D11" s="27">
        <v>44516</v>
      </c>
      <c r="E11" s="25" t="s">
        <v>1958</v>
      </c>
      <c r="F11" s="25" t="s">
        <v>1952</v>
      </c>
      <c r="G11" s="25" t="s">
        <v>1271</v>
      </c>
      <c r="H11" s="25" t="s">
        <v>1272</v>
      </c>
      <c r="I11" s="25" t="s">
        <v>1653</v>
      </c>
      <c r="J11" s="25"/>
      <c r="K11" s="25" t="s">
        <v>1302</v>
      </c>
      <c r="L11" s="25" t="s">
        <v>1302</v>
      </c>
      <c r="M11" s="25" t="s">
        <v>1232</v>
      </c>
      <c r="N11" s="25" t="s">
        <v>1936</v>
      </c>
      <c r="O11" s="25" t="s">
        <v>1216</v>
      </c>
      <c r="P11" s="25" t="s">
        <v>1217</v>
      </c>
      <c r="Q11" s="25"/>
      <c r="R11" s="25" t="s">
        <v>1255</v>
      </c>
      <c r="S11" s="25" t="s">
        <v>1219</v>
      </c>
      <c r="T11" s="25">
        <v>2</v>
      </c>
      <c r="U11" s="25" t="s">
        <v>1247</v>
      </c>
      <c r="V11" s="25" t="s">
        <v>1277</v>
      </c>
      <c r="W11" s="25" t="s">
        <v>1278</v>
      </c>
      <c r="X11" s="25" t="s">
        <v>1959</v>
      </c>
      <c r="Y11" s="25" t="s">
        <v>1960</v>
      </c>
    </row>
    <row r="12" spans="1:25" x14ac:dyDescent="0.25">
      <c r="A12" s="25" t="s">
        <v>1519</v>
      </c>
      <c r="B12" s="26" t="s">
        <v>1961</v>
      </c>
      <c r="C12" s="25" t="s">
        <v>1962</v>
      </c>
      <c r="D12" s="27">
        <v>44525</v>
      </c>
      <c r="E12" s="25" t="s">
        <v>1963</v>
      </c>
      <c r="F12" s="25" t="s">
        <v>1634</v>
      </c>
      <c r="G12" s="25" t="s">
        <v>1524</v>
      </c>
      <c r="H12" s="25" t="s">
        <v>1209</v>
      </c>
      <c r="I12" s="25" t="s">
        <v>1653</v>
      </c>
      <c r="J12" s="25"/>
      <c r="K12" s="25" t="s">
        <v>1302</v>
      </c>
      <c r="L12" s="25" t="s">
        <v>1302</v>
      </c>
      <c r="M12" s="25" t="s">
        <v>1232</v>
      </c>
      <c r="N12" s="25" t="s">
        <v>1936</v>
      </c>
      <c r="O12" s="25" t="s">
        <v>1931</v>
      </c>
      <c r="P12" s="28">
        <v>44927</v>
      </c>
      <c r="Q12" s="25"/>
      <c r="R12" s="25"/>
      <c r="S12" s="25"/>
      <c r="T12" s="25"/>
      <c r="U12" s="25"/>
      <c r="V12" s="25"/>
      <c r="W12" s="25"/>
      <c r="X12" s="25"/>
      <c r="Y12" s="25"/>
    </row>
    <row r="13" spans="1:25" x14ac:dyDescent="0.25">
      <c r="A13" s="25" t="s">
        <v>1519</v>
      </c>
      <c r="B13" s="26" t="s">
        <v>1217</v>
      </c>
      <c r="C13" s="25" t="s">
        <v>1964</v>
      </c>
      <c r="D13" s="27">
        <v>44527</v>
      </c>
      <c r="E13" s="25" t="s">
        <v>1965</v>
      </c>
      <c r="F13" s="25" t="s">
        <v>1420</v>
      </c>
      <c r="G13" s="25" t="s">
        <v>1285</v>
      </c>
      <c r="H13" s="25" t="s">
        <v>1310</v>
      </c>
      <c r="I13" s="25" t="s">
        <v>1653</v>
      </c>
      <c r="J13" s="25"/>
      <c r="K13" s="25" t="s">
        <v>1964</v>
      </c>
      <c r="L13" s="25" t="s">
        <v>1964</v>
      </c>
      <c r="M13" s="25" t="s">
        <v>1232</v>
      </c>
      <c r="N13" s="25" t="s">
        <v>1953</v>
      </c>
      <c r="O13" s="25" t="s">
        <v>1931</v>
      </c>
      <c r="P13" s="28">
        <v>44620</v>
      </c>
      <c r="Q13" s="25"/>
      <c r="R13" s="25"/>
      <c r="S13" s="25"/>
      <c r="T13" s="25"/>
      <c r="U13" s="25"/>
      <c r="V13" s="25"/>
      <c r="W13" s="25"/>
      <c r="X13" s="25"/>
      <c r="Y13" s="25"/>
    </row>
    <row r="14" spans="1:25" x14ac:dyDescent="0.25">
      <c r="A14" s="25" t="s">
        <v>1519</v>
      </c>
      <c r="B14" s="26" t="s">
        <v>1966</v>
      </c>
      <c r="C14" s="25" t="s">
        <v>1967</v>
      </c>
      <c r="D14" s="27">
        <v>44527</v>
      </c>
      <c r="E14" s="25" t="s">
        <v>1968</v>
      </c>
      <c r="F14" s="25" t="s">
        <v>1534</v>
      </c>
      <c r="G14" s="25" t="s">
        <v>1271</v>
      </c>
      <c r="H14" s="25" t="s">
        <v>1272</v>
      </c>
      <c r="I14" s="25" t="s">
        <v>1653</v>
      </c>
      <c r="J14" s="25"/>
      <c r="K14" s="25" t="s">
        <v>1302</v>
      </c>
      <c r="L14" s="25" t="s">
        <v>1302</v>
      </c>
      <c r="M14" s="25" t="s">
        <v>1232</v>
      </c>
      <c r="N14" s="25" t="s">
        <v>1936</v>
      </c>
      <c r="O14" s="25" t="s">
        <v>1216</v>
      </c>
      <c r="P14" s="25" t="s">
        <v>1217</v>
      </c>
      <c r="Q14" s="25"/>
      <c r="R14" s="25" t="s">
        <v>1255</v>
      </c>
      <c r="S14" s="25" t="s">
        <v>1255</v>
      </c>
      <c r="T14" s="25">
        <v>5</v>
      </c>
      <c r="U14" s="25" t="s">
        <v>1247</v>
      </c>
      <c r="V14" s="25" t="s">
        <v>1291</v>
      </c>
      <c r="W14" s="25" t="s">
        <v>1969</v>
      </c>
      <c r="X14" s="25" t="s">
        <v>1970</v>
      </c>
      <c r="Y14" s="25" t="s">
        <v>1971</v>
      </c>
    </row>
    <row r="15" spans="1:25" x14ac:dyDescent="0.25">
      <c r="A15" s="25" t="s">
        <v>1519</v>
      </c>
      <c r="B15" s="26" t="s">
        <v>1217</v>
      </c>
      <c r="C15" s="25" t="s">
        <v>1972</v>
      </c>
      <c r="D15" s="27">
        <v>44530</v>
      </c>
      <c r="E15" s="25" t="s">
        <v>1973</v>
      </c>
      <c r="F15" s="25" t="s">
        <v>1301</v>
      </c>
      <c r="G15" s="25" t="s">
        <v>1285</v>
      </c>
      <c r="H15" s="25" t="s">
        <v>1310</v>
      </c>
      <c r="I15" s="25" t="s">
        <v>1653</v>
      </c>
      <c r="J15" s="25"/>
      <c r="K15" s="25" t="s">
        <v>1974</v>
      </c>
      <c r="L15" s="25" t="s">
        <v>1974</v>
      </c>
      <c r="M15" s="25" t="s">
        <v>1232</v>
      </c>
      <c r="N15" s="25" t="s">
        <v>1953</v>
      </c>
      <c r="O15" s="25" t="s">
        <v>1931</v>
      </c>
      <c r="P15" s="28">
        <v>45021</v>
      </c>
      <c r="Q15" s="25"/>
      <c r="R15" s="25"/>
      <c r="S15" s="25"/>
      <c r="T15" s="25"/>
      <c r="U15" s="25"/>
      <c r="V15" s="25"/>
      <c r="W15" s="25"/>
      <c r="X15" s="25"/>
      <c r="Y15" s="25"/>
    </row>
    <row r="16" spans="1:25" x14ac:dyDescent="0.25">
      <c r="A16" s="25" t="s">
        <v>1519</v>
      </c>
      <c r="B16" s="26" t="s">
        <v>1217</v>
      </c>
      <c r="C16" s="25" t="s">
        <v>1975</v>
      </c>
      <c r="D16" s="27">
        <v>44530</v>
      </c>
      <c r="E16" s="25" t="s">
        <v>1976</v>
      </c>
      <c r="F16" s="25" t="s">
        <v>1977</v>
      </c>
      <c r="G16" s="25" t="s">
        <v>1380</v>
      </c>
      <c r="H16" s="25" t="s">
        <v>1381</v>
      </c>
      <c r="I16" s="25" t="s">
        <v>1653</v>
      </c>
      <c r="J16" s="25"/>
      <c r="K16" s="25" t="s">
        <v>1974</v>
      </c>
      <c r="L16" s="25" t="s">
        <v>1974</v>
      </c>
      <c r="M16" s="25" t="s">
        <v>1232</v>
      </c>
      <c r="N16" s="25" t="s">
        <v>1953</v>
      </c>
      <c r="O16" s="25" t="s">
        <v>1931</v>
      </c>
      <c r="P16" s="28">
        <v>45021</v>
      </c>
      <c r="Q16" s="25"/>
      <c r="R16" s="25"/>
      <c r="S16" s="25"/>
      <c r="T16" s="25"/>
      <c r="U16" s="25"/>
      <c r="V16" s="25"/>
      <c r="W16" s="25"/>
      <c r="X16" s="25"/>
      <c r="Y16" s="25"/>
    </row>
    <row r="17" spans="1:25" x14ac:dyDescent="0.25">
      <c r="A17" s="25" t="s">
        <v>1537</v>
      </c>
      <c r="B17" s="26" t="s">
        <v>1217</v>
      </c>
      <c r="C17" s="25" t="s">
        <v>1978</v>
      </c>
      <c r="D17" s="27">
        <v>44533</v>
      </c>
      <c r="E17" s="25" t="s">
        <v>1979</v>
      </c>
      <c r="F17" s="25" t="s">
        <v>1615</v>
      </c>
      <c r="G17" s="25" t="s">
        <v>1330</v>
      </c>
      <c r="H17" s="25" t="s">
        <v>1331</v>
      </c>
      <c r="I17" s="25" t="s">
        <v>1653</v>
      </c>
      <c r="J17" s="25"/>
      <c r="K17" s="25" t="s">
        <v>1974</v>
      </c>
      <c r="L17" s="25" t="s">
        <v>1974</v>
      </c>
      <c r="M17" s="25" t="s">
        <v>1232</v>
      </c>
      <c r="N17" s="25" t="s">
        <v>1455</v>
      </c>
      <c r="O17" s="25" t="s">
        <v>1931</v>
      </c>
      <c r="P17" s="28">
        <v>45021</v>
      </c>
      <c r="Q17" s="25"/>
      <c r="R17" s="25"/>
      <c r="S17" s="25"/>
      <c r="T17" s="25"/>
      <c r="U17" s="25"/>
      <c r="V17" s="25"/>
      <c r="W17" s="25"/>
      <c r="X17" s="25"/>
      <c r="Y17" s="25"/>
    </row>
    <row r="18" spans="1:25" x14ac:dyDescent="0.25">
      <c r="A18" s="25" t="s">
        <v>1537</v>
      </c>
      <c r="B18" s="26" t="s">
        <v>1217</v>
      </c>
      <c r="C18" s="25" t="s">
        <v>1980</v>
      </c>
      <c r="D18" s="27">
        <v>44537</v>
      </c>
      <c r="E18" s="25" t="s">
        <v>1981</v>
      </c>
      <c r="F18" s="25" t="s">
        <v>1529</v>
      </c>
      <c r="G18" s="25" t="s">
        <v>1413</v>
      </c>
      <c r="H18" s="25" t="s">
        <v>1209</v>
      </c>
      <c r="I18" s="25" t="s">
        <v>1653</v>
      </c>
      <c r="J18" s="25"/>
      <c r="K18" s="25" t="s">
        <v>1974</v>
      </c>
      <c r="L18" s="25" t="s">
        <v>1974</v>
      </c>
      <c r="M18" s="25" t="s">
        <v>1232</v>
      </c>
      <c r="N18" s="25" t="s">
        <v>1953</v>
      </c>
      <c r="O18" s="25" t="s">
        <v>1931</v>
      </c>
      <c r="P18" s="28">
        <v>44620</v>
      </c>
      <c r="Q18" s="25"/>
      <c r="R18" s="25"/>
      <c r="S18" s="25"/>
      <c r="T18" s="25"/>
      <c r="U18" s="25"/>
      <c r="V18" s="25"/>
      <c r="W18" s="25"/>
      <c r="X18" s="25"/>
      <c r="Y18" s="25"/>
    </row>
    <row r="19" spans="1:25" x14ac:dyDescent="0.25">
      <c r="A19" s="25" t="s">
        <v>1537</v>
      </c>
      <c r="B19" s="26" t="s">
        <v>1217</v>
      </c>
      <c r="C19" s="25" t="s">
        <v>1982</v>
      </c>
      <c r="D19" s="27">
        <v>44540</v>
      </c>
      <c r="E19" s="25" t="s">
        <v>1983</v>
      </c>
      <c r="F19" s="25" t="s">
        <v>1716</v>
      </c>
      <c r="G19" s="25" t="s">
        <v>1348</v>
      </c>
      <c r="H19" s="25" t="s">
        <v>1331</v>
      </c>
      <c r="I19" s="25" t="s">
        <v>1653</v>
      </c>
      <c r="J19" s="25"/>
      <c r="K19" s="25" t="s">
        <v>1984</v>
      </c>
      <c r="L19" s="25" t="s">
        <v>1984</v>
      </c>
      <c r="M19" s="25" t="s">
        <v>1232</v>
      </c>
      <c r="N19" s="25" t="s">
        <v>1936</v>
      </c>
      <c r="O19" s="25" t="s">
        <v>1216</v>
      </c>
      <c r="P19" s="25" t="s">
        <v>1217</v>
      </c>
      <c r="Q19" s="25"/>
      <c r="R19" s="25" t="s">
        <v>1255</v>
      </c>
      <c r="S19" s="25" t="s">
        <v>1255</v>
      </c>
      <c r="T19" s="25">
        <v>2</v>
      </c>
      <c r="U19" s="25" t="s">
        <v>1247</v>
      </c>
      <c r="V19" s="25" t="s">
        <v>1291</v>
      </c>
      <c r="W19" s="25" t="s">
        <v>1278</v>
      </c>
      <c r="X19" s="25" t="s">
        <v>1985</v>
      </c>
      <c r="Y19" s="25" t="s">
        <v>1986</v>
      </c>
    </row>
    <row r="20" spans="1:25" x14ac:dyDescent="0.25">
      <c r="A20" s="25" t="s">
        <v>1537</v>
      </c>
      <c r="B20" s="26" t="s">
        <v>1217</v>
      </c>
      <c r="C20" s="25" t="s">
        <v>1987</v>
      </c>
      <c r="D20" s="27">
        <v>44541</v>
      </c>
      <c r="E20" s="25" t="s">
        <v>1988</v>
      </c>
      <c r="F20" s="25" t="s">
        <v>1400</v>
      </c>
      <c r="G20" s="25" t="s">
        <v>1380</v>
      </c>
      <c r="H20" s="25" t="s">
        <v>1381</v>
      </c>
      <c r="I20" s="25" t="s">
        <v>1653</v>
      </c>
      <c r="J20" s="25"/>
      <c r="K20" s="25" t="s">
        <v>1974</v>
      </c>
      <c r="L20" s="25" t="s">
        <v>1974</v>
      </c>
      <c r="M20" s="25" t="s">
        <v>1232</v>
      </c>
      <c r="N20" s="25" t="s">
        <v>1953</v>
      </c>
      <c r="O20" s="25" t="s">
        <v>1931</v>
      </c>
      <c r="P20" s="28">
        <v>45021</v>
      </c>
      <c r="Q20" s="25"/>
      <c r="R20" s="25"/>
      <c r="S20" s="25"/>
      <c r="T20" s="25"/>
      <c r="U20" s="25"/>
      <c r="V20" s="25"/>
      <c r="W20" s="25"/>
      <c r="X20" s="25"/>
      <c r="Y20" s="25"/>
    </row>
    <row r="21" spans="1:25" x14ac:dyDescent="0.25">
      <c r="A21" s="25" t="s">
        <v>1537</v>
      </c>
      <c r="B21" s="26" t="s">
        <v>1989</v>
      </c>
      <c r="C21" s="25" t="s">
        <v>1990</v>
      </c>
      <c r="D21" s="27">
        <v>44541</v>
      </c>
      <c r="E21" s="25" t="s">
        <v>1991</v>
      </c>
      <c r="F21" s="25" t="s">
        <v>1405</v>
      </c>
      <c r="G21" s="25" t="s">
        <v>1361</v>
      </c>
      <c r="H21" s="25" t="s">
        <v>1286</v>
      </c>
      <c r="I21" s="25" t="s">
        <v>1653</v>
      </c>
      <c r="J21" s="25"/>
      <c r="K21" s="25" t="s">
        <v>1302</v>
      </c>
      <c r="L21" s="25" t="s">
        <v>1946</v>
      </c>
      <c r="M21" s="25" t="s">
        <v>1232</v>
      </c>
      <c r="N21" s="25" t="s">
        <v>1936</v>
      </c>
      <c r="O21" s="25" t="s">
        <v>1216</v>
      </c>
      <c r="P21" s="25" t="s">
        <v>1217</v>
      </c>
      <c r="Q21" s="25"/>
      <c r="R21" s="25" t="s">
        <v>1255</v>
      </c>
      <c r="S21" s="25" t="s">
        <v>1219</v>
      </c>
      <c r="T21" s="25">
        <v>6</v>
      </c>
      <c r="U21" s="25" t="s">
        <v>1234</v>
      </c>
      <c r="V21" s="25" t="s">
        <v>1221</v>
      </c>
      <c r="W21" s="25" t="s">
        <v>1256</v>
      </c>
      <c r="X21" s="25" t="s">
        <v>1992</v>
      </c>
      <c r="Y21" s="25" t="s">
        <v>1993</v>
      </c>
    </row>
    <row r="22" spans="1:25" x14ac:dyDescent="0.25">
      <c r="A22" s="25" t="s">
        <v>1537</v>
      </c>
      <c r="B22" s="26" t="s">
        <v>1217</v>
      </c>
      <c r="C22" s="25" t="s">
        <v>1994</v>
      </c>
      <c r="D22" s="27">
        <v>44548</v>
      </c>
      <c r="E22" s="25" t="s">
        <v>1995</v>
      </c>
      <c r="F22" s="25" t="s">
        <v>1341</v>
      </c>
      <c r="G22" s="25" t="s">
        <v>1330</v>
      </c>
      <c r="H22" s="25" t="s">
        <v>1331</v>
      </c>
      <c r="I22" s="25" t="s">
        <v>1653</v>
      </c>
      <c r="J22" s="25"/>
      <c r="K22" s="25" t="s">
        <v>1996</v>
      </c>
      <c r="L22" s="25" t="s">
        <v>1996</v>
      </c>
      <c r="M22" s="25" t="s">
        <v>1232</v>
      </c>
      <c r="N22" s="25" t="s">
        <v>1455</v>
      </c>
      <c r="O22" s="25" t="s">
        <v>1931</v>
      </c>
      <c r="P22" s="28">
        <v>44561</v>
      </c>
      <c r="Q22" s="25"/>
      <c r="R22" s="25"/>
      <c r="S22" s="25"/>
      <c r="T22" s="25"/>
      <c r="U22" s="25"/>
      <c r="V22" s="25"/>
      <c r="W22" s="25"/>
      <c r="X22" s="25"/>
      <c r="Y22" s="25"/>
    </row>
    <row r="23" spans="1:25" x14ac:dyDescent="0.25">
      <c r="A23" s="25" t="s">
        <v>1537</v>
      </c>
      <c r="B23" s="26">
        <v>480</v>
      </c>
      <c r="C23" s="25" t="s">
        <v>1549</v>
      </c>
      <c r="D23" s="27">
        <v>44551</v>
      </c>
      <c r="E23" s="25" t="s">
        <v>1550</v>
      </c>
      <c r="F23" s="25" t="s">
        <v>1284</v>
      </c>
      <c r="G23" s="25" t="s">
        <v>1285</v>
      </c>
      <c r="H23" s="25" t="s">
        <v>1286</v>
      </c>
      <c r="I23" s="25" t="s">
        <v>1653</v>
      </c>
      <c r="J23" s="25"/>
      <c r="K23" s="25" t="s">
        <v>1212</v>
      </c>
      <c r="L23" s="25" t="s">
        <v>1213</v>
      </c>
      <c r="M23" s="25" t="s">
        <v>1214</v>
      </c>
      <c r="N23" s="25" t="s">
        <v>1551</v>
      </c>
      <c r="O23" s="25" t="s">
        <v>1216</v>
      </c>
      <c r="P23" s="25" t="s">
        <v>1217</v>
      </c>
      <c r="Q23" s="25"/>
      <c r="R23" s="25" t="s">
        <v>1219</v>
      </c>
      <c r="S23" s="25" t="s">
        <v>1219</v>
      </c>
      <c r="T23" s="25">
        <v>3</v>
      </c>
      <c r="U23" s="25" t="s">
        <v>1247</v>
      </c>
      <c r="V23" s="25" t="s">
        <v>1291</v>
      </c>
      <c r="W23" s="25" t="s">
        <v>1278</v>
      </c>
      <c r="X23" s="25" t="s">
        <v>1552</v>
      </c>
      <c r="Y23" s="25" t="s">
        <v>1325</v>
      </c>
    </row>
    <row r="24" spans="1:25" x14ac:dyDescent="0.25">
      <c r="A24" s="25" t="s">
        <v>1537</v>
      </c>
      <c r="B24" s="26" t="s">
        <v>1217</v>
      </c>
      <c r="C24" s="25" t="s">
        <v>1997</v>
      </c>
      <c r="D24" s="27">
        <v>44552</v>
      </c>
      <c r="E24" s="25" t="s">
        <v>1998</v>
      </c>
      <c r="F24" s="25" t="s">
        <v>1999</v>
      </c>
      <c r="G24" s="25" t="s">
        <v>1572</v>
      </c>
      <c r="H24" s="25" t="s">
        <v>1209</v>
      </c>
      <c r="I24" s="25" t="s">
        <v>1653</v>
      </c>
      <c r="J24" s="25"/>
      <c r="K24" s="25" t="s">
        <v>1984</v>
      </c>
      <c r="L24" s="25" t="s">
        <v>1984</v>
      </c>
      <c r="M24" s="25" t="s">
        <v>1232</v>
      </c>
      <c r="N24" s="25" t="s">
        <v>1936</v>
      </c>
      <c r="O24" s="25" t="s">
        <v>1216</v>
      </c>
      <c r="P24" s="25" t="s">
        <v>1217</v>
      </c>
      <c r="Q24" s="25"/>
      <c r="R24" s="25" t="s">
        <v>1219</v>
      </c>
      <c r="S24" s="25" t="s">
        <v>1218</v>
      </c>
      <c r="T24" s="25">
        <v>6</v>
      </c>
      <c r="U24" s="25" t="s">
        <v>1234</v>
      </c>
      <c r="V24" s="25" t="s">
        <v>1221</v>
      </c>
      <c r="W24" s="25" t="s">
        <v>1256</v>
      </c>
      <c r="X24" s="25" t="s">
        <v>1316</v>
      </c>
      <c r="Y24" s="25" t="s">
        <v>1416</v>
      </c>
    </row>
    <row r="25" spans="1:25" x14ac:dyDescent="0.25">
      <c r="A25" s="25" t="s">
        <v>1537</v>
      </c>
      <c r="B25" s="26">
        <v>497</v>
      </c>
      <c r="C25" s="25" t="s">
        <v>2000</v>
      </c>
      <c r="D25" s="27">
        <v>44552</v>
      </c>
      <c r="E25" s="25" t="s">
        <v>2001</v>
      </c>
      <c r="F25" s="25" t="s">
        <v>2002</v>
      </c>
      <c r="G25" s="25" t="s">
        <v>1208</v>
      </c>
      <c r="H25" s="25" t="s">
        <v>1209</v>
      </c>
      <c r="I25" s="25" t="s">
        <v>1653</v>
      </c>
      <c r="J25" s="25"/>
      <c r="K25" s="25" t="s">
        <v>1212</v>
      </c>
      <c r="L25" s="25" t="s">
        <v>1213</v>
      </c>
      <c r="M25" s="25" t="s">
        <v>1232</v>
      </c>
      <c r="N25" s="25" t="s">
        <v>1953</v>
      </c>
      <c r="O25" s="25" t="s">
        <v>1216</v>
      </c>
      <c r="P25" s="25" t="s">
        <v>1217</v>
      </c>
      <c r="Q25" s="25"/>
      <c r="R25" s="25" t="s">
        <v>1219</v>
      </c>
      <c r="S25" s="25" t="s">
        <v>1255</v>
      </c>
      <c r="T25" s="25">
        <v>2</v>
      </c>
      <c r="U25" s="25" t="s">
        <v>1234</v>
      </c>
      <c r="V25" s="25" t="s">
        <v>1221</v>
      </c>
      <c r="W25" s="25" t="s">
        <v>1222</v>
      </c>
      <c r="X25" s="25" t="s">
        <v>1262</v>
      </c>
      <c r="Y25" s="25" t="s">
        <v>2003</v>
      </c>
    </row>
    <row r="26" spans="1:25" x14ac:dyDescent="0.25">
      <c r="A26" s="25" t="s">
        <v>1556</v>
      </c>
      <c r="B26" s="26" t="s">
        <v>1217</v>
      </c>
      <c r="C26" s="25" t="s">
        <v>2004</v>
      </c>
      <c r="D26" s="27">
        <v>44572</v>
      </c>
      <c r="E26" s="25" t="s">
        <v>2005</v>
      </c>
      <c r="F26" s="25" t="s">
        <v>1241</v>
      </c>
      <c r="G26" s="25" t="s">
        <v>1229</v>
      </c>
      <c r="H26" s="25" t="s">
        <v>1209</v>
      </c>
      <c r="I26" s="25" t="s">
        <v>1653</v>
      </c>
      <c r="J26" s="25"/>
      <c r="K26" s="25" t="s">
        <v>1984</v>
      </c>
      <c r="L26" s="25" t="s">
        <v>1984</v>
      </c>
      <c r="M26" s="25" t="s">
        <v>1232</v>
      </c>
      <c r="N26" s="25" t="s">
        <v>1936</v>
      </c>
      <c r="O26" s="25" t="s">
        <v>1216</v>
      </c>
      <c r="P26" s="25" t="s">
        <v>1217</v>
      </c>
      <c r="Q26" s="25"/>
      <c r="R26" s="25"/>
      <c r="S26" s="25"/>
      <c r="T26" s="25"/>
      <c r="U26" s="25"/>
      <c r="V26" s="25"/>
      <c r="W26" s="25"/>
      <c r="X26" s="25"/>
      <c r="Y26" s="25"/>
    </row>
    <row r="27" spans="1:25" x14ac:dyDescent="0.25">
      <c r="A27" s="25" t="s">
        <v>1556</v>
      </c>
      <c r="B27" s="26" t="s">
        <v>2006</v>
      </c>
      <c r="C27" s="25" t="s">
        <v>2007</v>
      </c>
      <c r="D27" s="27">
        <v>44575</v>
      </c>
      <c r="E27" s="25" t="s">
        <v>2008</v>
      </c>
      <c r="F27" s="25" t="s">
        <v>2009</v>
      </c>
      <c r="G27" s="25" t="s">
        <v>1380</v>
      </c>
      <c r="H27" s="25" t="s">
        <v>1381</v>
      </c>
      <c r="I27" s="25" t="s">
        <v>1653</v>
      </c>
      <c r="J27" s="25"/>
      <c r="K27" s="25" t="s">
        <v>1302</v>
      </c>
      <c r="L27" s="25" t="s">
        <v>1302</v>
      </c>
      <c r="M27" s="25" t="s">
        <v>1232</v>
      </c>
      <c r="N27" s="25" t="s">
        <v>1936</v>
      </c>
      <c r="O27" s="25" t="s">
        <v>1216</v>
      </c>
      <c r="P27" s="25" t="s">
        <v>1217</v>
      </c>
      <c r="Q27" s="25"/>
      <c r="R27" s="25" t="s">
        <v>1255</v>
      </c>
      <c r="S27" s="25" t="s">
        <v>1255</v>
      </c>
      <c r="T27" s="25">
        <v>3</v>
      </c>
      <c r="U27" s="25" t="s">
        <v>1247</v>
      </c>
      <c r="V27" s="25" t="s">
        <v>1291</v>
      </c>
      <c r="W27" s="25" t="s">
        <v>1278</v>
      </c>
      <c r="X27" s="25" t="s">
        <v>2010</v>
      </c>
      <c r="Y27" s="25" t="s">
        <v>1636</v>
      </c>
    </row>
    <row r="28" spans="1:25" x14ac:dyDescent="0.25">
      <c r="A28" s="25" t="s">
        <v>2011</v>
      </c>
      <c r="B28" s="26">
        <v>498</v>
      </c>
      <c r="C28" s="25" t="s">
        <v>2012</v>
      </c>
      <c r="D28" s="27">
        <v>44603</v>
      </c>
      <c r="E28" s="25" t="s">
        <v>2013</v>
      </c>
      <c r="F28" s="25" t="s">
        <v>1453</v>
      </c>
      <c r="G28" s="25" t="s">
        <v>1413</v>
      </c>
      <c r="H28" s="25" t="s">
        <v>1209</v>
      </c>
      <c r="I28" s="25" t="s">
        <v>1653</v>
      </c>
      <c r="J28" s="25"/>
      <c r="K28" s="25" t="s">
        <v>1212</v>
      </c>
      <c r="L28" s="25" t="s">
        <v>1213</v>
      </c>
      <c r="M28" s="25" t="s">
        <v>1232</v>
      </c>
      <c r="N28" s="25" t="s">
        <v>1953</v>
      </c>
      <c r="O28" s="25" t="s">
        <v>1216</v>
      </c>
      <c r="P28" s="25" t="s">
        <v>1217</v>
      </c>
      <c r="Q28" s="25"/>
      <c r="R28" s="25" t="s">
        <v>1218</v>
      </c>
      <c r="S28" s="25" t="s">
        <v>1218</v>
      </c>
      <c r="T28" s="25">
        <v>3</v>
      </c>
      <c r="U28" s="25" t="s">
        <v>1247</v>
      </c>
      <c r="V28" s="25" t="s">
        <v>2014</v>
      </c>
      <c r="W28" s="25" t="s">
        <v>1354</v>
      </c>
      <c r="X28" s="25" t="s">
        <v>2015</v>
      </c>
      <c r="Y28" s="25" t="s">
        <v>2016</v>
      </c>
    </row>
    <row r="29" spans="1:25" x14ac:dyDescent="0.25">
      <c r="A29" s="25" t="s">
        <v>1560</v>
      </c>
      <c r="B29" s="26">
        <v>423</v>
      </c>
      <c r="C29" s="25" t="s">
        <v>1561</v>
      </c>
      <c r="D29" s="27">
        <v>44621</v>
      </c>
      <c r="E29" s="25" t="s">
        <v>1562</v>
      </c>
      <c r="F29" s="25" t="s">
        <v>1301</v>
      </c>
      <c r="G29" s="25" t="s">
        <v>1285</v>
      </c>
      <c r="H29" s="25" t="s">
        <v>1310</v>
      </c>
      <c r="I29" s="25" t="s">
        <v>1653</v>
      </c>
      <c r="J29" s="25"/>
      <c r="K29" s="25" t="s">
        <v>1212</v>
      </c>
      <c r="L29" s="25" t="s">
        <v>1213</v>
      </c>
      <c r="M29" s="25" t="s">
        <v>1214</v>
      </c>
      <c r="N29" s="25" t="s">
        <v>1215</v>
      </c>
      <c r="O29" s="25" t="s">
        <v>1216</v>
      </c>
      <c r="P29" s="25" t="s">
        <v>1217</v>
      </c>
      <c r="Q29" s="25" t="s">
        <v>1563</v>
      </c>
      <c r="R29" s="25" t="s">
        <v>1219</v>
      </c>
      <c r="S29" s="25" t="s">
        <v>1219</v>
      </c>
      <c r="T29" s="25">
        <v>3</v>
      </c>
      <c r="U29" s="25" t="s">
        <v>1247</v>
      </c>
      <c r="V29" s="25" t="s">
        <v>1221</v>
      </c>
      <c r="W29" s="25" t="s">
        <v>1323</v>
      </c>
      <c r="X29" s="25" t="s">
        <v>1564</v>
      </c>
      <c r="Y29" s="25" t="s">
        <v>1565</v>
      </c>
    </row>
    <row r="30" spans="1:25" x14ac:dyDescent="0.25">
      <c r="A30" s="25" t="s">
        <v>1566</v>
      </c>
      <c r="B30" s="26">
        <v>468</v>
      </c>
      <c r="C30" s="25" t="s">
        <v>1567</v>
      </c>
      <c r="D30" s="27">
        <v>44652</v>
      </c>
      <c r="E30" s="25" t="s">
        <v>1568</v>
      </c>
      <c r="F30" s="25" t="s">
        <v>1420</v>
      </c>
      <c r="G30" s="25" t="s">
        <v>1285</v>
      </c>
      <c r="H30" s="25" t="s">
        <v>1310</v>
      </c>
      <c r="I30" s="25" t="s">
        <v>1653</v>
      </c>
      <c r="J30" s="25"/>
      <c r="K30" s="25" t="s">
        <v>1212</v>
      </c>
      <c r="L30" s="25" t="s">
        <v>1213</v>
      </c>
      <c r="M30" s="25" t="s">
        <v>1214</v>
      </c>
      <c r="N30" s="25" t="s">
        <v>1215</v>
      </c>
      <c r="O30" s="25" t="s">
        <v>1216</v>
      </c>
      <c r="P30" s="25" t="s">
        <v>1217</v>
      </c>
      <c r="Q30" s="25"/>
      <c r="R30" s="25"/>
      <c r="S30" s="25"/>
      <c r="T30" s="25"/>
      <c r="U30" s="25"/>
      <c r="V30" s="25"/>
      <c r="W30" s="25"/>
      <c r="X30" s="25"/>
      <c r="Y30" s="25"/>
    </row>
    <row r="31" spans="1:25" x14ac:dyDescent="0.25">
      <c r="A31" s="25" t="s">
        <v>1560</v>
      </c>
      <c r="B31" s="26">
        <v>485</v>
      </c>
      <c r="C31" s="25" t="s">
        <v>1569</v>
      </c>
      <c r="D31" s="27">
        <v>44650</v>
      </c>
      <c r="E31" s="25" t="s">
        <v>1570</v>
      </c>
      <c r="F31" s="25" t="s">
        <v>1571</v>
      </c>
      <c r="G31" s="25" t="s">
        <v>1413</v>
      </c>
      <c r="H31" s="25" t="s">
        <v>1209</v>
      </c>
      <c r="I31" s="25" t="s">
        <v>1653</v>
      </c>
      <c r="J31" s="25"/>
      <c r="K31" s="25" t="s">
        <v>1212</v>
      </c>
      <c r="L31" s="25" t="s">
        <v>1213</v>
      </c>
      <c r="M31" s="25" t="s">
        <v>1214</v>
      </c>
      <c r="N31" s="25" t="s">
        <v>1215</v>
      </c>
      <c r="O31" s="25" t="s">
        <v>1216</v>
      </c>
      <c r="P31" s="25" t="s">
        <v>1217</v>
      </c>
      <c r="Q31" s="25"/>
      <c r="R31" s="25" t="s">
        <v>1255</v>
      </c>
      <c r="S31" s="25" t="s">
        <v>1219</v>
      </c>
      <c r="T31" s="25">
        <v>2</v>
      </c>
      <c r="U31" s="25" t="s">
        <v>1247</v>
      </c>
      <c r="V31" s="25" t="s">
        <v>1221</v>
      </c>
      <c r="W31" s="25" t="s">
        <v>1574</v>
      </c>
      <c r="X31" s="25" t="s">
        <v>1575</v>
      </c>
      <c r="Y31" s="25" t="s">
        <v>1416</v>
      </c>
    </row>
    <row r="32" spans="1:25" x14ac:dyDescent="0.25">
      <c r="A32" s="25" t="s">
        <v>1566</v>
      </c>
      <c r="B32" s="26">
        <v>496</v>
      </c>
      <c r="C32" s="25" t="s">
        <v>1576</v>
      </c>
      <c r="D32" s="27">
        <v>44666</v>
      </c>
      <c r="E32" s="25" t="s">
        <v>1577</v>
      </c>
      <c r="F32" s="25" t="s">
        <v>1578</v>
      </c>
      <c r="G32" s="25" t="s">
        <v>1413</v>
      </c>
      <c r="H32" s="25" t="s">
        <v>1209</v>
      </c>
      <c r="I32" s="25" t="s">
        <v>1653</v>
      </c>
      <c r="J32" s="25"/>
      <c r="K32" s="25" t="s">
        <v>1212</v>
      </c>
      <c r="L32" s="25" t="s">
        <v>1213</v>
      </c>
      <c r="M32" s="25" t="s">
        <v>1214</v>
      </c>
      <c r="N32" s="25" t="s">
        <v>1551</v>
      </c>
      <c r="O32" s="25" t="s">
        <v>1216</v>
      </c>
      <c r="P32" s="25" t="s">
        <v>1217</v>
      </c>
      <c r="Q32" s="25"/>
      <c r="R32" s="25" t="s">
        <v>1219</v>
      </c>
      <c r="S32" s="25" t="s">
        <v>1219</v>
      </c>
      <c r="T32" s="25">
        <v>6</v>
      </c>
      <c r="U32" s="25" t="s">
        <v>1247</v>
      </c>
      <c r="V32" s="25" t="s">
        <v>1291</v>
      </c>
      <c r="W32" s="25" t="s">
        <v>1323</v>
      </c>
      <c r="X32" s="25" t="s">
        <v>1579</v>
      </c>
      <c r="Y32" s="25" t="s">
        <v>1325</v>
      </c>
    </row>
    <row r="33" spans="1:25" x14ac:dyDescent="0.25">
      <c r="A33" s="25" t="s">
        <v>1580</v>
      </c>
      <c r="B33" s="26">
        <v>495</v>
      </c>
      <c r="C33" s="25" t="s">
        <v>1581</v>
      </c>
      <c r="D33" s="27">
        <v>44757</v>
      </c>
      <c r="E33" s="25" t="s">
        <v>1582</v>
      </c>
      <c r="F33" s="25" t="s">
        <v>1352</v>
      </c>
      <c r="G33" s="25" t="s">
        <v>1353</v>
      </c>
      <c r="H33" s="25" t="s">
        <v>1310</v>
      </c>
      <c r="I33" s="25" t="s">
        <v>1653</v>
      </c>
      <c r="J33" s="25"/>
      <c r="K33" s="25" t="s">
        <v>1212</v>
      </c>
      <c r="L33" s="25" t="s">
        <v>1213</v>
      </c>
      <c r="M33" s="25" t="s">
        <v>1214</v>
      </c>
      <c r="N33" s="25" t="s">
        <v>1215</v>
      </c>
      <c r="O33" s="25" t="s">
        <v>1216</v>
      </c>
      <c r="P33" s="25" t="s">
        <v>1217</v>
      </c>
      <c r="Q33" s="25" t="s">
        <v>1573</v>
      </c>
      <c r="R33" s="25" t="s">
        <v>1255</v>
      </c>
      <c r="S33" s="25" t="s">
        <v>1219</v>
      </c>
      <c r="T33" s="25">
        <v>1</v>
      </c>
      <c r="U33" s="25" t="s">
        <v>1247</v>
      </c>
      <c r="V33" s="25" t="s">
        <v>1291</v>
      </c>
      <c r="W33" s="25" t="s">
        <v>1222</v>
      </c>
      <c r="X33" s="25" t="s">
        <v>1583</v>
      </c>
      <c r="Y33" s="25" t="s">
        <v>1584</v>
      </c>
    </row>
    <row r="34" spans="1:25" x14ac:dyDescent="0.25">
      <c r="A34" s="25" t="s">
        <v>2017</v>
      </c>
      <c r="B34" s="26">
        <v>499</v>
      </c>
      <c r="C34" s="25" t="s">
        <v>2018</v>
      </c>
      <c r="D34" s="27">
        <v>44694</v>
      </c>
      <c r="E34" s="25" t="s">
        <v>2019</v>
      </c>
      <c r="F34" s="25" t="s">
        <v>1693</v>
      </c>
      <c r="G34" s="25" t="s">
        <v>1413</v>
      </c>
      <c r="H34" s="25" t="s">
        <v>1209</v>
      </c>
      <c r="I34" s="25" t="s">
        <v>1653</v>
      </c>
      <c r="J34" s="25"/>
      <c r="K34" s="25" t="s">
        <v>1212</v>
      </c>
      <c r="L34" s="25" t="s">
        <v>1213</v>
      </c>
      <c r="M34" s="25" t="s">
        <v>1214</v>
      </c>
      <c r="N34" s="25" t="s">
        <v>1551</v>
      </c>
      <c r="O34" s="25" t="s">
        <v>1931</v>
      </c>
      <c r="P34" s="28">
        <v>45199</v>
      </c>
      <c r="Q34" s="25"/>
      <c r="R34" s="25"/>
      <c r="S34" s="25"/>
      <c r="T34" s="25"/>
      <c r="U34" s="25"/>
      <c r="V34" s="25"/>
      <c r="W34" s="25"/>
      <c r="X34" s="25"/>
      <c r="Y34" s="25"/>
    </row>
    <row r="35" spans="1:25" x14ac:dyDescent="0.25">
      <c r="A35" s="25" t="s">
        <v>2017</v>
      </c>
      <c r="B35" s="26">
        <v>4001</v>
      </c>
      <c r="C35" s="25" t="s">
        <v>2020</v>
      </c>
      <c r="D35" s="27">
        <v>44694</v>
      </c>
      <c r="E35" s="25" t="s">
        <v>2021</v>
      </c>
      <c r="F35" s="25" t="s">
        <v>1693</v>
      </c>
      <c r="G35" s="25" t="s">
        <v>1413</v>
      </c>
      <c r="H35" s="25" t="s">
        <v>1209</v>
      </c>
      <c r="I35" s="25" t="s">
        <v>1653</v>
      </c>
      <c r="J35" s="25"/>
      <c r="K35" s="25" t="s">
        <v>1212</v>
      </c>
      <c r="L35" s="25" t="s">
        <v>1213</v>
      </c>
      <c r="M35" s="25" t="s">
        <v>1232</v>
      </c>
      <c r="N35" s="25" t="s">
        <v>1953</v>
      </c>
      <c r="O35" s="25" t="s">
        <v>1216</v>
      </c>
      <c r="P35" s="25" t="s">
        <v>1217</v>
      </c>
      <c r="Q35" s="25" t="s">
        <v>2022</v>
      </c>
      <c r="R35" s="25" t="s">
        <v>1219</v>
      </c>
      <c r="S35" s="25" t="s">
        <v>1219</v>
      </c>
      <c r="T35" s="25">
        <v>10</v>
      </c>
      <c r="U35" s="25" t="s">
        <v>1247</v>
      </c>
      <c r="V35" s="25" t="s">
        <v>1221</v>
      </c>
      <c r="W35" s="25" t="s">
        <v>1314</v>
      </c>
      <c r="X35" s="25" t="s">
        <v>1316</v>
      </c>
      <c r="Y35" s="25" t="s">
        <v>2023</v>
      </c>
    </row>
    <row r="36" ht="60" customHeight="1" spans="1:25" x14ac:dyDescent="0.25">
      <c r="A36" s="25" t="s">
        <v>2017</v>
      </c>
      <c r="B36" s="26">
        <v>4004</v>
      </c>
      <c r="C36" s="25" t="s">
        <v>2024</v>
      </c>
      <c r="D36" s="27">
        <v>44694</v>
      </c>
      <c r="E36" s="25" t="s">
        <v>2025</v>
      </c>
      <c r="F36" s="25" t="s">
        <v>2026</v>
      </c>
      <c r="G36" s="25" t="s">
        <v>1361</v>
      </c>
      <c r="H36" s="25" t="s">
        <v>1310</v>
      </c>
      <c r="I36" s="25" t="s">
        <v>1653</v>
      </c>
      <c r="J36" s="25"/>
      <c r="K36" s="25" t="s">
        <v>1212</v>
      </c>
      <c r="L36" s="25" t="s">
        <v>1213</v>
      </c>
      <c r="M36" s="25" t="s">
        <v>1232</v>
      </c>
      <c r="N36" s="25" t="s">
        <v>1953</v>
      </c>
      <c r="O36" s="25" t="s">
        <v>1216</v>
      </c>
      <c r="P36" s="25" t="s">
        <v>1217</v>
      </c>
      <c r="Q36" s="25"/>
      <c r="R36" s="25" t="s">
        <v>1219</v>
      </c>
      <c r="S36" s="25" t="s">
        <v>1219</v>
      </c>
      <c r="T36" s="25">
        <v>2</v>
      </c>
      <c r="U36" s="25" t="s">
        <v>1247</v>
      </c>
      <c r="V36" s="25" t="s">
        <v>1291</v>
      </c>
      <c r="W36" s="25" t="s">
        <v>1292</v>
      </c>
      <c r="X36" s="25" t="s">
        <v>2027</v>
      </c>
      <c r="Y36" s="30" t="s">
        <v>2028</v>
      </c>
    </row>
    <row r="37" spans="1:25" x14ac:dyDescent="0.25">
      <c r="A37" s="25" t="s">
        <v>2029</v>
      </c>
      <c r="B37" s="26">
        <v>4015</v>
      </c>
      <c r="C37" s="25" t="s">
        <v>2030</v>
      </c>
      <c r="D37" s="27">
        <v>44715</v>
      </c>
      <c r="E37" s="25" t="s">
        <v>2031</v>
      </c>
      <c r="F37" s="25" t="s">
        <v>1412</v>
      </c>
      <c r="G37" s="25" t="s">
        <v>1413</v>
      </c>
      <c r="H37" s="25" t="s">
        <v>1209</v>
      </c>
      <c r="I37" s="25" t="s">
        <v>1653</v>
      </c>
      <c r="J37" s="25"/>
      <c r="K37" s="25" t="s">
        <v>1212</v>
      </c>
      <c r="L37" s="25" t="s">
        <v>1213</v>
      </c>
      <c r="M37" s="25" t="s">
        <v>1214</v>
      </c>
      <c r="N37" s="25" t="s">
        <v>1551</v>
      </c>
      <c r="O37" s="25" t="s">
        <v>1931</v>
      </c>
      <c r="P37" s="28">
        <v>45199</v>
      </c>
      <c r="Q37" s="25"/>
      <c r="R37" s="25"/>
      <c r="S37" s="25"/>
      <c r="T37" s="25"/>
      <c r="U37" s="25"/>
      <c r="V37" s="25"/>
      <c r="W37" s="25"/>
      <c r="X37" s="25"/>
      <c r="Y37" s="25"/>
    </row>
    <row r="38" spans="1:25" x14ac:dyDescent="0.25">
      <c r="A38" s="25" t="s">
        <v>2032</v>
      </c>
      <c r="B38" s="26">
        <v>4017</v>
      </c>
      <c r="C38" s="25" t="s">
        <v>2033</v>
      </c>
      <c r="D38" s="27">
        <v>44778</v>
      </c>
      <c r="E38" s="25" t="s">
        <v>2034</v>
      </c>
      <c r="F38" s="25" t="s">
        <v>1301</v>
      </c>
      <c r="G38" s="25" t="s">
        <v>1285</v>
      </c>
      <c r="H38" s="25" t="s">
        <v>1310</v>
      </c>
      <c r="I38" s="25" t="s">
        <v>1653</v>
      </c>
      <c r="J38" s="25"/>
      <c r="K38" s="25" t="s">
        <v>1212</v>
      </c>
      <c r="L38" s="25" t="s">
        <v>1213</v>
      </c>
      <c r="M38" s="25" t="s">
        <v>1214</v>
      </c>
      <c r="N38" s="25" t="s">
        <v>1551</v>
      </c>
      <c r="O38" s="25" t="s">
        <v>1931</v>
      </c>
      <c r="P38" s="28">
        <v>45199</v>
      </c>
      <c r="Q38" s="25"/>
      <c r="R38" s="25"/>
      <c r="S38" s="25"/>
      <c r="T38" s="25"/>
      <c r="U38" s="25"/>
      <c r="V38" s="25"/>
      <c r="W38" s="25"/>
      <c r="X38" s="25"/>
      <c r="Y38" s="25"/>
    </row>
    <row r="39" spans="1:25" x14ac:dyDescent="0.25">
      <c r="A39" s="25" t="s">
        <v>1612</v>
      </c>
      <c r="B39" s="26">
        <v>481</v>
      </c>
      <c r="C39" s="25" t="s">
        <v>1617</v>
      </c>
      <c r="D39" s="27">
        <v>44806</v>
      </c>
      <c r="E39" s="25" t="s">
        <v>1618</v>
      </c>
      <c r="F39" s="25" t="s">
        <v>1301</v>
      </c>
      <c r="G39" s="25" t="s">
        <v>1285</v>
      </c>
      <c r="H39" s="25" t="s">
        <v>1310</v>
      </c>
      <c r="I39" s="25" t="s">
        <v>1653</v>
      </c>
      <c r="J39" s="25"/>
      <c r="K39" s="25" t="s">
        <v>1212</v>
      </c>
      <c r="L39" s="25" t="s">
        <v>1213</v>
      </c>
      <c r="M39" s="25" t="s">
        <v>1214</v>
      </c>
      <c r="N39" s="25" t="s">
        <v>1215</v>
      </c>
      <c r="O39" s="25" t="s">
        <v>1216</v>
      </c>
      <c r="P39" s="25" t="s">
        <v>1217</v>
      </c>
      <c r="Q39" s="25"/>
      <c r="R39" s="25" t="s">
        <v>1219</v>
      </c>
      <c r="S39" s="25" t="s">
        <v>1219</v>
      </c>
      <c r="T39" s="25">
        <v>3</v>
      </c>
      <c r="U39" s="25" t="s">
        <v>1247</v>
      </c>
      <c r="V39" s="25" t="s">
        <v>1221</v>
      </c>
      <c r="W39" s="25" t="s">
        <v>1236</v>
      </c>
      <c r="X39" s="25" t="s">
        <v>1619</v>
      </c>
      <c r="Y39" s="25" t="s">
        <v>1620</v>
      </c>
    </row>
    <row r="40" spans="1:25" x14ac:dyDescent="0.25">
      <c r="A40" s="25" t="s">
        <v>1621</v>
      </c>
      <c r="B40" s="26" t="s">
        <v>2035</v>
      </c>
      <c r="C40" s="25" t="s">
        <v>2036</v>
      </c>
      <c r="D40" s="27">
        <v>44869</v>
      </c>
      <c r="E40" s="25" t="s">
        <v>2037</v>
      </c>
      <c r="F40" s="25" t="s">
        <v>2038</v>
      </c>
      <c r="G40" s="25" t="s">
        <v>1651</v>
      </c>
      <c r="H40" s="25" t="s">
        <v>1652</v>
      </c>
      <c r="I40" s="25" t="s">
        <v>1653</v>
      </c>
      <c r="J40" s="25"/>
      <c r="K40" s="25" t="s">
        <v>1302</v>
      </c>
      <c r="L40" s="25" t="s">
        <v>1302</v>
      </c>
      <c r="M40" s="25" t="s">
        <v>1232</v>
      </c>
      <c r="N40" s="25" t="s">
        <v>1936</v>
      </c>
      <c r="O40" s="25" t="s">
        <v>1216</v>
      </c>
      <c r="P40" s="25" t="s">
        <v>1217</v>
      </c>
      <c r="Q40" s="25"/>
      <c r="R40" s="25"/>
      <c r="S40" s="25"/>
      <c r="T40" s="25"/>
      <c r="U40" s="25"/>
      <c r="V40" s="25"/>
      <c r="W40" s="25"/>
      <c r="X40" s="25"/>
      <c r="Y40" s="25"/>
    </row>
    <row r="41" ht="75" customHeight="1" spans="1:25" x14ac:dyDescent="0.25">
      <c r="A41" s="25" t="s">
        <v>1621</v>
      </c>
      <c r="B41" s="26" t="s">
        <v>2039</v>
      </c>
      <c r="C41" s="25" t="s">
        <v>2040</v>
      </c>
      <c r="D41" s="27">
        <v>44883</v>
      </c>
      <c r="E41" s="25" t="s">
        <v>2041</v>
      </c>
      <c r="F41" s="25" t="s">
        <v>1301</v>
      </c>
      <c r="G41" s="25" t="s">
        <v>1285</v>
      </c>
      <c r="H41" s="25" t="s">
        <v>1310</v>
      </c>
      <c r="I41" s="25" t="s">
        <v>1653</v>
      </c>
      <c r="J41" s="25"/>
      <c r="K41" s="25" t="s">
        <v>1302</v>
      </c>
      <c r="L41" s="25" t="s">
        <v>1302</v>
      </c>
      <c r="M41" s="25" t="s">
        <v>1232</v>
      </c>
      <c r="N41" s="25" t="s">
        <v>1936</v>
      </c>
      <c r="O41" s="25" t="s">
        <v>1216</v>
      </c>
      <c r="P41" s="25" t="s">
        <v>1217</v>
      </c>
      <c r="Q41" s="25"/>
      <c r="R41" s="25" t="s">
        <v>1255</v>
      </c>
      <c r="S41" s="25" t="s">
        <v>1219</v>
      </c>
      <c r="T41" s="25">
        <v>3</v>
      </c>
      <c r="U41" s="25" t="s">
        <v>1234</v>
      </c>
      <c r="V41" s="25" t="s">
        <v>1383</v>
      </c>
      <c r="W41" s="25" t="s">
        <v>1222</v>
      </c>
      <c r="X41" s="25" t="s">
        <v>2042</v>
      </c>
      <c r="Y41" s="30" t="s">
        <v>2043</v>
      </c>
    </row>
    <row r="42" spans="1:25" x14ac:dyDescent="0.25">
      <c r="A42" s="25" t="s">
        <v>1621</v>
      </c>
      <c r="B42" s="26" t="s">
        <v>2044</v>
      </c>
      <c r="C42" s="25" t="s">
        <v>2045</v>
      </c>
      <c r="D42" s="27">
        <v>44888</v>
      </c>
      <c r="E42" s="25" t="s">
        <v>2046</v>
      </c>
      <c r="F42" s="25" t="s">
        <v>1301</v>
      </c>
      <c r="G42" s="25" t="s">
        <v>1285</v>
      </c>
      <c r="H42" s="25" t="s">
        <v>1310</v>
      </c>
      <c r="I42" s="25" t="s">
        <v>1653</v>
      </c>
      <c r="J42" s="25"/>
      <c r="K42" s="25" t="s">
        <v>1302</v>
      </c>
      <c r="L42" s="25" t="s">
        <v>1302</v>
      </c>
      <c r="M42" s="25" t="s">
        <v>1232</v>
      </c>
      <c r="N42" s="25" t="s">
        <v>1936</v>
      </c>
      <c r="O42" s="25" t="s">
        <v>1216</v>
      </c>
      <c r="P42" s="25" t="s">
        <v>1217</v>
      </c>
      <c r="Q42" s="25"/>
      <c r="R42" s="25" t="s">
        <v>1255</v>
      </c>
      <c r="S42" s="25" t="s">
        <v>1219</v>
      </c>
      <c r="T42" s="25">
        <v>3</v>
      </c>
      <c r="U42" s="25" t="s">
        <v>1234</v>
      </c>
      <c r="V42" s="25" t="s">
        <v>1221</v>
      </c>
      <c r="W42" s="25" t="s">
        <v>1222</v>
      </c>
      <c r="X42" s="25" t="s">
        <v>2047</v>
      </c>
      <c r="Y42" s="25" t="s">
        <v>2048</v>
      </c>
    </row>
    <row r="43" ht="30" customHeight="1" spans="1:25" x14ac:dyDescent="0.25">
      <c r="A43" s="25" t="s">
        <v>1637</v>
      </c>
      <c r="B43" s="26">
        <v>617</v>
      </c>
      <c r="C43" s="25" t="s">
        <v>2049</v>
      </c>
      <c r="D43" s="27">
        <v>44897</v>
      </c>
      <c r="E43" s="25" t="s">
        <v>2050</v>
      </c>
      <c r="F43" s="25" t="s">
        <v>1301</v>
      </c>
      <c r="G43" s="25" t="s">
        <v>1285</v>
      </c>
      <c r="H43" s="25" t="s">
        <v>1310</v>
      </c>
      <c r="I43" s="25" t="s">
        <v>1653</v>
      </c>
      <c r="J43" s="25"/>
      <c r="K43" s="25" t="s">
        <v>1212</v>
      </c>
      <c r="L43" s="25" t="s">
        <v>2051</v>
      </c>
      <c r="M43" s="25" t="s">
        <v>1232</v>
      </c>
      <c r="N43" s="25" t="s">
        <v>1936</v>
      </c>
      <c r="O43" s="25" t="s">
        <v>1216</v>
      </c>
      <c r="P43" s="25" t="s">
        <v>1217</v>
      </c>
      <c r="Q43" s="25"/>
      <c r="R43" s="25" t="s">
        <v>1255</v>
      </c>
      <c r="S43" s="25" t="s">
        <v>1219</v>
      </c>
      <c r="T43" s="25">
        <v>2</v>
      </c>
      <c r="U43" s="25" t="s">
        <v>1234</v>
      </c>
      <c r="V43" s="25" t="s">
        <v>1291</v>
      </c>
      <c r="W43" s="25" t="s">
        <v>1256</v>
      </c>
      <c r="X43" s="30" t="s">
        <v>2052</v>
      </c>
      <c r="Y43" s="25" t="s">
        <v>2053</v>
      </c>
    </row>
    <row r="44" spans="1:25" x14ac:dyDescent="0.25">
      <c r="A44" s="25" t="s">
        <v>1637</v>
      </c>
      <c r="B44" s="26" t="s">
        <v>1741</v>
      </c>
      <c r="C44" s="25" t="s">
        <v>1742</v>
      </c>
      <c r="D44" s="27">
        <v>44897</v>
      </c>
      <c r="E44" s="25" t="s">
        <v>1743</v>
      </c>
      <c r="F44" s="25" t="s">
        <v>1744</v>
      </c>
      <c r="G44" s="25" t="s">
        <v>1380</v>
      </c>
      <c r="H44" s="25" t="s">
        <v>1381</v>
      </c>
      <c r="I44" s="25" t="s">
        <v>1653</v>
      </c>
      <c r="J44" s="25"/>
      <c r="K44" s="25" t="s">
        <v>1302</v>
      </c>
      <c r="L44" s="25" t="s">
        <v>1302</v>
      </c>
      <c r="M44" s="25" t="s">
        <v>1303</v>
      </c>
      <c r="N44" s="25" t="s">
        <v>1509</v>
      </c>
      <c r="O44" s="25" t="s">
        <v>1216</v>
      </c>
      <c r="P44" s="25" t="s">
        <v>1217</v>
      </c>
      <c r="Q44" s="25" t="s">
        <v>1745</v>
      </c>
      <c r="R44" s="25" t="s">
        <v>1219</v>
      </c>
      <c r="S44" s="25" t="s">
        <v>1219</v>
      </c>
      <c r="T44" s="25">
        <v>12</v>
      </c>
      <c r="U44" s="25" t="s">
        <v>1247</v>
      </c>
      <c r="V44" s="25" t="s">
        <v>1291</v>
      </c>
      <c r="W44" s="25" t="s">
        <v>1222</v>
      </c>
      <c r="X44" s="25" t="s">
        <v>1746</v>
      </c>
      <c r="Y44" s="25" t="s">
        <v>1747</v>
      </c>
    </row>
    <row r="45" spans="1:25" x14ac:dyDescent="0.25">
      <c r="A45" s="25" t="s">
        <v>1637</v>
      </c>
      <c r="B45" s="26">
        <v>605</v>
      </c>
      <c r="C45" s="25" t="s">
        <v>2054</v>
      </c>
      <c r="D45" s="27">
        <v>44905</v>
      </c>
      <c r="E45" s="25" t="s">
        <v>2055</v>
      </c>
      <c r="F45" s="25" t="s">
        <v>1301</v>
      </c>
      <c r="G45" s="25" t="s">
        <v>1285</v>
      </c>
      <c r="H45" s="25" t="s">
        <v>1310</v>
      </c>
      <c r="I45" s="25" t="s">
        <v>1653</v>
      </c>
      <c r="J45" s="25"/>
      <c r="K45" s="25" t="s">
        <v>1212</v>
      </c>
      <c r="L45" s="25" t="s">
        <v>2051</v>
      </c>
      <c r="M45" s="25" t="s">
        <v>1232</v>
      </c>
      <c r="N45" s="25" t="s">
        <v>1936</v>
      </c>
      <c r="O45" s="25" t="s">
        <v>1216</v>
      </c>
      <c r="P45" s="25" t="s">
        <v>1217</v>
      </c>
      <c r="Q45" s="25"/>
      <c r="R45" s="25"/>
      <c r="S45" s="25"/>
      <c r="T45" s="25"/>
      <c r="U45" s="25"/>
      <c r="V45" s="25"/>
      <c r="W45" s="25"/>
      <c r="X45" s="25"/>
      <c r="Y45" s="25"/>
    </row>
    <row r="46" ht="45" customHeight="1" spans="1:25" x14ac:dyDescent="0.25">
      <c r="A46" s="25" t="s">
        <v>1637</v>
      </c>
      <c r="B46" s="26">
        <v>620</v>
      </c>
      <c r="C46" s="25" t="s">
        <v>2056</v>
      </c>
      <c r="D46" s="27">
        <v>44909</v>
      </c>
      <c r="E46" s="25" t="s">
        <v>2057</v>
      </c>
      <c r="F46" s="25" t="s">
        <v>1461</v>
      </c>
      <c r="G46" s="25" t="s">
        <v>1285</v>
      </c>
      <c r="H46" s="25" t="s">
        <v>1310</v>
      </c>
      <c r="I46" s="25" t="s">
        <v>1653</v>
      </c>
      <c r="J46" s="25"/>
      <c r="K46" s="25" t="s">
        <v>1212</v>
      </c>
      <c r="L46" s="25" t="s">
        <v>2051</v>
      </c>
      <c r="M46" s="25" t="s">
        <v>1232</v>
      </c>
      <c r="N46" s="25" t="s">
        <v>1936</v>
      </c>
      <c r="O46" s="25" t="s">
        <v>1216</v>
      </c>
      <c r="P46" s="25" t="s">
        <v>1217</v>
      </c>
      <c r="Q46" s="25"/>
      <c r="R46" s="25" t="s">
        <v>1255</v>
      </c>
      <c r="S46" s="25" t="s">
        <v>1219</v>
      </c>
      <c r="T46" s="25">
        <v>2</v>
      </c>
      <c r="U46" s="25" t="s">
        <v>1234</v>
      </c>
      <c r="V46" s="25" t="s">
        <v>1291</v>
      </c>
      <c r="W46" s="25" t="s">
        <v>1278</v>
      </c>
      <c r="X46" s="30" t="s">
        <v>2058</v>
      </c>
      <c r="Y46" s="30" t="s">
        <v>2059</v>
      </c>
    </row>
    <row r="47" spans="1:25" x14ac:dyDescent="0.25">
      <c r="A47" s="25" t="s">
        <v>1637</v>
      </c>
      <c r="B47" s="26">
        <v>624</v>
      </c>
      <c r="C47" s="25" t="s">
        <v>2060</v>
      </c>
      <c r="D47" s="27">
        <v>44915</v>
      </c>
      <c r="E47" s="25" t="s">
        <v>2061</v>
      </c>
      <c r="F47" s="25" t="s">
        <v>1514</v>
      </c>
      <c r="G47" s="25" t="s">
        <v>1515</v>
      </c>
      <c r="H47" s="25" t="s">
        <v>1310</v>
      </c>
      <c r="I47" s="25" t="s">
        <v>1653</v>
      </c>
      <c r="J47" s="25"/>
      <c r="K47" s="25" t="s">
        <v>1212</v>
      </c>
      <c r="L47" s="25" t="s">
        <v>2051</v>
      </c>
      <c r="M47" s="25" t="s">
        <v>1232</v>
      </c>
      <c r="N47" s="25" t="s">
        <v>1936</v>
      </c>
      <c r="O47" s="25" t="s">
        <v>1216</v>
      </c>
      <c r="P47" s="25" t="s">
        <v>1217</v>
      </c>
      <c r="Q47" s="25"/>
      <c r="R47" s="25"/>
      <c r="S47" s="25"/>
      <c r="T47" s="25"/>
      <c r="U47" s="25"/>
      <c r="V47" s="25"/>
      <c r="W47" s="25"/>
      <c r="X47" s="25"/>
      <c r="Y47" s="25"/>
    </row>
    <row r="48" ht="45" customHeight="1" spans="1:25" x14ac:dyDescent="0.25">
      <c r="A48" s="25" t="s">
        <v>1637</v>
      </c>
      <c r="B48" s="26">
        <v>607</v>
      </c>
      <c r="C48" s="25" t="s">
        <v>2062</v>
      </c>
      <c r="D48" s="27">
        <v>44916</v>
      </c>
      <c r="E48" s="25" t="s">
        <v>2063</v>
      </c>
      <c r="F48" s="25" t="s">
        <v>1301</v>
      </c>
      <c r="G48" s="25" t="s">
        <v>1285</v>
      </c>
      <c r="H48" s="25" t="s">
        <v>1310</v>
      </c>
      <c r="I48" s="25" t="s">
        <v>1653</v>
      </c>
      <c r="J48" s="25"/>
      <c r="K48" s="25" t="s">
        <v>1212</v>
      </c>
      <c r="L48" s="25" t="s">
        <v>2051</v>
      </c>
      <c r="M48" s="25" t="s">
        <v>1232</v>
      </c>
      <c r="N48" s="25" t="s">
        <v>1936</v>
      </c>
      <c r="O48" s="25" t="s">
        <v>1216</v>
      </c>
      <c r="P48" s="25" t="s">
        <v>1217</v>
      </c>
      <c r="Q48" s="25"/>
      <c r="R48" s="25" t="s">
        <v>1255</v>
      </c>
      <c r="S48" s="25" t="s">
        <v>1219</v>
      </c>
      <c r="T48" s="25">
        <v>2</v>
      </c>
      <c r="U48" s="25" t="s">
        <v>1247</v>
      </c>
      <c r="V48" s="25" t="s">
        <v>1291</v>
      </c>
      <c r="W48" s="25" t="s">
        <v>1292</v>
      </c>
      <c r="X48" s="25" t="s">
        <v>2064</v>
      </c>
      <c r="Y48" s="30" t="s">
        <v>2065</v>
      </c>
    </row>
    <row r="49" spans="1:25" x14ac:dyDescent="0.25">
      <c r="A49" s="25" t="s">
        <v>1637</v>
      </c>
      <c r="B49" s="26" t="s">
        <v>2066</v>
      </c>
      <c r="C49" s="25" t="s">
        <v>2067</v>
      </c>
      <c r="D49" s="27">
        <v>44916</v>
      </c>
      <c r="E49" s="25" t="s">
        <v>2068</v>
      </c>
      <c r="F49" s="25" t="s">
        <v>1352</v>
      </c>
      <c r="G49" s="25" t="s">
        <v>1353</v>
      </c>
      <c r="H49" s="25" t="s">
        <v>1310</v>
      </c>
      <c r="I49" s="25" t="s">
        <v>1653</v>
      </c>
      <c r="J49" s="25"/>
      <c r="K49" s="25" t="s">
        <v>1302</v>
      </c>
      <c r="L49" s="25" t="s">
        <v>1302</v>
      </c>
      <c r="M49" s="25" t="s">
        <v>1232</v>
      </c>
      <c r="N49" s="25" t="s">
        <v>1936</v>
      </c>
      <c r="O49" s="25" t="s">
        <v>1216</v>
      </c>
      <c r="P49" s="25" t="s">
        <v>1217</v>
      </c>
      <c r="Q49" s="25"/>
      <c r="R49" s="25" t="s">
        <v>1255</v>
      </c>
      <c r="S49" s="25" t="s">
        <v>1219</v>
      </c>
      <c r="T49" s="25">
        <v>3</v>
      </c>
      <c r="U49" s="25" t="s">
        <v>1247</v>
      </c>
      <c r="V49" s="25" t="s">
        <v>1291</v>
      </c>
      <c r="W49" s="25" t="s">
        <v>1222</v>
      </c>
      <c r="X49" s="25" t="s">
        <v>2069</v>
      </c>
      <c r="Y49" s="25" t="s">
        <v>2070</v>
      </c>
    </row>
    <row r="50" spans="1:25" x14ac:dyDescent="0.25">
      <c r="A50" s="25" t="s">
        <v>1637</v>
      </c>
      <c r="B50" s="26" t="s">
        <v>2071</v>
      </c>
      <c r="C50" s="25" t="s">
        <v>2072</v>
      </c>
      <c r="D50" s="27">
        <v>44916</v>
      </c>
      <c r="E50" s="25" t="s">
        <v>2073</v>
      </c>
      <c r="F50" s="25" t="s">
        <v>2074</v>
      </c>
      <c r="G50" s="25" t="s">
        <v>1651</v>
      </c>
      <c r="H50" s="25" t="s">
        <v>1652</v>
      </c>
      <c r="I50" s="25" t="s">
        <v>1653</v>
      </c>
      <c r="J50" s="25"/>
      <c r="K50" s="25" t="s">
        <v>1302</v>
      </c>
      <c r="L50" s="25" t="s">
        <v>1302</v>
      </c>
      <c r="M50" s="25" t="s">
        <v>1232</v>
      </c>
      <c r="N50" s="25" t="s">
        <v>1936</v>
      </c>
      <c r="O50" s="25" t="s">
        <v>1216</v>
      </c>
      <c r="P50" s="25" t="s">
        <v>1217</v>
      </c>
      <c r="Q50" s="25"/>
      <c r="R50" s="25"/>
      <c r="S50" s="25"/>
      <c r="T50" s="25"/>
      <c r="U50" s="25"/>
      <c r="V50" s="25"/>
      <c r="W50" s="25"/>
      <c r="X50" s="25"/>
      <c r="Y50" s="25"/>
    </row>
    <row r="51" spans="1:25" x14ac:dyDescent="0.25">
      <c r="A51" s="25" t="s">
        <v>1637</v>
      </c>
      <c r="B51" s="26">
        <v>613</v>
      </c>
      <c r="C51" s="25" t="s">
        <v>2075</v>
      </c>
      <c r="D51" s="27">
        <v>44917</v>
      </c>
      <c r="E51" s="25" t="s">
        <v>2076</v>
      </c>
      <c r="F51" s="25" t="s">
        <v>1420</v>
      </c>
      <c r="G51" s="25" t="s">
        <v>1285</v>
      </c>
      <c r="H51" s="25" t="s">
        <v>1310</v>
      </c>
      <c r="I51" s="25" t="s">
        <v>1653</v>
      </c>
      <c r="J51" s="25"/>
      <c r="K51" s="25" t="s">
        <v>1212</v>
      </c>
      <c r="L51" s="25" t="s">
        <v>2051</v>
      </c>
      <c r="M51" s="25" t="s">
        <v>1232</v>
      </c>
      <c r="N51" s="25" t="s">
        <v>1936</v>
      </c>
      <c r="O51" s="25" t="s">
        <v>1216</v>
      </c>
      <c r="P51" s="25" t="s">
        <v>1217</v>
      </c>
      <c r="Q51" s="25"/>
      <c r="R51" s="25" t="s">
        <v>1255</v>
      </c>
      <c r="S51" s="25" t="s">
        <v>1255</v>
      </c>
      <c r="T51" s="25">
        <v>2</v>
      </c>
      <c r="U51" s="25" t="s">
        <v>1247</v>
      </c>
      <c r="V51" s="25" t="s">
        <v>1221</v>
      </c>
      <c r="W51" s="25" t="s">
        <v>1278</v>
      </c>
      <c r="X51" s="25" t="s">
        <v>2077</v>
      </c>
      <c r="Y51" s="25" t="s">
        <v>2078</v>
      </c>
    </row>
    <row r="52" spans="1:25" x14ac:dyDescent="0.25">
      <c r="A52" s="25" t="s">
        <v>1637</v>
      </c>
      <c r="B52" s="26" t="s">
        <v>1638</v>
      </c>
      <c r="C52" s="25" t="s">
        <v>1639</v>
      </c>
      <c r="D52" s="27">
        <v>44922</v>
      </c>
      <c r="E52" s="25" t="s">
        <v>1640</v>
      </c>
      <c r="F52" s="25" t="s">
        <v>1270</v>
      </c>
      <c r="G52" s="25" t="s">
        <v>1271</v>
      </c>
      <c r="H52" s="25" t="s">
        <v>1272</v>
      </c>
      <c r="I52" s="25" t="s">
        <v>1653</v>
      </c>
      <c r="J52" s="25"/>
      <c r="K52" s="25" t="s">
        <v>1302</v>
      </c>
      <c r="L52" s="25" t="s">
        <v>1302</v>
      </c>
      <c r="M52" s="25" t="s">
        <v>1303</v>
      </c>
      <c r="N52" s="25" t="s">
        <v>1509</v>
      </c>
      <c r="O52" s="25" t="s">
        <v>1216</v>
      </c>
      <c r="P52" s="25" t="s">
        <v>1217</v>
      </c>
      <c r="Q52" s="25"/>
      <c r="R52" s="25" t="s">
        <v>1255</v>
      </c>
      <c r="S52" s="25" t="s">
        <v>1255</v>
      </c>
      <c r="T52" s="25">
        <v>8</v>
      </c>
      <c r="U52" s="25" t="s">
        <v>1247</v>
      </c>
      <c r="V52" s="25" t="s">
        <v>1221</v>
      </c>
      <c r="W52" s="25" t="s">
        <v>1574</v>
      </c>
      <c r="X52" s="25" t="s">
        <v>1641</v>
      </c>
      <c r="Y52" s="25" t="s">
        <v>1642</v>
      </c>
    </row>
    <row r="53" spans="1:25" x14ac:dyDescent="0.25">
      <c r="A53" s="25" t="s">
        <v>1643</v>
      </c>
      <c r="B53" s="26">
        <v>609</v>
      </c>
      <c r="C53" s="25" t="s">
        <v>2079</v>
      </c>
      <c r="D53" s="27">
        <v>44937</v>
      </c>
      <c r="E53" s="25" t="s">
        <v>2080</v>
      </c>
      <c r="F53" s="25" t="s">
        <v>1475</v>
      </c>
      <c r="G53" s="25" t="s">
        <v>1361</v>
      </c>
      <c r="H53" s="25" t="s">
        <v>1286</v>
      </c>
      <c r="I53" s="25" t="s">
        <v>1653</v>
      </c>
      <c r="J53" s="25"/>
      <c r="K53" s="25" t="s">
        <v>1212</v>
      </c>
      <c r="L53" s="25" t="s">
        <v>2051</v>
      </c>
      <c r="M53" s="25" t="s">
        <v>1232</v>
      </c>
      <c r="N53" s="25" t="s">
        <v>1936</v>
      </c>
      <c r="O53" s="25" t="s">
        <v>1216</v>
      </c>
      <c r="P53" s="25" t="s">
        <v>1217</v>
      </c>
      <c r="Q53" s="25"/>
      <c r="R53" s="25"/>
      <c r="S53" s="25"/>
      <c r="T53" s="25"/>
      <c r="U53" s="25"/>
      <c r="V53" s="25"/>
      <c r="W53" s="25"/>
      <c r="X53" s="25"/>
      <c r="Y53" s="25"/>
    </row>
    <row r="54" spans="1:25" x14ac:dyDescent="0.25">
      <c r="A54" s="25" t="s">
        <v>1643</v>
      </c>
      <c r="B54" s="26" t="s">
        <v>2081</v>
      </c>
      <c r="C54" s="25" t="s">
        <v>2082</v>
      </c>
      <c r="D54" s="27">
        <v>44938</v>
      </c>
      <c r="E54" s="25" t="s">
        <v>2083</v>
      </c>
      <c r="F54" s="25" t="s">
        <v>2074</v>
      </c>
      <c r="G54" s="25" t="s">
        <v>1651</v>
      </c>
      <c r="H54" s="25" t="s">
        <v>1652</v>
      </c>
      <c r="I54" s="25" t="s">
        <v>1653</v>
      </c>
      <c r="J54" s="25"/>
      <c r="K54" s="25" t="s">
        <v>1302</v>
      </c>
      <c r="L54" s="25" t="s">
        <v>1302</v>
      </c>
      <c r="M54" s="25" t="s">
        <v>1232</v>
      </c>
      <c r="N54" s="25" t="s">
        <v>1936</v>
      </c>
      <c r="O54" s="25" t="s">
        <v>1216</v>
      </c>
      <c r="P54" s="25" t="s">
        <v>1217</v>
      </c>
      <c r="Q54" s="25"/>
      <c r="R54" s="25"/>
      <c r="S54" s="25"/>
      <c r="T54" s="25"/>
      <c r="U54" s="25"/>
      <c r="V54" s="25"/>
      <c r="W54" s="25"/>
      <c r="X54" s="25"/>
      <c r="Y54" s="25"/>
    </row>
    <row r="55" spans="1:25" x14ac:dyDescent="0.25">
      <c r="A55" s="25" t="s">
        <v>1643</v>
      </c>
      <c r="B55" s="26">
        <v>615</v>
      </c>
      <c r="C55" s="25" t="s">
        <v>2084</v>
      </c>
      <c r="D55" s="27">
        <v>44939</v>
      </c>
      <c r="E55" s="25" t="s">
        <v>2085</v>
      </c>
      <c r="F55" s="25" t="s">
        <v>2086</v>
      </c>
      <c r="G55" s="25" t="s">
        <v>1353</v>
      </c>
      <c r="H55" s="25" t="s">
        <v>1310</v>
      </c>
      <c r="I55" s="25" t="s">
        <v>1653</v>
      </c>
      <c r="J55" s="25"/>
      <c r="K55" s="25" t="s">
        <v>1212</v>
      </c>
      <c r="L55" s="25" t="s">
        <v>2051</v>
      </c>
      <c r="M55" s="25" t="s">
        <v>1232</v>
      </c>
      <c r="N55" s="25" t="s">
        <v>1936</v>
      </c>
      <c r="O55" s="25" t="s">
        <v>1216</v>
      </c>
      <c r="P55" s="25" t="s">
        <v>1217</v>
      </c>
      <c r="Q55" s="25"/>
      <c r="R55" s="25"/>
      <c r="S55" s="25"/>
      <c r="T55" s="25"/>
      <c r="U55" s="25"/>
      <c r="V55" s="25"/>
      <c r="W55" s="25"/>
      <c r="X55" s="25"/>
      <c r="Y55" s="25"/>
    </row>
    <row r="56" spans="1:25" x14ac:dyDescent="0.25">
      <c r="A56" s="25" t="s">
        <v>1643</v>
      </c>
      <c r="B56" s="26">
        <v>618</v>
      </c>
      <c r="C56" s="25" t="s">
        <v>2087</v>
      </c>
      <c r="D56" s="27">
        <v>44944</v>
      </c>
      <c r="E56" s="25" t="s">
        <v>2088</v>
      </c>
      <c r="F56" s="25" t="s">
        <v>1405</v>
      </c>
      <c r="G56" s="25" t="s">
        <v>1361</v>
      </c>
      <c r="H56" s="25" t="s">
        <v>1310</v>
      </c>
      <c r="I56" s="25" t="s">
        <v>1653</v>
      </c>
      <c r="J56" s="25"/>
      <c r="K56" s="25" t="s">
        <v>1212</v>
      </c>
      <c r="L56" s="25" t="s">
        <v>2051</v>
      </c>
      <c r="M56" s="25" t="s">
        <v>1232</v>
      </c>
      <c r="N56" s="25" t="s">
        <v>1936</v>
      </c>
      <c r="O56" s="25" t="s">
        <v>1216</v>
      </c>
      <c r="P56" s="25" t="s">
        <v>1217</v>
      </c>
      <c r="Q56" s="25"/>
      <c r="R56" s="25"/>
      <c r="S56" s="25"/>
      <c r="T56" s="25"/>
      <c r="U56" s="25"/>
      <c r="V56" s="25"/>
      <c r="W56" s="25"/>
      <c r="X56" s="25"/>
      <c r="Y56" s="25"/>
    </row>
    <row r="57" spans="1:25" x14ac:dyDescent="0.25">
      <c r="A57" s="25" t="s">
        <v>1643</v>
      </c>
      <c r="B57" s="26">
        <v>608</v>
      </c>
      <c r="C57" s="25" t="s">
        <v>2089</v>
      </c>
      <c r="D57" s="27">
        <v>44945</v>
      </c>
      <c r="E57" s="25" t="s">
        <v>2090</v>
      </c>
      <c r="F57" s="25" t="s">
        <v>1405</v>
      </c>
      <c r="G57" s="25" t="s">
        <v>1361</v>
      </c>
      <c r="H57" s="25" t="s">
        <v>1310</v>
      </c>
      <c r="I57" s="25" t="s">
        <v>1653</v>
      </c>
      <c r="J57" s="25"/>
      <c r="K57" s="25" t="s">
        <v>1212</v>
      </c>
      <c r="L57" s="25" t="s">
        <v>2051</v>
      </c>
      <c r="M57" s="25" t="s">
        <v>1232</v>
      </c>
      <c r="N57" s="25" t="s">
        <v>1936</v>
      </c>
      <c r="O57" s="25" t="s">
        <v>1216</v>
      </c>
      <c r="P57" s="25" t="s">
        <v>1217</v>
      </c>
      <c r="Q57" s="25"/>
      <c r="R57" s="25"/>
      <c r="S57" s="25"/>
      <c r="T57" s="25"/>
      <c r="U57" s="25"/>
      <c r="V57" s="25"/>
      <c r="W57" s="25"/>
      <c r="X57" s="25"/>
      <c r="Y57" s="25"/>
    </row>
    <row r="58" ht="30" customHeight="1" spans="1:25" x14ac:dyDescent="0.25">
      <c r="A58" s="25" t="s">
        <v>1643</v>
      </c>
      <c r="B58" s="26" t="s">
        <v>1644</v>
      </c>
      <c r="C58" s="25" t="s">
        <v>1645</v>
      </c>
      <c r="D58" s="27">
        <v>44950</v>
      </c>
      <c r="E58" s="25" t="s">
        <v>1646</v>
      </c>
      <c r="F58" s="25" t="s">
        <v>1270</v>
      </c>
      <c r="G58" s="25" t="s">
        <v>1271</v>
      </c>
      <c r="H58" s="25" t="s">
        <v>1272</v>
      </c>
      <c r="I58" s="25" t="s">
        <v>1653</v>
      </c>
      <c r="J58" s="25"/>
      <c r="K58" s="25" t="s">
        <v>1302</v>
      </c>
      <c r="L58" s="25" t="s">
        <v>1302</v>
      </c>
      <c r="M58" s="25" t="s">
        <v>1232</v>
      </c>
      <c r="N58" s="25" t="s">
        <v>1509</v>
      </c>
      <c r="O58" s="25" t="s">
        <v>1216</v>
      </c>
      <c r="P58" s="25" t="s">
        <v>1217</v>
      </c>
      <c r="Q58" s="25"/>
      <c r="R58" s="25" t="s">
        <v>1255</v>
      </c>
      <c r="S58" s="25" t="s">
        <v>1255</v>
      </c>
      <c r="T58" s="25">
        <v>8</v>
      </c>
      <c r="U58" s="25" t="s">
        <v>1247</v>
      </c>
      <c r="V58" s="25" t="s">
        <v>1291</v>
      </c>
      <c r="W58" s="25" t="s">
        <v>1278</v>
      </c>
      <c r="X58" s="25" t="s">
        <v>1647</v>
      </c>
      <c r="Y58" s="30" t="s">
        <v>1648</v>
      </c>
    </row>
    <row r="59" spans="1:25" x14ac:dyDescent="0.25">
      <c r="A59" s="25" t="s">
        <v>1643</v>
      </c>
      <c r="B59" s="26">
        <v>606</v>
      </c>
      <c r="C59" s="25" t="s">
        <v>2091</v>
      </c>
      <c r="D59" s="27">
        <v>44952</v>
      </c>
      <c r="E59" s="25" t="s">
        <v>2092</v>
      </c>
      <c r="F59" s="25" t="s">
        <v>1367</v>
      </c>
      <c r="G59" s="25" t="s">
        <v>1348</v>
      </c>
      <c r="H59" s="25" t="s">
        <v>1331</v>
      </c>
      <c r="I59" s="25" t="s">
        <v>1653</v>
      </c>
      <c r="J59" s="25"/>
      <c r="K59" s="25" t="s">
        <v>1212</v>
      </c>
      <c r="L59" s="25" t="s">
        <v>2051</v>
      </c>
      <c r="M59" s="25" t="s">
        <v>1232</v>
      </c>
      <c r="N59" s="25" t="s">
        <v>1936</v>
      </c>
      <c r="O59" s="25" t="s">
        <v>1216</v>
      </c>
      <c r="P59" s="25" t="s">
        <v>1217</v>
      </c>
      <c r="Q59" s="25"/>
      <c r="R59" s="25" t="s">
        <v>1218</v>
      </c>
      <c r="S59" s="25" t="s">
        <v>1219</v>
      </c>
      <c r="T59" s="25">
        <v>2</v>
      </c>
      <c r="U59" s="25" t="s">
        <v>1247</v>
      </c>
      <c r="V59" s="25" t="s">
        <v>1221</v>
      </c>
      <c r="W59" s="25" t="s">
        <v>1323</v>
      </c>
      <c r="X59" s="25" t="s">
        <v>2093</v>
      </c>
      <c r="Y59" s="25" t="s">
        <v>2094</v>
      </c>
    </row>
    <row r="60" spans="1:25" x14ac:dyDescent="0.25">
      <c r="A60" s="25" t="s">
        <v>1654</v>
      </c>
      <c r="B60" s="26">
        <v>616</v>
      </c>
      <c r="C60" s="25" t="s">
        <v>2095</v>
      </c>
      <c r="D60" s="27">
        <v>44959</v>
      </c>
      <c r="E60" s="25" t="s">
        <v>2096</v>
      </c>
      <c r="F60" s="25" t="s">
        <v>1270</v>
      </c>
      <c r="G60" s="25" t="s">
        <v>1271</v>
      </c>
      <c r="H60" s="25" t="s">
        <v>1272</v>
      </c>
      <c r="I60" s="25" t="s">
        <v>1653</v>
      </c>
      <c r="J60" s="25"/>
      <c r="K60" s="25" t="s">
        <v>1212</v>
      </c>
      <c r="L60" s="25" t="s">
        <v>2051</v>
      </c>
      <c r="M60" s="25" t="s">
        <v>1232</v>
      </c>
      <c r="N60" s="25" t="s">
        <v>1936</v>
      </c>
      <c r="O60" s="25" t="s">
        <v>1216</v>
      </c>
      <c r="P60" s="25" t="s">
        <v>1217</v>
      </c>
      <c r="Q60" s="25"/>
      <c r="R60" s="25"/>
      <c r="S60" s="25"/>
      <c r="T60" s="25"/>
      <c r="U60" s="25"/>
      <c r="V60" s="25"/>
      <c r="W60" s="25"/>
      <c r="X60" s="25"/>
      <c r="Y60" s="25"/>
    </row>
    <row r="61" spans="1:25" x14ac:dyDescent="0.25">
      <c r="A61" s="25" t="s">
        <v>1654</v>
      </c>
      <c r="B61" s="26">
        <v>619</v>
      </c>
      <c r="C61" s="25" t="s">
        <v>2097</v>
      </c>
      <c r="D61" s="27">
        <v>44965</v>
      </c>
      <c r="E61" s="25" t="s">
        <v>2098</v>
      </c>
      <c r="F61" s="25" t="s">
        <v>1360</v>
      </c>
      <c r="G61" s="25" t="s">
        <v>1361</v>
      </c>
      <c r="H61" s="25" t="s">
        <v>1286</v>
      </c>
      <c r="I61" s="25" t="s">
        <v>1653</v>
      </c>
      <c r="J61" s="25"/>
      <c r="K61" s="25" t="s">
        <v>1212</v>
      </c>
      <c r="L61" s="25" t="s">
        <v>2051</v>
      </c>
      <c r="M61" s="25" t="s">
        <v>1232</v>
      </c>
      <c r="N61" s="25" t="s">
        <v>1936</v>
      </c>
      <c r="O61" s="25" t="s">
        <v>1216</v>
      </c>
      <c r="P61" s="25" t="s">
        <v>1217</v>
      </c>
      <c r="Q61" s="25"/>
      <c r="R61" s="25"/>
      <c r="S61" s="25"/>
      <c r="T61" s="25"/>
      <c r="U61" s="25"/>
      <c r="V61" s="25"/>
      <c r="W61" s="25"/>
      <c r="X61" s="25"/>
      <c r="Y61" s="25"/>
    </row>
    <row r="62" spans="1:25" x14ac:dyDescent="0.25">
      <c r="A62" s="25" t="s">
        <v>1654</v>
      </c>
      <c r="B62" s="26">
        <v>4005</v>
      </c>
      <c r="C62" s="25" t="s">
        <v>1655</v>
      </c>
      <c r="D62" s="27">
        <v>44974</v>
      </c>
      <c r="E62" s="25" t="s">
        <v>1656</v>
      </c>
      <c r="F62" s="25" t="s">
        <v>1657</v>
      </c>
      <c r="G62" s="25" t="s">
        <v>1651</v>
      </c>
      <c r="H62" s="25" t="s">
        <v>1652</v>
      </c>
      <c r="I62" s="25" t="s">
        <v>1653</v>
      </c>
      <c r="J62" s="25"/>
      <c r="K62" s="25" t="s">
        <v>1212</v>
      </c>
      <c r="L62" s="25" t="s">
        <v>1213</v>
      </c>
      <c r="M62" s="25" t="s">
        <v>1214</v>
      </c>
      <c r="N62" s="25" t="s">
        <v>1551</v>
      </c>
      <c r="O62" s="25" t="s">
        <v>1216</v>
      </c>
      <c r="P62" s="25" t="s">
        <v>1217</v>
      </c>
      <c r="Q62" s="25"/>
      <c r="R62" s="25"/>
      <c r="S62" s="25"/>
      <c r="T62" s="25"/>
      <c r="U62" s="25"/>
      <c r="V62" s="25"/>
      <c r="W62" s="25"/>
      <c r="X62" s="25"/>
      <c r="Y62" s="25"/>
    </row>
    <row r="63" spans="1:25" x14ac:dyDescent="0.25">
      <c r="A63" s="25" t="s">
        <v>1654</v>
      </c>
      <c r="B63" s="26">
        <v>611</v>
      </c>
      <c r="C63" s="25" t="s">
        <v>2099</v>
      </c>
      <c r="D63" s="27">
        <v>44971</v>
      </c>
      <c r="E63" s="25" t="s">
        <v>2100</v>
      </c>
      <c r="F63" s="25" t="s">
        <v>1341</v>
      </c>
      <c r="G63" s="25" t="s">
        <v>1330</v>
      </c>
      <c r="H63" s="25" t="s">
        <v>1331</v>
      </c>
      <c r="I63" s="25" t="s">
        <v>1653</v>
      </c>
      <c r="J63" s="25"/>
      <c r="K63" s="25" t="s">
        <v>1212</v>
      </c>
      <c r="L63" s="25" t="s">
        <v>2051</v>
      </c>
      <c r="M63" s="25" t="s">
        <v>1232</v>
      </c>
      <c r="N63" s="25" t="s">
        <v>1936</v>
      </c>
      <c r="O63" s="25" t="s">
        <v>1216</v>
      </c>
      <c r="P63" s="25" t="s">
        <v>1217</v>
      </c>
      <c r="Q63" s="25"/>
      <c r="R63" s="25" t="s">
        <v>1255</v>
      </c>
      <c r="S63" s="25" t="s">
        <v>1219</v>
      </c>
      <c r="T63" s="25">
        <v>2</v>
      </c>
      <c r="U63" s="25" t="s">
        <v>1247</v>
      </c>
      <c r="V63" s="25" t="s">
        <v>1291</v>
      </c>
      <c r="W63" s="25" t="s">
        <v>1278</v>
      </c>
      <c r="X63" s="25" t="s">
        <v>2101</v>
      </c>
      <c r="Y63" s="25" t="s">
        <v>1316</v>
      </c>
    </row>
    <row r="64" spans="1:25" x14ac:dyDescent="0.25">
      <c r="A64" s="25" t="s">
        <v>1654</v>
      </c>
      <c r="B64" s="26">
        <v>610</v>
      </c>
      <c r="C64" s="25" t="s">
        <v>2102</v>
      </c>
      <c r="D64" s="27">
        <v>44973</v>
      </c>
      <c r="E64" s="25" t="s">
        <v>2103</v>
      </c>
      <c r="F64" s="25" t="s">
        <v>1927</v>
      </c>
      <c r="G64" s="25" t="s">
        <v>1330</v>
      </c>
      <c r="H64" s="25" t="s">
        <v>1331</v>
      </c>
      <c r="I64" s="25" t="s">
        <v>1653</v>
      </c>
      <c r="J64" s="25"/>
      <c r="K64" s="25" t="s">
        <v>1212</v>
      </c>
      <c r="L64" s="25" t="s">
        <v>2051</v>
      </c>
      <c r="M64" s="25" t="s">
        <v>1232</v>
      </c>
      <c r="N64" s="25" t="s">
        <v>1936</v>
      </c>
      <c r="O64" s="25" t="s">
        <v>1931</v>
      </c>
      <c r="P64" s="28">
        <v>45322</v>
      </c>
      <c r="Q64" s="25"/>
      <c r="R64" s="25" t="s">
        <v>1219</v>
      </c>
      <c r="S64" s="25" t="s">
        <v>1219</v>
      </c>
      <c r="T64" s="25">
        <v>2</v>
      </c>
      <c r="U64" s="25" t="s">
        <v>1247</v>
      </c>
      <c r="V64" s="25" t="s">
        <v>1221</v>
      </c>
      <c r="W64" s="25" t="s">
        <v>1278</v>
      </c>
      <c r="X64" s="25" t="s">
        <v>2104</v>
      </c>
      <c r="Y64" s="25" t="s">
        <v>1316</v>
      </c>
    </row>
    <row r="65" spans="1:25" x14ac:dyDescent="0.25">
      <c r="A65" s="25" t="s">
        <v>1654</v>
      </c>
      <c r="B65" s="26" t="s">
        <v>2105</v>
      </c>
      <c r="C65" s="25" t="s">
        <v>2106</v>
      </c>
      <c r="D65" s="27">
        <v>44979</v>
      </c>
      <c r="E65" s="25" t="s">
        <v>2107</v>
      </c>
      <c r="F65" s="25" t="s">
        <v>2074</v>
      </c>
      <c r="G65" s="25" t="s">
        <v>1651</v>
      </c>
      <c r="H65" s="25" t="s">
        <v>1652</v>
      </c>
      <c r="I65" s="25" t="s">
        <v>1653</v>
      </c>
      <c r="J65" s="25"/>
      <c r="K65" s="25" t="s">
        <v>1302</v>
      </c>
      <c r="L65" s="25" t="s">
        <v>1302</v>
      </c>
      <c r="M65" s="25" t="s">
        <v>1232</v>
      </c>
      <c r="N65" s="25" t="s">
        <v>1936</v>
      </c>
      <c r="O65" s="25" t="s">
        <v>1216</v>
      </c>
      <c r="P65" s="25" t="s">
        <v>1217</v>
      </c>
      <c r="Q65" s="25"/>
      <c r="R65" s="25"/>
      <c r="S65" s="25"/>
      <c r="T65" s="25"/>
      <c r="U65" s="25"/>
      <c r="V65" s="25"/>
      <c r="W65" s="25"/>
      <c r="X65" s="25"/>
      <c r="Y65" s="25"/>
    </row>
    <row r="66" spans="1:25" x14ac:dyDescent="0.25">
      <c r="A66" s="25" t="s">
        <v>1654</v>
      </c>
      <c r="B66" s="26" t="s">
        <v>2108</v>
      </c>
      <c r="C66" s="25" t="s">
        <v>2109</v>
      </c>
      <c r="D66" s="27">
        <v>44981</v>
      </c>
      <c r="E66" s="25" t="s">
        <v>2110</v>
      </c>
      <c r="F66" s="25" t="s">
        <v>2111</v>
      </c>
      <c r="G66" s="25" t="s">
        <v>1271</v>
      </c>
      <c r="H66" s="25" t="s">
        <v>1272</v>
      </c>
      <c r="I66" s="25" t="s">
        <v>1653</v>
      </c>
      <c r="J66" s="25"/>
      <c r="K66" s="25" t="s">
        <v>1302</v>
      </c>
      <c r="L66" s="25" t="s">
        <v>1302</v>
      </c>
      <c r="M66" s="25" t="s">
        <v>1232</v>
      </c>
      <c r="N66" s="25" t="s">
        <v>1936</v>
      </c>
      <c r="O66" s="25" t="s">
        <v>1216</v>
      </c>
      <c r="P66" s="25" t="s">
        <v>1217</v>
      </c>
      <c r="Q66" s="25"/>
      <c r="R66" s="25" t="s">
        <v>1219</v>
      </c>
      <c r="S66" s="25" t="s">
        <v>1219</v>
      </c>
      <c r="T66" s="25">
        <v>8</v>
      </c>
      <c r="U66" s="25" t="s">
        <v>1247</v>
      </c>
      <c r="V66" s="25" t="s">
        <v>1432</v>
      </c>
      <c r="W66" s="25" t="s">
        <v>1574</v>
      </c>
      <c r="X66" s="25" t="s">
        <v>2112</v>
      </c>
      <c r="Y66" s="25" t="s">
        <v>2113</v>
      </c>
    </row>
    <row r="67" spans="1:25" x14ac:dyDescent="0.25">
      <c r="A67" s="25" t="s">
        <v>2114</v>
      </c>
      <c r="B67" s="26">
        <v>614</v>
      </c>
      <c r="C67" s="25" t="s">
        <v>2115</v>
      </c>
      <c r="D67" s="27">
        <v>44988</v>
      </c>
      <c r="E67" s="25" t="s">
        <v>2116</v>
      </c>
      <c r="F67" s="25" t="s">
        <v>1360</v>
      </c>
      <c r="G67" s="25" t="s">
        <v>1361</v>
      </c>
      <c r="H67" s="25" t="s">
        <v>1286</v>
      </c>
      <c r="I67" s="25" t="s">
        <v>1653</v>
      </c>
      <c r="J67" s="25"/>
      <c r="K67" s="25" t="s">
        <v>1212</v>
      </c>
      <c r="L67" s="25" t="s">
        <v>2051</v>
      </c>
      <c r="M67" s="25" t="s">
        <v>1232</v>
      </c>
      <c r="N67" s="25" t="s">
        <v>1936</v>
      </c>
      <c r="O67" s="25" t="s">
        <v>1216</v>
      </c>
      <c r="P67" s="25" t="s">
        <v>1217</v>
      </c>
      <c r="Q67" s="25"/>
      <c r="R67" s="25" t="s">
        <v>1255</v>
      </c>
      <c r="S67" s="25" t="s">
        <v>1255</v>
      </c>
      <c r="T67" s="25">
        <v>4</v>
      </c>
      <c r="U67" s="25" t="s">
        <v>1234</v>
      </c>
      <c r="V67" s="25" t="s">
        <v>1221</v>
      </c>
      <c r="W67" s="25" t="s">
        <v>1256</v>
      </c>
      <c r="X67" s="25" t="s">
        <v>2117</v>
      </c>
      <c r="Y67" s="25" t="s">
        <v>2118</v>
      </c>
    </row>
    <row r="68" spans="1:25" x14ac:dyDescent="0.25">
      <c r="A68" s="25" t="s">
        <v>2114</v>
      </c>
      <c r="B68" s="26" t="s">
        <v>2119</v>
      </c>
      <c r="C68" s="25" t="s">
        <v>2120</v>
      </c>
      <c r="D68" s="27">
        <v>45015</v>
      </c>
      <c r="E68" s="25" t="s">
        <v>2121</v>
      </c>
      <c r="F68" s="25" t="s">
        <v>1578</v>
      </c>
      <c r="G68" s="25" t="s">
        <v>1413</v>
      </c>
      <c r="H68" s="25" t="s">
        <v>1209</v>
      </c>
      <c r="I68" s="25" t="s">
        <v>1653</v>
      </c>
      <c r="J68" s="25"/>
      <c r="K68" s="25" t="s">
        <v>1302</v>
      </c>
      <c r="L68" s="25" t="s">
        <v>1302</v>
      </c>
      <c r="M68" s="25" t="s">
        <v>1232</v>
      </c>
      <c r="N68" s="25" t="s">
        <v>1936</v>
      </c>
      <c r="O68" s="25" t="s">
        <v>1216</v>
      </c>
      <c r="P68" s="25" t="s">
        <v>1217</v>
      </c>
      <c r="Q68" s="25"/>
      <c r="R68" s="25" t="s">
        <v>1219</v>
      </c>
      <c r="S68" s="25" t="s">
        <v>1218</v>
      </c>
      <c r="T68" s="25">
        <v>4</v>
      </c>
      <c r="U68" s="25" t="s">
        <v>1247</v>
      </c>
      <c r="V68" s="25" t="s">
        <v>1432</v>
      </c>
      <c r="W68" s="25" t="s">
        <v>1314</v>
      </c>
      <c r="X68" s="25" t="s">
        <v>2122</v>
      </c>
      <c r="Y68" s="25" t="s">
        <v>1316</v>
      </c>
    </row>
    <row r="69" spans="1:25" x14ac:dyDescent="0.25">
      <c r="A69" s="25" t="s">
        <v>2114</v>
      </c>
      <c r="B69" s="26">
        <v>625</v>
      </c>
      <c r="C69" s="25" t="s">
        <v>2123</v>
      </c>
      <c r="D69" s="27">
        <v>45015</v>
      </c>
      <c r="E69" s="25" t="s">
        <v>2124</v>
      </c>
      <c r="F69" s="25" t="s">
        <v>2074</v>
      </c>
      <c r="G69" s="25" t="s">
        <v>1651</v>
      </c>
      <c r="H69" s="25" t="s">
        <v>1652</v>
      </c>
      <c r="I69" s="25" t="s">
        <v>1653</v>
      </c>
      <c r="J69" s="25"/>
      <c r="K69" s="25" t="s">
        <v>1212</v>
      </c>
      <c r="L69" s="25" t="s">
        <v>2051</v>
      </c>
      <c r="M69" s="25" t="s">
        <v>1232</v>
      </c>
      <c r="N69" s="25" t="s">
        <v>1936</v>
      </c>
      <c r="O69" s="25" t="s">
        <v>1216</v>
      </c>
      <c r="P69" s="25" t="s">
        <v>1217</v>
      </c>
      <c r="Q69" s="25"/>
      <c r="R69" s="25"/>
      <c r="S69" s="25"/>
      <c r="T69" s="25"/>
      <c r="U69" s="25"/>
      <c r="V69" s="25"/>
      <c r="W69" s="25"/>
      <c r="X69" s="25"/>
      <c r="Y69" s="25"/>
    </row>
    <row r="70" spans="1:25" x14ac:dyDescent="0.25">
      <c r="A70" s="25" t="s">
        <v>2125</v>
      </c>
      <c r="B70" s="26">
        <v>404</v>
      </c>
      <c r="C70" s="25" t="s">
        <v>2126</v>
      </c>
      <c r="D70" s="27">
        <v>45086</v>
      </c>
      <c r="E70" s="25" t="s">
        <v>2127</v>
      </c>
      <c r="F70" s="25" t="s">
        <v>1207</v>
      </c>
      <c r="G70" s="25" t="s">
        <v>1208</v>
      </c>
      <c r="H70" s="25" t="s">
        <v>1209</v>
      </c>
      <c r="I70" s="25" t="s">
        <v>1653</v>
      </c>
      <c r="J70" s="25"/>
      <c r="K70" s="25" t="s">
        <v>1212</v>
      </c>
      <c r="L70" s="25" t="s">
        <v>1213</v>
      </c>
      <c r="M70" s="25" t="s">
        <v>1232</v>
      </c>
      <c r="N70" s="25" t="s">
        <v>1936</v>
      </c>
      <c r="O70" s="25" t="s">
        <v>1216</v>
      </c>
      <c r="P70" s="25" t="s">
        <v>1217</v>
      </c>
      <c r="Q70" s="25"/>
      <c r="R70" s="25" t="s">
        <v>1255</v>
      </c>
      <c r="S70" s="25" t="s">
        <v>1255</v>
      </c>
      <c r="T70" s="25">
        <v>2</v>
      </c>
      <c r="U70" s="25" t="s">
        <v>1220</v>
      </c>
      <c r="V70" s="25" t="s">
        <v>1221</v>
      </c>
      <c r="W70" s="25" t="s">
        <v>1278</v>
      </c>
      <c r="X70" s="25" t="s">
        <v>1662</v>
      </c>
      <c r="Y70" s="25" t="s">
        <v>2128</v>
      </c>
    </row>
    <row r="71" spans="1:25" x14ac:dyDescent="0.25">
      <c r="A71" s="25" t="s">
        <v>2125</v>
      </c>
      <c r="B71" s="26">
        <v>405</v>
      </c>
      <c r="C71" s="25" t="s">
        <v>2129</v>
      </c>
      <c r="D71" s="27">
        <v>45086</v>
      </c>
      <c r="E71" s="25" t="s">
        <v>2130</v>
      </c>
      <c r="F71" s="25" t="s">
        <v>1207</v>
      </c>
      <c r="G71" s="25" t="s">
        <v>1208</v>
      </c>
      <c r="H71" s="25" t="s">
        <v>1209</v>
      </c>
      <c r="I71" s="25" t="s">
        <v>1653</v>
      </c>
      <c r="J71" s="25"/>
      <c r="K71" s="25" t="s">
        <v>1212</v>
      </c>
      <c r="L71" s="25" t="s">
        <v>1213</v>
      </c>
      <c r="M71" s="25" t="s">
        <v>1232</v>
      </c>
      <c r="N71" s="25" t="s">
        <v>1953</v>
      </c>
      <c r="O71" s="25" t="s">
        <v>1216</v>
      </c>
      <c r="P71" s="25" t="s">
        <v>1217</v>
      </c>
      <c r="Q71" s="25" t="s">
        <v>2131</v>
      </c>
      <c r="R71" s="25" t="s">
        <v>1255</v>
      </c>
      <c r="S71" s="25" t="s">
        <v>1219</v>
      </c>
      <c r="T71" s="25">
        <v>2</v>
      </c>
      <c r="U71" s="25" t="s">
        <v>1247</v>
      </c>
      <c r="V71" s="25" t="s">
        <v>1277</v>
      </c>
      <c r="W71" s="25" t="s">
        <v>1278</v>
      </c>
      <c r="X71" s="25" t="s">
        <v>1316</v>
      </c>
      <c r="Y71" s="25" t="s">
        <v>2132</v>
      </c>
    </row>
    <row r="72" spans="1:25" x14ac:dyDescent="0.25">
      <c r="A72" s="25" t="s">
        <v>2125</v>
      </c>
      <c r="B72" s="26">
        <v>403</v>
      </c>
      <c r="C72" s="25" t="s">
        <v>2133</v>
      </c>
      <c r="D72" s="27">
        <v>45086</v>
      </c>
      <c r="E72" s="25" t="s">
        <v>2134</v>
      </c>
      <c r="F72" s="25" t="s">
        <v>2135</v>
      </c>
      <c r="G72" s="25" t="s">
        <v>1208</v>
      </c>
      <c r="H72" s="25" t="s">
        <v>1209</v>
      </c>
      <c r="I72" s="25" t="s">
        <v>1653</v>
      </c>
      <c r="J72" s="25"/>
      <c r="K72" s="25" t="s">
        <v>1212</v>
      </c>
      <c r="L72" s="25" t="s">
        <v>1213</v>
      </c>
      <c r="M72" s="25" t="s">
        <v>1232</v>
      </c>
      <c r="N72" s="25" t="s">
        <v>1936</v>
      </c>
      <c r="O72" s="25" t="s">
        <v>1216</v>
      </c>
      <c r="P72" s="25" t="s">
        <v>1217</v>
      </c>
      <c r="Q72" s="25"/>
      <c r="R72" s="25" t="s">
        <v>1255</v>
      </c>
      <c r="S72" s="25" t="s">
        <v>1255</v>
      </c>
      <c r="T72" s="25">
        <v>2</v>
      </c>
      <c r="U72" s="25" t="s">
        <v>1220</v>
      </c>
      <c r="V72" s="25" t="s">
        <v>1221</v>
      </c>
      <c r="W72" s="25" t="s">
        <v>1682</v>
      </c>
      <c r="X72" s="25" t="s">
        <v>1564</v>
      </c>
      <c r="Y72" s="25" t="s">
        <v>2136</v>
      </c>
    </row>
    <row r="73" spans="1:25" x14ac:dyDescent="0.25">
      <c r="A73" s="25" t="s">
        <v>2125</v>
      </c>
      <c r="B73" s="26">
        <v>406</v>
      </c>
      <c r="C73" s="25" t="s">
        <v>2137</v>
      </c>
      <c r="D73" s="27">
        <v>45086</v>
      </c>
      <c r="E73" s="25" t="s">
        <v>2138</v>
      </c>
      <c r="F73" s="25" t="s">
        <v>1207</v>
      </c>
      <c r="G73" s="25" t="s">
        <v>1208</v>
      </c>
      <c r="H73" s="25" t="s">
        <v>1209</v>
      </c>
      <c r="I73" s="25" t="s">
        <v>1653</v>
      </c>
      <c r="J73" s="25"/>
      <c r="K73" s="25" t="s">
        <v>1212</v>
      </c>
      <c r="L73" s="25" t="s">
        <v>1213</v>
      </c>
      <c r="M73" s="25" t="s">
        <v>1232</v>
      </c>
      <c r="N73" s="25" t="s">
        <v>1936</v>
      </c>
      <c r="O73" s="25" t="s">
        <v>1216</v>
      </c>
      <c r="P73" s="25" t="s">
        <v>1217</v>
      </c>
      <c r="Q73" s="25"/>
      <c r="R73" s="25" t="s">
        <v>1255</v>
      </c>
      <c r="S73" s="25" t="s">
        <v>1255</v>
      </c>
      <c r="T73" s="25">
        <v>2</v>
      </c>
      <c r="U73" s="25" t="s">
        <v>1220</v>
      </c>
      <c r="V73" s="25" t="s">
        <v>1277</v>
      </c>
      <c r="W73" s="25" t="s">
        <v>1278</v>
      </c>
      <c r="X73" s="25" t="s">
        <v>1662</v>
      </c>
      <c r="Y73" s="25" t="s">
        <v>1316</v>
      </c>
    </row>
    <row r="74" spans="1:25" x14ac:dyDescent="0.25">
      <c r="A74" s="25" t="s">
        <v>1658</v>
      </c>
      <c r="B74" s="26">
        <v>4019</v>
      </c>
      <c r="C74" s="25" t="s">
        <v>1659</v>
      </c>
      <c r="D74" s="27">
        <v>45112</v>
      </c>
      <c r="E74" s="25" t="s">
        <v>1660</v>
      </c>
      <c r="F74" s="25" t="s">
        <v>1207</v>
      </c>
      <c r="G74" s="25" t="s">
        <v>1208</v>
      </c>
      <c r="H74" s="25" t="s">
        <v>1209</v>
      </c>
      <c r="I74" s="25" t="s">
        <v>1653</v>
      </c>
      <c r="J74" s="25"/>
      <c r="K74" s="25" t="s">
        <v>1212</v>
      </c>
      <c r="L74" s="25" t="s">
        <v>1213</v>
      </c>
      <c r="M74" s="25" t="s">
        <v>1214</v>
      </c>
      <c r="N74" s="25" t="s">
        <v>1661</v>
      </c>
      <c r="O74" s="25" t="s">
        <v>1216</v>
      </c>
      <c r="P74" s="25" t="s">
        <v>1217</v>
      </c>
      <c r="Q74" s="25"/>
      <c r="R74" s="25" t="s">
        <v>1255</v>
      </c>
      <c r="S74" s="25" t="s">
        <v>1255</v>
      </c>
      <c r="T74" s="25">
        <v>2</v>
      </c>
      <c r="U74" s="25" t="s">
        <v>1247</v>
      </c>
      <c r="V74" s="25" t="s">
        <v>1277</v>
      </c>
      <c r="W74" s="25" t="s">
        <v>1278</v>
      </c>
      <c r="X74" s="25" t="s">
        <v>1662</v>
      </c>
      <c r="Y74" s="25" t="s">
        <v>1316</v>
      </c>
    </row>
    <row r="75" ht="30" customHeight="1" spans="1:25" x14ac:dyDescent="0.25">
      <c r="A75" s="25" t="s">
        <v>1658</v>
      </c>
      <c r="B75" s="26" t="s">
        <v>2139</v>
      </c>
      <c r="C75" s="25" t="s">
        <v>2140</v>
      </c>
      <c r="D75" s="27">
        <v>45132</v>
      </c>
      <c r="E75" s="25" t="s">
        <v>2141</v>
      </c>
      <c r="F75" s="25" t="s">
        <v>2142</v>
      </c>
      <c r="G75" s="25" t="s">
        <v>1229</v>
      </c>
      <c r="H75" s="25" t="s">
        <v>1209</v>
      </c>
      <c r="I75" s="25" t="s">
        <v>1653</v>
      </c>
      <c r="J75" s="25"/>
      <c r="K75" s="25" t="s">
        <v>1302</v>
      </c>
      <c r="L75" s="25" t="s">
        <v>1302</v>
      </c>
      <c r="M75" s="25" t="s">
        <v>1232</v>
      </c>
      <c r="N75" s="25" t="s">
        <v>1936</v>
      </c>
      <c r="O75" s="25" t="s">
        <v>1216</v>
      </c>
      <c r="P75" s="25" t="s">
        <v>1217</v>
      </c>
      <c r="Q75" s="25"/>
      <c r="R75" s="25" t="s">
        <v>1218</v>
      </c>
      <c r="S75" s="25" t="s">
        <v>1219</v>
      </c>
      <c r="T75" s="25">
        <v>3</v>
      </c>
      <c r="U75" s="25" t="s">
        <v>1234</v>
      </c>
      <c r="V75" s="25" t="s">
        <v>1235</v>
      </c>
      <c r="W75" s="25" t="s">
        <v>1236</v>
      </c>
      <c r="X75" s="25" t="s">
        <v>1237</v>
      </c>
      <c r="Y75" s="30" t="s">
        <v>1238</v>
      </c>
    </row>
    <row r="76" spans="1:25" x14ac:dyDescent="0.25">
      <c r="A76" s="25" t="s">
        <v>1484</v>
      </c>
      <c r="B76" s="26">
        <v>4032</v>
      </c>
      <c r="C76" s="25" t="s">
        <v>2143</v>
      </c>
      <c r="D76" s="27">
        <v>45148</v>
      </c>
      <c r="E76" s="25" t="s">
        <v>2144</v>
      </c>
      <c r="F76" s="25" t="s">
        <v>1420</v>
      </c>
      <c r="G76" s="25" t="s">
        <v>1285</v>
      </c>
      <c r="H76" s="25" t="s">
        <v>1310</v>
      </c>
      <c r="I76" s="25" t="s">
        <v>1653</v>
      </c>
      <c r="J76" s="25"/>
      <c r="K76" s="25" t="s">
        <v>1212</v>
      </c>
      <c r="L76" s="25" t="s">
        <v>1213</v>
      </c>
      <c r="M76" s="25" t="s">
        <v>1232</v>
      </c>
      <c r="N76" s="25" t="s">
        <v>1953</v>
      </c>
      <c r="O76" s="25" t="s">
        <v>1216</v>
      </c>
      <c r="P76" s="25" t="s">
        <v>1217</v>
      </c>
      <c r="Q76" s="25" t="s">
        <v>1573</v>
      </c>
      <c r="R76" s="25" t="s">
        <v>1255</v>
      </c>
      <c r="S76" s="25" t="s">
        <v>1255</v>
      </c>
      <c r="T76" s="25">
        <v>3</v>
      </c>
      <c r="U76" s="25" t="s">
        <v>1247</v>
      </c>
      <c r="V76" s="25" t="s">
        <v>1221</v>
      </c>
      <c r="W76" s="25" t="s">
        <v>1574</v>
      </c>
      <c r="X76" s="25" t="s">
        <v>2145</v>
      </c>
      <c r="Y76" s="25" t="s">
        <v>2146</v>
      </c>
    </row>
    <row r="77" spans="1:25" x14ac:dyDescent="0.25">
      <c r="A77" s="25" t="s">
        <v>1484</v>
      </c>
      <c r="B77" s="26" t="s">
        <v>2147</v>
      </c>
      <c r="C77" s="25" t="s">
        <v>2148</v>
      </c>
      <c r="D77" s="27">
        <v>45149</v>
      </c>
      <c r="E77" s="25" t="s">
        <v>2149</v>
      </c>
      <c r="F77" s="25" t="s">
        <v>1671</v>
      </c>
      <c r="G77" s="25" t="s">
        <v>1348</v>
      </c>
      <c r="H77" s="25" t="s">
        <v>1331</v>
      </c>
      <c r="I77" s="25" t="s">
        <v>1653</v>
      </c>
      <c r="J77" s="25"/>
      <c r="K77" s="25" t="s">
        <v>1302</v>
      </c>
      <c r="L77" s="25" t="s">
        <v>1302</v>
      </c>
      <c r="M77" s="25" t="s">
        <v>1232</v>
      </c>
      <c r="N77" s="25" t="s">
        <v>1936</v>
      </c>
      <c r="O77" s="25" t="s">
        <v>1216</v>
      </c>
      <c r="P77" s="25" t="s">
        <v>1217</v>
      </c>
      <c r="Q77" s="25"/>
      <c r="R77" s="25" t="s">
        <v>1255</v>
      </c>
      <c r="S77" s="25" t="s">
        <v>1255</v>
      </c>
      <c r="T77" s="25">
        <v>7</v>
      </c>
      <c r="U77" s="25" t="s">
        <v>1247</v>
      </c>
      <c r="V77" s="25" t="s">
        <v>1221</v>
      </c>
      <c r="W77" s="25" t="s">
        <v>1256</v>
      </c>
      <c r="X77" s="25" t="s">
        <v>2150</v>
      </c>
      <c r="Y77" s="25" t="s">
        <v>2151</v>
      </c>
    </row>
    <row r="78" spans="1:25" x14ac:dyDescent="0.25">
      <c r="A78" s="25" t="s">
        <v>1484</v>
      </c>
      <c r="B78" s="26">
        <v>612</v>
      </c>
      <c r="C78" s="25" t="s">
        <v>2152</v>
      </c>
      <c r="D78" s="27">
        <v>45163</v>
      </c>
      <c r="E78" s="25" t="s">
        <v>2153</v>
      </c>
      <c r="F78" s="25" t="s">
        <v>1329</v>
      </c>
      <c r="G78" s="25" t="s">
        <v>1330</v>
      </c>
      <c r="H78" s="25" t="s">
        <v>1331</v>
      </c>
      <c r="I78" s="25" t="s">
        <v>1653</v>
      </c>
      <c r="J78" s="25"/>
      <c r="K78" s="25" t="s">
        <v>1212</v>
      </c>
      <c r="L78" s="25" t="s">
        <v>2051</v>
      </c>
      <c r="M78" s="25" t="s">
        <v>1232</v>
      </c>
      <c r="N78" s="25" t="s">
        <v>1936</v>
      </c>
      <c r="O78" s="25" t="s">
        <v>1931</v>
      </c>
      <c r="P78" s="28">
        <v>45351</v>
      </c>
      <c r="Q78" s="25"/>
      <c r="R78" s="25" t="s">
        <v>1255</v>
      </c>
      <c r="S78" s="25" t="s">
        <v>1219</v>
      </c>
      <c r="T78" s="25">
        <v>2</v>
      </c>
      <c r="U78" s="25" t="s">
        <v>1247</v>
      </c>
      <c r="V78" s="25" t="s">
        <v>1291</v>
      </c>
      <c r="W78" s="25" t="s">
        <v>1278</v>
      </c>
      <c r="X78" s="25" t="s">
        <v>2154</v>
      </c>
      <c r="Y78" s="25" t="s">
        <v>1316</v>
      </c>
    </row>
    <row r="79" spans="1:16384" s="31" customFormat="1" x14ac:dyDescent="0.25">
      <c r="A79" s="25" t="s">
        <v>1457</v>
      </c>
      <c r="B79" s="26">
        <v>4040</v>
      </c>
      <c r="C79" s="25" t="s">
        <v>2155</v>
      </c>
      <c r="D79" s="27">
        <v>45191</v>
      </c>
      <c r="E79" s="25" t="s">
        <v>2156</v>
      </c>
      <c r="F79" s="25" t="s">
        <v>1475</v>
      </c>
      <c r="G79" s="25" t="s">
        <v>1361</v>
      </c>
      <c r="H79" s="25" t="s">
        <v>1286</v>
      </c>
      <c r="I79" s="25" t="s">
        <v>1653</v>
      </c>
      <c r="J79" s="33"/>
      <c r="K79" s="33" t="s">
        <v>1212</v>
      </c>
      <c r="L79" s="33" t="s">
        <v>1213</v>
      </c>
      <c r="M79" s="25" t="s">
        <v>1232</v>
      </c>
      <c r="N79" s="33" t="s">
        <v>1953</v>
      </c>
      <c r="O79" s="25" t="s">
        <v>1216</v>
      </c>
      <c r="P79" s="25" t="s">
        <v>1217</v>
      </c>
      <c r="Q79" s="33"/>
      <c r="R79" s="25"/>
      <c r="S79" s="25"/>
      <c r="T79" s="25"/>
      <c r="U79" s="25"/>
      <c r="V79" s="25"/>
      <c r="W79" s="25"/>
      <c r="X79" s="25"/>
      <c r="Y79" s="25"/>
      <c r="XEW79" s="15"/>
      <c r="XEX79" s="15"/>
      <c r="XEY79" s="15"/>
      <c r="XEZ79" s="15"/>
      <c r="XFA79" s="15"/>
      <c r="XFB79" s="15"/>
      <c r="XFC79" s="15"/>
      <c r="XFD79" s="15"/>
    </row>
    <row r="80" spans="1:16384" s="31" customFormat="1" x14ac:dyDescent="0.25">
      <c r="A80" s="25" t="s">
        <v>1476</v>
      </c>
      <c r="B80" s="26">
        <v>4048</v>
      </c>
      <c r="C80" s="25" t="s">
        <v>2157</v>
      </c>
      <c r="D80" s="27">
        <v>45225</v>
      </c>
      <c r="E80" s="25" t="s">
        <v>2158</v>
      </c>
      <c r="F80" s="25" t="s">
        <v>1671</v>
      </c>
      <c r="G80" s="25" t="s">
        <v>1348</v>
      </c>
      <c r="H80" s="25" t="s">
        <v>1331</v>
      </c>
      <c r="I80" s="25" t="s">
        <v>1653</v>
      </c>
      <c r="J80" s="33"/>
      <c r="K80" s="33" t="s">
        <v>1212</v>
      </c>
      <c r="L80" s="33" t="s">
        <v>1213</v>
      </c>
      <c r="M80" s="25" t="s">
        <v>1232</v>
      </c>
      <c r="N80" s="33" t="s">
        <v>1936</v>
      </c>
      <c r="O80" s="25" t="s">
        <v>1216</v>
      </c>
      <c r="P80" s="25" t="s">
        <v>1217</v>
      </c>
      <c r="Q80" s="33"/>
      <c r="R80" s="25" t="s">
        <v>1255</v>
      </c>
      <c r="S80" s="25" t="s">
        <v>1255</v>
      </c>
      <c r="T80" s="25">
        <v>2</v>
      </c>
      <c r="U80" s="25" t="s">
        <v>1247</v>
      </c>
      <c r="V80" s="25" t="s">
        <v>1221</v>
      </c>
      <c r="W80" s="25" t="s">
        <v>1323</v>
      </c>
      <c r="X80" s="25" t="s">
        <v>2159</v>
      </c>
      <c r="Y80" s="25" t="s">
        <v>2160</v>
      </c>
      <c r="XEW80" s="15"/>
      <c r="XEX80" s="15"/>
      <c r="XEY80" s="15"/>
      <c r="XEZ80" s="15"/>
      <c r="XFA80" s="15"/>
      <c r="XFB80" s="15"/>
      <c r="XFC80" s="15"/>
      <c r="XFD80" s="15"/>
    </row>
    <row r="81" ht="30" customHeight="1" spans="1:25" x14ac:dyDescent="0.25">
      <c r="A81" s="25" t="s">
        <v>1712</v>
      </c>
      <c r="B81" s="26" t="s">
        <v>2161</v>
      </c>
      <c r="C81" s="25" t="s">
        <v>2162</v>
      </c>
      <c r="D81" s="27">
        <v>45251</v>
      </c>
      <c r="E81" s="25" t="s">
        <v>2163</v>
      </c>
      <c r="F81" s="25" t="s">
        <v>2164</v>
      </c>
      <c r="G81" s="25" t="s">
        <v>1229</v>
      </c>
      <c r="H81" s="25" t="s">
        <v>1209</v>
      </c>
      <c r="I81" s="25" t="s">
        <v>1653</v>
      </c>
      <c r="J81" s="25"/>
      <c r="K81" s="25" t="s">
        <v>1302</v>
      </c>
      <c r="L81" s="25" t="s">
        <v>1302</v>
      </c>
      <c r="M81" s="25" t="s">
        <v>1232</v>
      </c>
      <c r="N81" s="25" t="s">
        <v>1936</v>
      </c>
      <c r="O81" s="25" t="s">
        <v>1216</v>
      </c>
      <c r="P81" s="28" t="s">
        <v>1217</v>
      </c>
      <c r="Q81" s="40"/>
      <c r="R81" s="25" t="s">
        <v>1218</v>
      </c>
      <c r="S81" s="25" t="s">
        <v>1219</v>
      </c>
      <c r="T81" s="25">
        <v>3</v>
      </c>
      <c r="U81" s="25" t="s">
        <v>1234</v>
      </c>
      <c r="V81" s="25" t="s">
        <v>1235</v>
      </c>
      <c r="W81" s="25" t="s">
        <v>1236</v>
      </c>
      <c r="X81" s="25" t="s">
        <v>1237</v>
      </c>
      <c r="Y81" s="30" t="s">
        <v>1238</v>
      </c>
    </row>
    <row r="82" spans="1:25" x14ac:dyDescent="0.25">
      <c r="A82" s="25" t="s">
        <v>1712</v>
      </c>
      <c r="B82" s="26">
        <v>4049</v>
      </c>
      <c r="C82" s="25" t="s">
        <v>1756</v>
      </c>
      <c r="D82" s="27">
        <v>45254</v>
      </c>
      <c r="E82" s="25" t="s">
        <v>1757</v>
      </c>
      <c r="F82" s="25" t="s">
        <v>1657</v>
      </c>
      <c r="G82" s="25" t="s">
        <v>1651</v>
      </c>
      <c r="H82" s="25" t="s">
        <v>1652</v>
      </c>
      <c r="I82" s="25" t="s">
        <v>1653</v>
      </c>
      <c r="J82" s="25"/>
      <c r="K82" s="25" t="s">
        <v>1212</v>
      </c>
      <c r="L82" s="25" t="s">
        <v>1213</v>
      </c>
      <c r="M82" s="25" t="s">
        <v>1214</v>
      </c>
      <c r="N82" s="25" t="s">
        <v>1551</v>
      </c>
      <c r="O82" s="25" t="s">
        <v>1216</v>
      </c>
      <c r="P82" s="28" t="s">
        <v>1217</v>
      </c>
      <c r="Q82" s="40"/>
      <c r="R82" s="25"/>
      <c r="S82" s="25"/>
      <c r="T82" s="25"/>
      <c r="U82" s="25"/>
      <c r="V82" s="25"/>
      <c r="W82" s="25"/>
      <c r="X82" s="25"/>
      <c r="Y82" s="25"/>
    </row>
    <row r="83" spans="1:25" x14ac:dyDescent="0.25">
      <c r="A83" s="25" t="s">
        <v>1712</v>
      </c>
      <c r="B83" s="26">
        <v>626</v>
      </c>
      <c r="C83" s="25" t="s">
        <v>2165</v>
      </c>
      <c r="D83" s="27">
        <v>45248</v>
      </c>
      <c r="E83" s="25" t="s">
        <v>2166</v>
      </c>
      <c r="F83" s="25" t="s">
        <v>1420</v>
      </c>
      <c r="G83" s="25" t="s">
        <v>1285</v>
      </c>
      <c r="H83" s="25" t="s">
        <v>1310</v>
      </c>
      <c r="I83" s="25" t="s">
        <v>1653</v>
      </c>
      <c r="J83" s="25"/>
      <c r="K83" s="25" t="s">
        <v>1212</v>
      </c>
      <c r="L83" s="25" t="s">
        <v>1213</v>
      </c>
      <c r="M83" s="25" t="s">
        <v>1232</v>
      </c>
      <c r="N83" s="25" t="s">
        <v>1936</v>
      </c>
      <c r="O83" s="25" t="s">
        <v>1216</v>
      </c>
      <c r="P83" s="25" t="s">
        <v>1217</v>
      </c>
      <c r="Q83" s="40"/>
      <c r="R83" s="25" t="s">
        <v>1255</v>
      </c>
      <c r="S83" s="25" t="s">
        <v>1255</v>
      </c>
      <c r="T83" s="25">
        <v>2</v>
      </c>
      <c r="U83" s="25" t="s">
        <v>1247</v>
      </c>
      <c r="V83" s="25" t="s">
        <v>1221</v>
      </c>
      <c r="W83" s="25" t="s">
        <v>1278</v>
      </c>
      <c r="X83" s="25" t="s">
        <v>2167</v>
      </c>
      <c r="Y83" s="25" t="s">
        <v>2168</v>
      </c>
    </row>
    <row r="84" ht="30" customHeight="1" spans="1:25" x14ac:dyDescent="0.25">
      <c r="A84" s="25" t="s">
        <v>1773</v>
      </c>
      <c r="B84" s="26" t="s">
        <v>2169</v>
      </c>
      <c r="C84" s="25" t="s">
        <v>2170</v>
      </c>
      <c r="D84" s="27">
        <v>45261</v>
      </c>
      <c r="E84" s="25" t="s">
        <v>2171</v>
      </c>
      <c r="F84" s="25" t="s">
        <v>2172</v>
      </c>
      <c r="G84" s="25" t="s">
        <v>1229</v>
      </c>
      <c r="H84" s="25" t="s">
        <v>1209</v>
      </c>
      <c r="I84" s="25" t="s">
        <v>1653</v>
      </c>
      <c r="J84" s="25"/>
      <c r="K84" s="25" t="s">
        <v>1302</v>
      </c>
      <c r="L84" s="25" t="s">
        <v>1302</v>
      </c>
      <c r="M84" s="25" t="s">
        <v>1232</v>
      </c>
      <c r="N84" s="25" t="s">
        <v>1936</v>
      </c>
      <c r="O84" s="25" t="s">
        <v>1216</v>
      </c>
      <c r="P84" s="25" t="s">
        <v>1217</v>
      </c>
      <c r="Q84" s="40"/>
      <c r="R84" s="25" t="s">
        <v>1218</v>
      </c>
      <c r="S84" s="25" t="s">
        <v>1219</v>
      </c>
      <c r="T84" s="25">
        <v>3</v>
      </c>
      <c r="U84" s="25" t="s">
        <v>1234</v>
      </c>
      <c r="V84" s="25" t="s">
        <v>1235</v>
      </c>
      <c r="W84" s="25" t="s">
        <v>1236</v>
      </c>
      <c r="X84" s="25" t="s">
        <v>1237</v>
      </c>
      <c r="Y84" s="30" t="s">
        <v>1238</v>
      </c>
    </row>
    <row r="85" spans="1:25" x14ac:dyDescent="0.25">
      <c r="A85" s="25" t="s">
        <v>1773</v>
      </c>
      <c r="B85" s="26" t="s">
        <v>2173</v>
      </c>
      <c r="C85" s="25" t="s">
        <v>2174</v>
      </c>
      <c r="D85" s="27">
        <v>45267</v>
      </c>
      <c r="E85" s="25" t="s">
        <v>2175</v>
      </c>
      <c r="F85" s="25" t="s">
        <v>1367</v>
      </c>
      <c r="G85" s="25" t="s">
        <v>1348</v>
      </c>
      <c r="H85" s="25" t="s">
        <v>1331</v>
      </c>
      <c r="I85" s="25" t="s">
        <v>1653</v>
      </c>
      <c r="J85" s="25"/>
      <c r="K85" s="25" t="s">
        <v>1302</v>
      </c>
      <c r="L85" s="25" t="s">
        <v>1302</v>
      </c>
      <c r="M85" s="25" t="s">
        <v>1232</v>
      </c>
      <c r="N85" s="25" t="s">
        <v>1936</v>
      </c>
      <c r="O85" s="25" t="s">
        <v>1216</v>
      </c>
      <c r="P85" s="25" t="s">
        <v>1217</v>
      </c>
      <c r="Q85" s="40"/>
      <c r="R85" s="25" t="s">
        <v>1219</v>
      </c>
      <c r="S85" s="25" t="s">
        <v>1219</v>
      </c>
      <c r="T85" s="25">
        <v>2</v>
      </c>
      <c r="U85" s="25" t="s">
        <v>1247</v>
      </c>
      <c r="V85" s="25" t="s">
        <v>1221</v>
      </c>
      <c r="W85" s="25" t="s">
        <v>1292</v>
      </c>
      <c r="X85" s="25" t="s">
        <v>2176</v>
      </c>
      <c r="Y85" s="25" t="s">
        <v>2177</v>
      </c>
    </row>
    <row r="86" ht="30" customHeight="1" spans="1:16384" s="31" customFormat="1" x14ac:dyDescent="0.25">
      <c r="A86" s="25" t="s">
        <v>1773</v>
      </c>
      <c r="B86" s="26">
        <v>2012</v>
      </c>
      <c r="C86" s="25" t="s">
        <v>1677</v>
      </c>
      <c r="D86" s="27">
        <v>45276</v>
      </c>
      <c r="E86" s="25" t="s">
        <v>1678</v>
      </c>
      <c r="F86" s="25" t="s">
        <v>1514</v>
      </c>
      <c r="G86" s="25" t="s">
        <v>1515</v>
      </c>
      <c r="H86" s="25" t="s">
        <v>1286</v>
      </c>
      <c r="I86" s="25" t="s">
        <v>1653</v>
      </c>
      <c r="J86" s="25"/>
      <c r="K86" s="33" t="s">
        <v>1679</v>
      </c>
      <c r="L86" s="33" t="s">
        <v>1680</v>
      </c>
      <c r="M86" s="33" t="s">
        <v>1232</v>
      </c>
      <c r="N86" s="33" t="s">
        <v>1455</v>
      </c>
      <c r="O86" s="25" t="s">
        <v>1216</v>
      </c>
      <c r="P86" s="28" t="s">
        <v>1217</v>
      </c>
      <c r="Q86" s="29" t="s">
        <v>1681</v>
      </c>
      <c r="R86" s="25" t="s">
        <v>1255</v>
      </c>
      <c r="S86" s="25" t="s">
        <v>1255</v>
      </c>
      <c r="T86" s="25">
        <v>10</v>
      </c>
      <c r="U86" s="25" t="s">
        <v>1247</v>
      </c>
      <c r="V86" s="25" t="s">
        <v>1221</v>
      </c>
      <c r="W86" s="25" t="s">
        <v>1682</v>
      </c>
      <c r="X86" s="30" t="s">
        <v>1683</v>
      </c>
      <c r="Y86" s="25" t="s">
        <v>1684</v>
      </c>
      <c r="XEV86" s="15"/>
      <c r="XEW86" s="15"/>
      <c r="XEX86" s="15"/>
      <c r="XEY86" s="15"/>
      <c r="XEZ86" s="15"/>
      <c r="XFA86" s="15"/>
      <c r="XFB86" s="15"/>
      <c r="XFC86" s="15"/>
      <c r="XFD86" s="15"/>
    </row>
    <row r="87" spans="1:25" x14ac:dyDescent="0.25">
      <c r="A87" s="25" t="s">
        <v>1773</v>
      </c>
      <c r="B87" s="26">
        <v>6014</v>
      </c>
      <c r="C87" s="25" t="s">
        <v>1915</v>
      </c>
      <c r="D87" s="27">
        <v>45276</v>
      </c>
      <c r="E87" s="25" t="s">
        <v>1916</v>
      </c>
      <c r="F87" s="25" t="s">
        <v>1615</v>
      </c>
      <c r="G87" s="25" t="s">
        <v>1330</v>
      </c>
      <c r="H87" s="25" t="s">
        <v>1331</v>
      </c>
      <c r="I87" s="25" t="s">
        <v>1653</v>
      </c>
      <c r="J87" s="25"/>
      <c r="K87" s="25" t="s">
        <v>1679</v>
      </c>
      <c r="L87" s="25" t="s">
        <v>1680</v>
      </c>
      <c r="M87" s="25" t="s">
        <v>1232</v>
      </c>
      <c r="N87" s="25" t="s">
        <v>1455</v>
      </c>
      <c r="O87" s="41" t="s">
        <v>1216</v>
      </c>
      <c r="P87" s="28" t="s">
        <v>1217</v>
      </c>
      <c r="Q87" s="29"/>
      <c r="R87" s="25" t="s">
        <v>1219</v>
      </c>
      <c r="S87" s="25" t="s">
        <v>1219</v>
      </c>
      <c r="T87" s="25">
        <v>14</v>
      </c>
      <c r="U87" s="25" t="s">
        <v>1247</v>
      </c>
      <c r="V87" s="25" t="s">
        <v>1291</v>
      </c>
      <c r="W87" s="25" t="s">
        <v>1278</v>
      </c>
      <c r="X87" s="25" t="s">
        <v>1917</v>
      </c>
      <c r="Y87" s="25" t="s">
        <v>1918</v>
      </c>
    </row>
    <row r="88" spans="1:25" x14ac:dyDescent="0.25">
      <c r="A88" s="25" t="s">
        <v>1773</v>
      </c>
      <c r="B88" s="26">
        <v>2018</v>
      </c>
      <c r="C88" s="25" t="s">
        <v>2178</v>
      </c>
      <c r="D88" s="27">
        <v>45276</v>
      </c>
      <c r="E88" s="25" t="s">
        <v>2179</v>
      </c>
      <c r="F88" s="25" t="s">
        <v>1420</v>
      </c>
      <c r="G88" s="25" t="s">
        <v>1285</v>
      </c>
      <c r="H88" s="25" t="s">
        <v>1310</v>
      </c>
      <c r="I88" s="25" t="s">
        <v>1653</v>
      </c>
      <c r="J88" s="25"/>
      <c r="K88" s="25" t="s">
        <v>1679</v>
      </c>
      <c r="L88" s="25" t="s">
        <v>1680</v>
      </c>
      <c r="M88" s="25" t="s">
        <v>1232</v>
      </c>
      <c r="N88" s="25" t="s">
        <v>2180</v>
      </c>
      <c r="O88" s="41" t="s">
        <v>1216</v>
      </c>
      <c r="P88" s="28" t="s">
        <v>1217</v>
      </c>
      <c r="Q88" s="29"/>
      <c r="R88" s="25" t="s">
        <v>1219</v>
      </c>
      <c r="S88" s="25" t="s">
        <v>1219</v>
      </c>
      <c r="T88" s="25">
        <v>15</v>
      </c>
      <c r="U88" s="25" t="s">
        <v>1247</v>
      </c>
      <c r="V88" s="25" t="s">
        <v>1221</v>
      </c>
      <c r="W88" s="25" t="s">
        <v>1278</v>
      </c>
      <c r="X88" s="25" t="s">
        <v>2181</v>
      </c>
      <c r="Y88" s="25" t="s">
        <v>2182</v>
      </c>
    </row>
    <row r="89" spans="1:25" x14ac:dyDescent="0.25">
      <c r="A89" s="25" t="s">
        <v>1773</v>
      </c>
      <c r="B89" s="26">
        <v>2009</v>
      </c>
      <c r="C89" s="25" t="s">
        <v>2183</v>
      </c>
      <c r="D89" s="27">
        <v>45276</v>
      </c>
      <c r="E89" s="25" t="s">
        <v>2184</v>
      </c>
      <c r="F89" s="25" t="s">
        <v>1360</v>
      </c>
      <c r="G89" s="25" t="s">
        <v>1361</v>
      </c>
      <c r="H89" s="25" t="s">
        <v>1286</v>
      </c>
      <c r="I89" s="25" t="s">
        <v>1653</v>
      </c>
      <c r="J89" s="25"/>
      <c r="K89" s="25" t="s">
        <v>1679</v>
      </c>
      <c r="L89" s="25" t="s">
        <v>1680</v>
      </c>
      <c r="M89" s="25" t="s">
        <v>1232</v>
      </c>
      <c r="N89" s="25" t="s">
        <v>2180</v>
      </c>
      <c r="O89" s="41" t="s">
        <v>1216</v>
      </c>
      <c r="P89" s="28" t="s">
        <v>1217</v>
      </c>
      <c r="Q89" s="29"/>
      <c r="R89" s="25"/>
      <c r="S89" s="25"/>
      <c r="T89" s="25"/>
      <c r="U89" s="25"/>
      <c r="V89" s="25"/>
      <c r="W89" s="25"/>
      <c r="X89" s="25"/>
      <c r="Y89" s="25"/>
    </row>
    <row r="90" spans="1:25" x14ac:dyDescent="0.25">
      <c r="A90" s="25" t="s">
        <v>1773</v>
      </c>
      <c r="B90" s="26">
        <v>2006</v>
      </c>
      <c r="C90" s="25" t="s">
        <v>2185</v>
      </c>
      <c r="D90" s="27">
        <v>45276</v>
      </c>
      <c r="E90" s="25" t="s">
        <v>2186</v>
      </c>
      <c r="F90" s="25" t="s">
        <v>1373</v>
      </c>
      <c r="G90" s="25" t="s">
        <v>1361</v>
      </c>
      <c r="H90" s="25" t="s">
        <v>1310</v>
      </c>
      <c r="I90" s="25" t="s">
        <v>1653</v>
      </c>
      <c r="J90" s="25"/>
      <c r="K90" s="25" t="s">
        <v>1679</v>
      </c>
      <c r="L90" s="25" t="s">
        <v>1680</v>
      </c>
      <c r="M90" s="25" t="s">
        <v>1232</v>
      </c>
      <c r="N90" s="25" t="s">
        <v>2180</v>
      </c>
      <c r="O90" s="41" t="s">
        <v>1216</v>
      </c>
      <c r="P90" s="28" t="s">
        <v>1217</v>
      </c>
      <c r="Q90" s="29"/>
      <c r="R90" s="25" t="s">
        <v>1218</v>
      </c>
      <c r="S90" s="25" t="s">
        <v>1219</v>
      </c>
      <c r="T90" s="25">
        <v>25</v>
      </c>
      <c r="U90" s="25" t="s">
        <v>1247</v>
      </c>
      <c r="V90" s="25" t="s">
        <v>1291</v>
      </c>
      <c r="W90" s="25" t="s">
        <v>1278</v>
      </c>
      <c r="X90" s="25" t="s">
        <v>2187</v>
      </c>
      <c r="Y90" s="25" t="s">
        <v>2188</v>
      </c>
    </row>
    <row r="91" ht="30" customHeight="1" spans="1:25" x14ac:dyDescent="0.25">
      <c r="A91" s="25" t="s">
        <v>1773</v>
      </c>
      <c r="B91" s="26">
        <v>3022</v>
      </c>
      <c r="C91" s="25" t="s">
        <v>2189</v>
      </c>
      <c r="D91" s="27">
        <v>45276</v>
      </c>
      <c r="E91" s="30" t="s">
        <v>2190</v>
      </c>
      <c r="F91" s="25" t="s">
        <v>1329</v>
      </c>
      <c r="G91" s="25" t="s">
        <v>1330</v>
      </c>
      <c r="H91" s="25" t="s">
        <v>1331</v>
      </c>
      <c r="I91" s="25" t="s">
        <v>1653</v>
      </c>
      <c r="J91" s="25"/>
      <c r="K91" s="25" t="s">
        <v>1679</v>
      </c>
      <c r="L91" s="25" t="s">
        <v>1680</v>
      </c>
      <c r="M91" s="25" t="s">
        <v>1232</v>
      </c>
      <c r="N91" s="25" t="s">
        <v>2180</v>
      </c>
      <c r="O91" s="41" t="s">
        <v>1216</v>
      </c>
      <c r="P91" s="28" t="s">
        <v>1217</v>
      </c>
      <c r="Q91" s="29"/>
      <c r="R91" s="25"/>
      <c r="S91" s="25"/>
      <c r="T91" s="25"/>
      <c r="U91" s="25"/>
      <c r="V91" s="25"/>
      <c r="W91" s="25"/>
      <c r="X91" s="25"/>
      <c r="Y91" s="25"/>
    </row>
    <row r="92" spans="1:25" x14ac:dyDescent="0.25">
      <c r="A92" s="25" t="s">
        <v>1773</v>
      </c>
      <c r="B92" s="26">
        <v>2007</v>
      </c>
      <c r="C92" s="25" t="s">
        <v>2191</v>
      </c>
      <c r="D92" s="27">
        <v>45276</v>
      </c>
      <c r="E92" s="25" t="s">
        <v>2192</v>
      </c>
      <c r="F92" s="25" t="s">
        <v>1412</v>
      </c>
      <c r="G92" s="25" t="s">
        <v>1413</v>
      </c>
      <c r="H92" s="25" t="s">
        <v>1209</v>
      </c>
      <c r="I92" s="25" t="s">
        <v>1653</v>
      </c>
      <c r="J92" s="25"/>
      <c r="K92" s="25" t="s">
        <v>1679</v>
      </c>
      <c r="L92" s="25" t="s">
        <v>1680</v>
      </c>
      <c r="M92" s="25" t="s">
        <v>1232</v>
      </c>
      <c r="N92" s="25" t="s">
        <v>2180</v>
      </c>
      <c r="O92" s="41" t="s">
        <v>1216</v>
      </c>
      <c r="P92" s="28" t="s">
        <v>1217</v>
      </c>
      <c r="Q92" s="29"/>
      <c r="R92" s="25" t="s">
        <v>1219</v>
      </c>
      <c r="S92" s="25" t="s">
        <v>1219</v>
      </c>
      <c r="T92" s="25">
        <v>4</v>
      </c>
      <c r="U92" s="25" t="s">
        <v>1247</v>
      </c>
      <c r="V92" s="25" t="s">
        <v>1221</v>
      </c>
      <c r="W92" s="25" t="s">
        <v>1256</v>
      </c>
      <c r="X92" s="25" t="s">
        <v>1316</v>
      </c>
      <c r="Y92" s="25" t="s">
        <v>1316</v>
      </c>
    </row>
    <row r="93" spans="1:25" x14ac:dyDescent="0.25">
      <c r="A93" s="25" t="s">
        <v>1855</v>
      </c>
      <c r="B93" s="26" t="s">
        <v>1869</v>
      </c>
      <c r="C93" s="25" t="s">
        <v>1870</v>
      </c>
      <c r="D93" s="27">
        <v>45317</v>
      </c>
      <c r="E93" s="25" t="s">
        <v>1871</v>
      </c>
      <c r="F93" s="25" t="s">
        <v>1872</v>
      </c>
      <c r="G93" s="25" t="s">
        <v>1229</v>
      </c>
      <c r="H93" s="25" t="s">
        <v>1209</v>
      </c>
      <c r="I93" s="25" t="s">
        <v>1653</v>
      </c>
      <c r="J93" s="25"/>
      <c r="K93" s="25" t="s">
        <v>1302</v>
      </c>
      <c r="L93" s="25" t="s">
        <v>1302</v>
      </c>
      <c r="M93" s="25" t="s">
        <v>1303</v>
      </c>
      <c r="N93" s="25" t="s">
        <v>1509</v>
      </c>
      <c r="O93" s="25" t="s">
        <v>1216</v>
      </c>
      <c r="P93" s="28" t="s">
        <v>1217</v>
      </c>
      <c r="Q93" s="25"/>
      <c r="R93" s="25" t="s">
        <v>1219</v>
      </c>
      <c r="S93" s="25" t="s">
        <v>1219</v>
      </c>
      <c r="T93" s="25">
        <v>6</v>
      </c>
      <c r="U93" s="25" t="s">
        <v>1247</v>
      </c>
      <c r="V93" s="25" t="s">
        <v>1291</v>
      </c>
      <c r="W93" s="25" t="s">
        <v>1278</v>
      </c>
      <c r="X93" s="25" t="s">
        <v>1873</v>
      </c>
      <c r="Y93" s="25" t="s">
        <v>1325</v>
      </c>
    </row>
    <row r="94" spans="1:25" x14ac:dyDescent="0.25">
      <c r="A94" s="25" t="s">
        <v>1855</v>
      </c>
      <c r="B94" s="26">
        <v>4034</v>
      </c>
      <c r="C94" s="25" t="s">
        <v>1874</v>
      </c>
      <c r="D94" s="27">
        <v>45317</v>
      </c>
      <c r="E94" s="25" t="s">
        <v>1875</v>
      </c>
      <c r="F94" s="25" t="s">
        <v>1412</v>
      </c>
      <c r="G94" s="25" t="s">
        <v>1413</v>
      </c>
      <c r="H94" s="25" t="s">
        <v>1209</v>
      </c>
      <c r="I94" s="25" t="s">
        <v>1653</v>
      </c>
      <c r="J94" s="25"/>
      <c r="K94" s="25" t="s">
        <v>1212</v>
      </c>
      <c r="L94" s="25" t="s">
        <v>1213</v>
      </c>
      <c r="M94" s="25" t="s">
        <v>1232</v>
      </c>
      <c r="N94" s="25" t="s">
        <v>1509</v>
      </c>
      <c r="O94" s="25" t="s">
        <v>1216</v>
      </c>
      <c r="P94" s="28" t="s">
        <v>1217</v>
      </c>
      <c r="Q94" s="29"/>
      <c r="R94" s="25" t="s">
        <v>1219</v>
      </c>
      <c r="S94" s="25" t="s">
        <v>1219</v>
      </c>
      <c r="T94" s="25">
        <v>4</v>
      </c>
      <c r="U94" s="25" t="s">
        <v>1247</v>
      </c>
      <c r="V94" s="25" t="s">
        <v>1291</v>
      </c>
      <c r="W94" s="25" t="s">
        <v>1323</v>
      </c>
      <c r="X94" s="25" t="s">
        <v>1877</v>
      </c>
      <c r="Y94" s="25" t="s">
        <v>1325</v>
      </c>
    </row>
    <row r="95" spans="1:25" x14ac:dyDescent="0.25">
      <c r="A95" s="25" t="s">
        <v>1878</v>
      </c>
      <c r="B95" s="26" t="s">
        <v>2193</v>
      </c>
      <c r="C95" s="25" t="s">
        <v>2194</v>
      </c>
      <c r="D95" s="27">
        <v>45329</v>
      </c>
      <c r="E95" s="25" t="s">
        <v>2195</v>
      </c>
      <c r="F95" s="25" t="s">
        <v>1891</v>
      </c>
      <c r="G95" s="25" t="s">
        <v>1892</v>
      </c>
      <c r="H95" s="25" t="s">
        <v>1209</v>
      </c>
      <c r="I95" s="25" t="s">
        <v>1653</v>
      </c>
      <c r="J95" s="25"/>
      <c r="K95" s="25" t="s">
        <v>1302</v>
      </c>
      <c r="L95" s="25" t="s">
        <v>1302</v>
      </c>
      <c r="M95" s="25" t="s">
        <v>1232</v>
      </c>
      <c r="N95" s="25" t="s">
        <v>1936</v>
      </c>
      <c r="O95" s="25" t="s">
        <v>1216</v>
      </c>
      <c r="P95" s="28" t="s">
        <v>1217</v>
      </c>
      <c r="Q95" s="29" t="s">
        <v>1468</v>
      </c>
      <c r="R95" s="25"/>
      <c r="S95" s="25"/>
      <c r="T95" s="25"/>
      <c r="U95" s="25"/>
      <c r="V95" s="25"/>
      <c r="W95" s="25"/>
      <c r="X95" s="25"/>
      <c r="Y95" s="25"/>
    </row>
    <row r="96" spans="1:25" x14ac:dyDescent="0.25">
      <c r="A96" s="25" t="s">
        <v>1878</v>
      </c>
      <c r="B96" s="26" t="s">
        <v>1888</v>
      </c>
      <c r="C96" s="25" t="s">
        <v>1889</v>
      </c>
      <c r="D96" s="27">
        <v>45329</v>
      </c>
      <c r="E96" s="25" t="s">
        <v>1890</v>
      </c>
      <c r="F96" s="25" t="s">
        <v>1891</v>
      </c>
      <c r="G96" s="25" t="s">
        <v>1892</v>
      </c>
      <c r="H96" s="25" t="s">
        <v>1209</v>
      </c>
      <c r="I96" s="25" t="s">
        <v>1653</v>
      </c>
      <c r="J96" s="25"/>
      <c r="K96" s="25" t="s">
        <v>1302</v>
      </c>
      <c r="L96" s="25" t="s">
        <v>1302</v>
      </c>
      <c r="M96" s="25" t="s">
        <v>1303</v>
      </c>
      <c r="N96" s="25" t="s">
        <v>1509</v>
      </c>
      <c r="O96" s="25" t="s">
        <v>1216</v>
      </c>
      <c r="P96" s="28" t="s">
        <v>1217</v>
      </c>
      <c r="Q96" s="29" t="s">
        <v>1468</v>
      </c>
      <c r="R96" s="25"/>
      <c r="S96" s="25"/>
      <c r="T96" s="25"/>
      <c r="U96" s="25"/>
      <c r="V96" s="25"/>
      <c r="W96" s="25"/>
      <c r="X96" s="25"/>
      <c r="Y96" s="25"/>
    </row>
    <row r="97" spans="1:25" x14ac:dyDescent="0.25">
      <c r="A97" s="25" t="s">
        <v>1878</v>
      </c>
      <c r="B97" s="26" t="s">
        <v>1893</v>
      </c>
      <c r="C97" s="25" t="s">
        <v>1894</v>
      </c>
      <c r="D97" s="27">
        <v>45329</v>
      </c>
      <c r="E97" s="25" t="s">
        <v>1895</v>
      </c>
      <c r="F97" s="25" t="s">
        <v>1896</v>
      </c>
      <c r="G97" s="25" t="s">
        <v>1229</v>
      </c>
      <c r="H97" s="25" t="s">
        <v>1209</v>
      </c>
      <c r="I97" s="25" t="s">
        <v>1653</v>
      </c>
      <c r="J97" s="25"/>
      <c r="K97" s="25" t="s">
        <v>1302</v>
      </c>
      <c r="L97" s="25" t="s">
        <v>1302</v>
      </c>
      <c r="M97" s="25" t="s">
        <v>1303</v>
      </c>
      <c r="N97" s="25" t="s">
        <v>1509</v>
      </c>
      <c r="O97" s="25" t="s">
        <v>1216</v>
      </c>
      <c r="P97" s="28" t="s">
        <v>1217</v>
      </c>
      <c r="Q97" s="29" t="s">
        <v>1468</v>
      </c>
      <c r="R97" s="25"/>
      <c r="S97" s="25"/>
      <c r="T97" s="25"/>
      <c r="U97" s="25"/>
      <c r="V97" s="25"/>
      <c r="W97" s="25"/>
      <c r="X97" s="25"/>
      <c r="Y97" s="25"/>
    </row>
    <row r="98" spans="1:25" x14ac:dyDescent="0.25">
      <c r="A98" s="25" t="s">
        <v>1878</v>
      </c>
      <c r="B98" s="26" t="s">
        <v>1897</v>
      </c>
      <c r="C98" s="25" t="s">
        <v>1898</v>
      </c>
      <c r="D98" s="27">
        <v>45330</v>
      </c>
      <c r="E98" s="25" t="s">
        <v>1899</v>
      </c>
      <c r="F98" s="25" t="s">
        <v>1900</v>
      </c>
      <c r="G98" s="25" t="s">
        <v>1892</v>
      </c>
      <c r="H98" s="25" t="s">
        <v>1209</v>
      </c>
      <c r="I98" s="25" t="s">
        <v>1653</v>
      </c>
      <c r="J98" s="25"/>
      <c r="K98" s="25" t="s">
        <v>1302</v>
      </c>
      <c r="L98" s="25" t="s">
        <v>1302</v>
      </c>
      <c r="M98" s="25" t="s">
        <v>1303</v>
      </c>
      <c r="N98" s="25" t="s">
        <v>1509</v>
      </c>
      <c r="O98" s="25" t="s">
        <v>1216</v>
      </c>
      <c r="P98" s="28" t="s">
        <v>1217</v>
      </c>
      <c r="Q98" s="29" t="s">
        <v>1468</v>
      </c>
      <c r="R98" s="25"/>
      <c r="S98" s="25"/>
      <c r="T98" s="25"/>
      <c r="U98" s="25"/>
      <c r="V98" s="25"/>
      <c r="W98" s="25"/>
      <c r="X98" s="25"/>
      <c r="Y98" s="25"/>
    </row>
    <row r="99" spans="1:25" x14ac:dyDescent="0.25">
      <c r="A99" s="25" t="s">
        <v>1878</v>
      </c>
      <c r="B99" s="26" t="s">
        <v>2196</v>
      </c>
      <c r="C99" s="25" t="s">
        <v>2197</v>
      </c>
      <c r="D99" s="27">
        <v>45346</v>
      </c>
      <c r="E99" s="25" t="s">
        <v>2198</v>
      </c>
      <c r="F99" s="25" t="s">
        <v>2199</v>
      </c>
      <c r="G99" s="25" t="s">
        <v>2200</v>
      </c>
      <c r="H99" s="25" t="s">
        <v>1209</v>
      </c>
      <c r="I99" s="25" t="s">
        <v>1653</v>
      </c>
      <c r="J99" s="25"/>
      <c r="K99" s="25" t="s">
        <v>1302</v>
      </c>
      <c r="L99" s="25" t="s">
        <v>1302</v>
      </c>
      <c r="M99" s="25" t="s">
        <v>1232</v>
      </c>
      <c r="N99" s="25" t="s">
        <v>1936</v>
      </c>
      <c r="O99" s="25" t="s">
        <v>1216</v>
      </c>
      <c r="P99" s="28" t="s">
        <v>1217</v>
      </c>
      <c r="Q99" s="29" t="s">
        <v>1468</v>
      </c>
      <c r="R99" s="25"/>
      <c r="S99" s="25"/>
      <c r="T99" s="25"/>
      <c r="U99" s="25"/>
      <c r="V99" s="25"/>
      <c r="W99" s="25"/>
      <c r="X99" s="25"/>
      <c r="Y99" s="25"/>
    </row>
    <row r="100" ht="30" customHeight="1" spans="1:25" x14ac:dyDescent="0.25">
      <c r="A100" s="25" t="s">
        <v>1878</v>
      </c>
      <c r="B100" s="26">
        <v>262</v>
      </c>
      <c r="C100" s="25" t="s">
        <v>1451</v>
      </c>
      <c r="D100" s="27">
        <v>45345</v>
      </c>
      <c r="E100" s="25" t="s">
        <v>1452</v>
      </c>
      <c r="F100" s="25" t="s">
        <v>1453</v>
      </c>
      <c r="G100" s="25" t="s">
        <v>1454</v>
      </c>
      <c r="H100" s="25" t="s">
        <v>1209</v>
      </c>
      <c r="I100" s="25" t="s">
        <v>1653</v>
      </c>
      <c r="J100" s="25"/>
      <c r="K100" s="25" t="s">
        <v>1212</v>
      </c>
      <c r="L100" s="25" t="s">
        <v>1231</v>
      </c>
      <c r="M100" s="25" t="s">
        <v>1232</v>
      </c>
      <c r="N100" s="25" t="s">
        <v>1455</v>
      </c>
      <c r="O100" s="25" t="s">
        <v>1216</v>
      </c>
      <c r="P100" s="28" t="s">
        <v>1217</v>
      </c>
      <c r="Q100" s="29" t="s">
        <v>1456</v>
      </c>
      <c r="R100" s="25" t="s">
        <v>1218</v>
      </c>
      <c r="S100" s="25" t="s">
        <v>1219</v>
      </c>
      <c r="T100" s="25">
        <v>3</v>
      </c>
      <c r="U100" s="25" t="s">
        <v>1234</v>
      </c>
      <c r="V100" s="25" t="s">
        <v>1235</v>
      </c>
      <c r="W100" s="25" t="s">
        <v>1236</v>
      </c>
      <c r="X100" s="25" t="s">
        <v>1237</v>
      </c>
      <c r="Y100" s="30" t="s">
        <v>1238</v>
      </c>
    </row>
    <row r="101" spans="1:25" x14ac:dyDescent="0.25">
      <c r="A101" s="25" t="s">
        <v>1919</v>
      </c>
      <c r="B101" s="26" t="s">
        <v>2201</v>
      </c>
      <c r="C101" s="25" t="s">
        <v>2202</v>
      </c>
      <c r="D101" s="27">
        <v>45356</v>
      </c>
      <c r="E101" s="25" t="s">
        <v>2203</v>
      </c>
      <c r="F101" s="25" t="s">
        <v>1571</v>
      </c>
      <c r="G101" s="25" t="s">
        <v>1572</v>
      </c>
      <c r="H101" s="25" t="s">
        <v>1209</v>
      </c>
      <c r="I101" s="25" t="s">
        <v>1653</v>
      </c>
      <c r="J101" s="25"/>
      <c r="K101" s="25" t="s">
        <v>1302</v>
      </c>
      <c r="L101" s="25" t="s">
        <v>1302</v>
      </c>
      <c r="M101" s="25" t="s">
        <v>1232</v>
      </c>
      <c r="N101" s="25" t="s">
        <v>1936</v>
      </c>
      <c r="O101" s="25" t="s">
        <v>1216</v>
      </c>
      <c r="P101" s="28" t="s">
        <v>1217</v>
      </c>
      <c r="Q101" s="29" t="s">
        <v>1468</v>
      </c>
      <c r="R101" s="25"/>
      <c r="S101" s="25"/>
      <c r="T101" s="25"/>
      <c r="U101" s="25"/>
      <c r="V101" s="25"/>
      <c r="W101" s="25"/>
      <c r="X101" s="25"/>
      <c r="Y101" s="25"/>
    </row>
    <row r="102" spans="1:25" x14ac:dyDescent="0.25">
      <c r="A102" s="25" t="s">
        <v>1919</v>
      </c>
      <c r="B102" s="26" t="s">
        <v>2204</v>
      </c>
      <c r="C102" s="25" t="s">
        <v>2205</v>
      </c>
      <c r="D102" s="27">
        <v>45352</v>
      </c>
      <c r="E102" s="25" t="s">
        <v>2206</v>
      </c>
      <c r="F102" s="25" t="s">
        <v>1529</v>
      </c>
      <c r="G102" s="25" t="s">
        <v>1413</v>
      </c>
      <c r="H102" s="25" t="s">
        <v>1209</v>
      </c>
      <c r="I102" s="25" t="s">
        <v>1653</v>
      </c>
      <c r="J102" s="25"/>
      <c r="K102" s="25" t="s">
        <v>1302</v>
      </c>
      <c r="L102" s="25" t="s">
        <v>1302</v>
      </c>
      <c r="M102" s="25" t="s">
        <v>1232</v>
      </c>
      <c r="N102" s="25" t="s">
        <v>1936</v>
      </c>
      <c r="O102" s="25" t="s">
        <v>1216</v>
      </c>
      <c r="P102" s="28" t="s">
        <v>1217</v>
      </c>
      <c r="Q102" s="29" t="s">
        <v>1468</v>
      </c>
      <c r="R102" s="25"/>
      <c r="S102" s="25"/>
      <c r="T102" s="25"/>
      <c r="U102" s="25"/>
      <c r="V102" s="25"/>
      <c r="W102" s="25"/>
      <c r="X102" s="25"/>
      <c r="Y102" s="25"/>
    </row>
    <row r="103" spans="1:25" x14ac:dyDescent="0.25">
      <c r="A103" s="25" t="s">
        <v>1919</v>
      </c>
      <c r="B103" s="26" t="s">
        <v>2207</v>
      </c>
      <c r="C103" s="25" t="s">
        <v>2208</v>
      </c>
      <c r="D103" s="27">
        <v>45358</v>
      </c>
      <c r="E103" s="25" t="s">
        <v>2209</v>
      </c>
      <c r="F103" s="25" t="s">
        <v>2210</v>
      </c>
      <c r="G103" s="25" t="s">
        <v>1380</v>
      </c>
      <c r="H103" s="25" t="s">
        <v>1381</v>
      </c>
      <c r="I103" s="25" t="s">
        <v>1653</v>
      </c>
      <c r="J103" s="25"/>
      <c r="K103" s="25" t="s">
        <v>1302</v>
      </c>
      <c r="L103" s="25" t="s">
        <v>1302</v>
      </c>
      <c r="M103" s="25" t="s">
        <v>1232</v>
      </c>
      <c r="N103" s="25" t="s">
        <v>1936</v>
      </c>
      <c r="O103" s="25" t="s">
        <v>1216</v>
      </c>
      <c r="P103" s="28" t="s">
        <v>1217</v>
      </c>
      <c r="Q103" s="29" t="s">
        <v>1468</v>
      </c>
      <c r="R103" s="25"/>
      <c r="S103" s="25"/>
      <c r="T103" s="25"/>
      <c r="U103" s="25"/>
      <c r="V103" s="25"/>
      <c r="W103" s="25"/>
      <c r="X103" s="25"/>
      <c r="Y103" s="25"/>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2" customWidth="1"/>
    <col min="2" max="2" width="13.7109375" style="42" customWidth="1"/>
    <col min="3" max="3" width="50.7109375" style="42" customWidth="1"/>
    <col min="4" max="4" width="29.5703125" style="42" customWidth="1"/>
    <col min="5" max="5" width="111.5703125" style="42" customWidth="1"/>
    <col min="6" max="6" width="17.85546875" style="42" customWidth="1"/>
    <col min="7" max="7" width="23" style="42" customWidth="1"/>
    <col min="8" max="8" width="11.7109375" style="42" customWidth="1"/>
    <col min="9" max="9" width="7.28515625" style="42" customWidth="1"/>
    <col min="10" max="10" width="2.7109375" style="42" customWidth="1"/>
    <col min="11" max="12" width="26.85546875" style="42" customWidth="1"/>
    <col min="13" max="13" width="30.7109375" style="42" customWidth="1"/>
    <col min="14" max="14" width="43.7109375" style="42" customWidth="1"/>
    <col min="15" max="15" width="8.7109375" style="42" customWidth="1"/>
    <col min="16" max="16" width="10.5703125" style="42" customWidth="1"/>
    <col min="17" max="17" width="64.42578125" style="42" customWidth="1"/>
    <col min="18" max="18" width="15.28515625" style="42" customWidth="1"/>
    <col min="19" max="19" width="15.7109375" style="42" customWidth="1"/>
    <col min="20" max="20" width="20.7109375" style="42" customWidth="1"/>
    <col min="21" max="21" width="27.28515625" style="42" customWidth="1"/>
    <col min="22" max="22" width="75" style="42" customWidth="1"/>
    <col min="23" max="23" width="189.140625" style="42" customWidth="1"/>
    <col min="24" max="24" width="143.7109375" style="42" customWidth="1"/>
    <col min="25" max="25" width="241.7109375" style="42" customWidth="1"/>
    <col min="26" max="16384" width="8.85546875" style="42" customWidth="1"/>
  </cols>
  <sheetData>
    <row r="1" ht="30" customHeight="1" spans="1:16384" s="18" customFormat="1" x14ac:dyDescent="0.25">
      <c r="A1" s="19" t="s">
        <v>1184</v>
      </c>
      <c r="B1" s="20" t="s">
        <v>1185</v>
      </c>
      <c r="C1" s="20" t="s">
        <v>21</v>
      </c>
      <c r="D1" s="21" t="s">
        <v>1186</v>
      </c>
      <c r="E1" s="20" t="s">
        <v>1187</v>
      </c>
      <c r="F1" s="20" t="s">
        <v>1188</v>
      </c>
      <c r="G1" s="20" t="s">
        <v>1189</v>
      </c>
      <c r="H1" s="20" t="s">
        <v>17</v>
      </c>
      <c r="I1" s="20" t="s">
        <v>1190</v>
      </c>
      <c r="J1" s="20" t="s">
        <v>1191</v>
      </c>
      <c r="K1" s="20" t="s">
        <v>18</v>
      </c>
      <c r="L1" s="20" t="s">
        <v>19</v>
      </c>
      <c r="M1" s="20" t="s">
        <v>1192</v>
      </c>
      <c r="N1" s="20" t="s">
        <v>28</v>
      </c>
      <c r="O1" s="20" t="s">
        <v>1193</v>
      </c>
      <c r="P1" s="22" t="s">
        <v>1194</v>
      </c>
      <c r="Q1" s="23" t="s">
        <v>1195</v>
      </c>
      <c r="R1" s="24" t="s">
        <v>1196</v>
      </c>
      <c r="S1" s="24" t="s">
        <v>1197</v>
      </c>
      <c r="T1" s="24" t="s">
        <v>1198</v>
      </c>
      <c r="U1" s="24" t="s">
        <v>1199</v>
      </c>
      <c r="V1" s="24" t="s">
        <v>1200</v>
      </c>
      <c r="W1" s="24" t="s">
        <v>1201</v>
      </c>
      <c r="X1" s="24" t="s">
        <v>1202</v>
      </c>
      <c r="Y1" s="24" t="s">
        <v>1203</v>
      </c>
      <c r="XEV1" s="42"/>
      <c r="XEW1" s="42"/>
      <c r="XEX1" s="42"/>
      <c r="XEY1" s="42"/>
      <c r="XEZ1" s="42"/>
      <c r="XFA1" s="42"/>
      <c r="XFB1" s="42"/>
      <c r="XFC1" s="42"/>
      <c r="XFD1" s="42"/>
    </row>
    <row r="2" spans="1:25" x14ac:dyDescent="0.25">
      <c r="A2" s="43" t="s">
        <v>1204</v>
      </c>
      <c r="B2" s="26">
        <v>466</v>
      </c>
      <c r="C2" s="43" t="s">
        <v>1205</v>
      </c>
      <c r="D2" s="44">
        <v>44285</v>
      </c>
      <c r="E2" s="43" t="s">
        <v>1206</v>
      </c>
      <c r="F2" s="43" t="s">
        <v>1207</v>
      </c>
      <c r="G2" s="43" t="s">
        <v>1208</v>
      </c>
      <c r="H2" s="43" t="s">
        <v>1209</v>
      </c>
      <c r="I2" s="43" t="s">
        <v>1653</v>
      </c>
      <c r="J2" s="43"/>
      <c r="K2" s="43" t="s">
        <v>1212</v>
      </c>
      <c r="L2" s="43" t="s">
        <v>1213</v>
      </c>
      <c r="M2" s="43" t="s">
        <v>1214</v>
      </c>
      <c r="N2" s="43" t="s">
        <v>1215</v>
      </c>
      <c r="O2" s="43" t="s">
        <v>1216</v>
      </c>
      <c r="P2" s="43" t="s">
        <v>1217</v>
      </c>
      <c r="Q2" s="43"/>
      <c r="R2" s="43" t="s">
        <v>1218</v>
      </c>
      <c r="S2" s="43" t="s">
        <v>1219</v>
      </c>
      <c r="T2" s="43">
        <v>3</v>
      </c>
      <c r="U2" s="43" t="s">
        <v>1220</v>
      </c>
      <c r="V2" s="43" t="s">
        <v>1221</v>
      </c>
      <c r="W2" s="43" t="s">
        <v>1222</v>
      </c>
      <c r="X2" s="43" t="s">
        <v>1223</v>
      </c>
      <c r="Y2" s="43" t="s">
        <v>1224</v>
      </c>
    </row>
    <row r="3" ht="30" customHeight="1" spans="1:25" x14ac:dyDescent="0.25">
      <c r="A3" s="43" t="s">
        <v>1225</v>
      </c>
      <c r="B3" s="26">
        <v>221</v>
      </c>
      <c r="C3" s="43" t="s">
        <v>1226</v>
      </c>
      <c r="D3" s="44">
        <v>44287</v>
      </c>
      <c r="E3" s="43" t="s">
        <v>1227</v>
      </c>
      <c r="F3" s="43" t="s">
        <v>1228</v>
      </c>
      <c r="G3" s="43" t="s">
        <v>1229</v>
      </c>
      <c r="H3" s="43" t="s">
        <v>1209</v>
      </c>
      <c r="I3" s="43" t="s">
        <v>1653</v>
      </c>
      <c r="J3" s="43"/>
      <c r="K3" s="43" t="s">
        <v>1212</v>
      </c>
      <c r="L3" s="43" t="s">
        <v>1231</v>
      </c>
      <c r="M3" s="43" t="s">
        <v>1232</v>
      </c>
      <c r="N3" s="43" t="s">
        <v>1233</v>
      </c>
      <c r="O3" s="43" t="s">
        <v>1216</v>
      </c>
      <c r="P3" s="43" t="s">
        <v>1217</v>
      </c>
      <c r="Q3" s="43"/>
      <c r="R3" s="43" t="s">
        <v>1218</v>
      </c>
      <c r="S3" s="43" t="s">
        <v>1219</v>
      </c>
      <c r="T3" s="43">
        <v>3</v>
      </c>
      <c r="U3" s="43" t="s">
        <v>1234</v>
      </c>
      <c r="V3" s="43" t="s">
        <v>1235</v>
      </c>
      <c r="W3" s="43" t="s">
        <v>1236</v>
      </c>
      <c r="X3" s="43" t="s">
        <v>1237</v>
      </c>
      <c r="Y3" s="45" t="s">
        <v>1238</v>
      </c>
    </row>
    <row r="4" ht="30" customHeight="1" spans="1:25" x14ac:dyDescent="0.25">
      <c r="A4" s="43" t="s">
        <v>1225</v>
      </c>
      <c r="B4" s="26">
        <v>248</v>
      </c>
      <c r="C4" s="43" t="s">
        <v>1239</v>
      </c>
      <c r="D4" s="44">
        <v>44287</v>
      </c>
      <c r="E4" s="43" t="s">
        <v>1240</v>
      </c>
      <c r="F4" s="43" t="s">
        <v>1241</v>
      </c>
      <c r="G4" s="43" t="s">
        <v>1229</v>
      </c>
      <c r="H4" s="43" t="s">
        <v>1209</v>
      </c>
      <c r="I4" s="43" t="s">
        <v>1653</v>
      </c>
      <c r="J4" s="43"/>
      <c r="K4" s="43" t="s">
        <v>1212</v>
      </c>
      <c r="L4" s="43" t="s">
        <v>1231</v>
      </c>
      <c r="M4" s="43" t="s">
        <v>1232</v>
      </c>
      <c r="N4" s="43" t="s">
        <v>1233</v>
      </c>
      <c r="O4" s="43" t="s">
        <v>1216</v>
      </c>
      <c r="P4" s="43" t="s">
        <v>1217</v>
      </c>
      <c r="Q4" s="43"/>
      <c r="R4" s="43" t="s">
        <v>1218</v>
      </c>
      <c r="S4" s="43" t="s">
        <v>1219</v>
      </c>
      <c r="T4" s="43">
        <v>3</v>
      </c>
      <c r="U4" s="43" t="s">
        <v>1234</v>
      </c>
      <c r="V4" s="43" t="s">
        <v>1235</v>
      </c>
      <c r="W4" s="43" t="s">
        <v>1236</v>
      </c>
      <c r="X4" s="43" t="s">
        <v>1237</v>
      </c>
      <c r="Y4" s="45" t="s">
        <v>1238</v>
      </c>
    </row>
    <row r="5" ht="30" customHeight="1" spans="1:25" x14ac:dyDescent="0.25">
      <c r="A5" s="43" t="s">
        <v>1225</v>
      </c>
      <c r="B5" s="26">
        <v>705</v>
      </c>
      <c r="C5" s="43" t="s">
        <v>1242</v>
      </c>
      <c r="D5" s="44">
        <v>44287</v>
      </c>
      <c r="E5" s="43" t="s">
        <v>1243</v>
      </c>
      <c r="F5" s="43" t="s">
        <v>1244</v>
      </c>
      <c r="G5" s="43" t="s">
        <v>1229</v>
      </c>
      <c r="H5" s="43" t="s">
        <v>1209</v>
      </c>
      <c r="I5" s="43" t="s">
        <v>1653</v>
      </c>
      <c r="J5" s="43"/>
      <c r="K5" s="43" t="s">
        <v>1212</v>
      </c>
      <c r="L5" s="43" t="s">
        <v>1231</v>
      </c>
      <c r="M5" s="43" t="s">
        <v>1232</v>
      </c>
      <c r="N5" s="43" t="s">
        <v>1233</v>
      </c>
      <c r="O5" s="43" t="s">
        <v>1216</v>
      </c>
      <c r="P5" s="43" t="s">
        <v>1217</v>
      </c>
      <c r="Q5" s="43"/>
      <c r="R5" s="43" t="s">
        <v>1218</v>
      </c>
      <c r="S5" s="43" t="s">
        <v>1219</v>
      </c>
      <c r="T5" s="43">
        <v>3</v>
      </c>
      <c r="U5" s="43" t="s">
        <v>1234</v>
      </c>
      <c r="V5" s="43" t="s">
        <v>1235</v>
      </c>
      <c r="W5" s="43" t="s">
        <v>1236</v>
      </c>
      <c r="X5" s="43" t="s">
        <v>1237</v>
      </c>
      <c r="Y5" s="45" t="s">
        <v>1238</v>
      </c>
    </row>
    <row r="6" spans="1:25" x14ac:dyDescent="0.25">
      <c r="A6" s="43" t="s">
        <v>1225</v>
      </c>
      <c r="B6" s="26">
        <v>465</v>
      </c>
      <c r="C6" s="43" t="s">
        <v>1245</v>
      </c>
      <c r="D6" s="44">
        <v>44295</v>
      </c>
      <c r="E6" s="43" t="s">
        <v>1246</v>
      </c>
      <c r="F6" s="43" t="s">
        <v>1207</v>
      </c>
      <c r="G6" s="43" t="s">
        <v>1208</v>
      </c>
      <c r="H6" s="43" t="s">
        <v>1209</v>
      </c>
      <c r="I6" s="43" t="s">
        <v>1653</v>
      </c>
      <c r="J6" s="43"/>
      <c r="K6" s="43" t="s">
        <v>1212</v>
      </c>
      <c r="L6" s="43" t="s">
        <v>1213</v>
      </c>
      <c r="M6" s="43" t="s">
        <v>1214</v>
      </c>
      <c r="N6" s="43" t="s">
        <v>1215</v>
      </c>
      <c r="O6" s="43" t="s">
        <v>1216</v>
      </c>
      <c r="P6" s="43" t="s">
        <v>1217</v>
      </c>
      <c r="Q6" s="43"/>
      <c r="R6" s="43" t="s">
        <v>1218</v>
      </c>
      <c r="S6" s="43" t="s">
        <v>1219</v>
      </c>
      <c r="T6" s="43">
        <v>3</v>
      </c>
      <c r="U6" s="43" t="s">
        <v>1247</v>
      </c>
      <c r="V6" s="43" t="s">
        <v>1221</v>
      </c>
      <c r="W6" s="43" t="s">
        <v>1248</v>
      </c>
      <c r="X6" s="43" t="s">
        <v>1249</v>
      </c>
      <c r="Y6" s="43" t="s">
        <v>1250</v>
      </c>
    </row>
    <row r="7" spans="1:25" x14ac:dyDescent="0.25">
      <c r="A7" s="43" t="s">
        <v>1251</v>
      </c>
      <c r="B7" s="26">
        <v>210</v>
      </c>
      <c r="C7" s="43" t="s">
        <v>1252</v>
      </c>
      <c r="D7" s="44">
        <v>44320</v>
      </c>
      <c r="E7" s="43" t="s">
        <v>1253</v>
      </c>
      <c r="F7" s="43" t="s">
        <v>1207</v>
      </c>
      <c r="G7" s="43" t="s">
        <v>1208</v>
      </c>
      <c r="H7" s="43" t="s">
        <v>1209</v>
      </c>
      <c r="I7" s="43" t="s">
        <v>1653</v>
      </c>
      <c r="J7" s="43"/>
      <c r="K7" s="43" t="s">
        <v>1212</v>
      </c>
      <c r="L7" s="43" t="s">
        <v>1231</v>
      </c>
      <c r="M7" s="43" t="s">
        <v>1232</v>
      </c>
      <c r="N7" s="43" t="s">
        <v>1233</v>
      </c>
      <c r="O7" s="43" t="s">
        <v>1216</v>
      </c>
      <c r="P7" s="43" t="s">
        <v>1217</v>
      </c>
      <c r="Q7" s="43"/>
      <c r="R7" s="43" t="s">
        <v>1219</v>
      </c>
      <c r="S7" s="43" t="s">
        <v>1255</v>
      </c>
      <c r="T7" s="43">
        <v>12</v>
      </c>
      <c r="U7" s="43" t="s">
        <v>1234</v>
      </c>
      <c r="V7" s="43" t="s">
        <v>1221</v>
      </c>
      <c r="W7" s="43" t="s">
        <v>1256</v>
      </c>
      <c r="X7" s="43" t="s">
        <v>1257</v>
      </c>
      <c r="Y7" s="43" t="s">
        <v>1258</v>
      </c>
    </row>
    <row r="8" spans="1:25" x14ac:dyDescent="0.25">
      <c r="A8" s="43" t="s">
        <v>1251</v>
      </c>
      <c r="B8" s="26">
        <v>401</v>
      </c>
      <c r="C8" s="43" t="s">
        <v>1259</v>
      </c>
      <c r="D8" s="44">
        <v>44320</v>
      </c>
      <c r="E8" s="43" t="s">
        <v>1260</v>
      </c>
      <c r="F8" s="43" t="s">
        <v>1207</v>
      </c>
      <c r="G8" s="43" t="s">
        <v>1208</v>
      </c>
      <c r="H8" s="43" t="s">
        <v>1209</v>
      </c>
      <c r="I8" s="43" t="s">
        <v>1653</v>
      </c>
      <c r="J8" s="43"/>
      <c r="K8" s="43" t="s">
        <v>1212</v>
      </c>
      <c r="L8" s="43" t="s">
        <v>1231</v>
      </c>
      <c r="M8" s="43" t="s">
        <v>1232</v>
      </c>
      <c r="N8" s="43" t="s">
        <v>1233</v>
      </c>
      <c r="O8" s="43" t="s">
        <v>1216</v>
      </c>
      <c r="P8" s="43" t="s">
        <v>1217</v>
      </c>
      <c r="Q8" s="43"/>
      <c r="R8" s="43" t="s">
        <v>1218</v>
      </c>
      <c r="S8" s="43" t="s">
        <v>1219</v>
      </c>
      <c r="T8" s="43">
        <v>12</v>
      </c>
      <c r="U8" s="43" t="s">
        <v>1247</v>
      </c>
      <c r="V8" s="43" t="s">
        <v>1221</v>
      </c>
      <c r="W8" s="43" t="s">
        <v>1256</v>
      </c>
      <c r="X8" s="43" t="s">
        <v>1261</v>
      </c>
      <c r="Y8" s="43" t="s">
        <v>1262</v>
      </c>
    </row>
    <row r="9" spans="1:25" x14ac:dyDescent="0.25">
      <c r="A9" s="43" t="s">
        <v>1251</v>
      </c>
      <c r="B9" s="26">
        <v>402</v>
      </c>
      <c r="C9" s="43" t="s">
        <v>1263</v>
      </c>
      <c r="D9" s="44">
        <v>44320</v>
      </c>
      <c r="E9" s="43" t="s">
        <v>1264</v>
      </c>
      <c r="F9" s="43" t="s">
        <v>1207</v>
      </c>
      <c r="G9" s="43" t="s">
        <v>1208</v>
      </c>
      <c r="H9" s="43" t="s">
        <v>1209</v>
      </c>
      <c r="I9" s="43" t="s">
        <v>1653</v>
      </c>
      <c r="J9" s="43"/>
      <c r="K9" s="43" t="s">
        <v>1212</v>
      </c>
      <c r="L9" s="43" t="s">
        <v>1231</v>
      </c>
      <c r="M9" s="43" t="s">
        <v>1232</v>
      </c>
      <c r="N9" s="43" t="s">
        <v>1233</v>
      </c>
      <c r="O9" s="43" t="s">
        <v>1216</v>
      </c>
      <c r="P9" s="43" t="s">
        <v>1217</v>
      </c>
      <c r="Q9" s="43"/>
      <c r="R9" s="43" t="s">
        <v>1218</v>
      </c>
      <c r="S9" s="43" t="s">
        <v>1219</v>
      </c>
      <c r="T9" s="43">
        <v>12</v>
      </c>
      <c r="U9" s="43" t="s">
        <v>1220</v>
      </c>
      <c r="V9" s="43" t="s">
        <v>1221</v>
      </c>
      <c r="W9" s="43" t="s">
        <v>1265</v>
      </c>
      <c r="X9" s="43" t="s">
        <v>1266</v>
      </c>
      <c r="Y9" s="43" t="s">
        <v>1267</v>
      </c>
    </row>
    <row r="10" spans="1:25" x14ac:dyDescent="0.25">
      <c r="A10" s="43" t="s">
        <v>1251</v>
      </c>
      <c r="B10" s="26">
        <v>804</v>
      </c>
      <c r="C10" s="43" t="s">
        <v>1268</v>
      </c>
      <c r="D10" s="44">
        <v>44328</v>
      </c>
      <c r="E10" s="43" t="s">
        <v>1269</v>
      </c>
      <c r="F10" s="43" t="s">
        <v>1270</v>
      </c>
      <c r="G10" s="43" t="s">
        <v>1271</v>
      </c>
      <c r="H10" s="43" t="s">
        <v>1272</v>
      </c>
      <c r="I10" s="43" t="s">
        <v>1653</v>
      </c>
      <c r="J10" s="43"/>
      <c r="K10" s="43" t="s">
        <v>1212</v>
      </c>
      <c r="L10" s="43" t="s">
        <v>1275</v>
      </c>
      <c r="M10" s="43" t="s">
        <v>1232</v>
      </c>
      <c r="N10" s="43" t="s">
        <v>1276</v>
      </c>
      <c r="O10" s="43" t="s">
        <v>1216</v>
      </c>
      <c r="P10" s="43" t="s">
        <v>1217</v>
      </c>
      <c r="Q10" s="43"/>
      <c r="R10" s="43" t="s">
        <v>1218</v>
      </c>
      <c r="S10" s="43" t="s">
        <v>1218</v>
      </c>
      <c r="T10" s="43">
        <v>10</v>
      </c>
      <c r="U10" s="43" t="s">
        <v>1234</v>
      </c>
      <c r="V10" s="43" t="s">
        <v>1277</v>
      </c>
      <c r="W10" s="43" t="s">
        <v>1278</v>
      </c>
      <c r="X10" s="43" t="s">
        <v>1279</v>
      </c>
      <c r="Y10" s="43" t="s">
        <v>1280</v>
      </c>
    </row>
    <row r="11" ht="60" customHeight="1" spans="1:25" x14ac:dyDescent="0.25">
      <c r="A11" s="43" t="s">
        <v>1281</v>
      </c>
      <c r="B11" s="26">
        <v>717</v>
      </c>
      <c r="C11" s="43" t="s">
        <v>1282</v>
      </c>
      <c r="D11" s="44">
        <v>44348</v>
      </c>
      <c r="E11" s="43" t="s">
        <v>1283</v>
      </c>
      <c r="F11" s="43" t="s">
        <v>1284</v>
      </c>
      <c r="G11" s="43" t="s">
        <v>1285</v>
      </c>
      <c r="H11" s="43" t="s">
        <v>1286</v>
      </c>
      <c r="I11" s="43" t="s">
        <v>1653</v>
      </c>
      <c r="J11" s="43"/>
      <c r="K11" s="43" t="s">
        <v>1212</v>
      </c>
      <c r="L11" s="43" t="s">
        <v>1289</v>
      </c>
      <c r="M11" s="43" t="s">
        <v>1214</v>
      </c>
      <c r="N11" s="43" t="s">
        <v>1290</v>
      </c>
      <c r="O11" s="43" t="s">
        <v>1216</v>
      </c>
      <c r="P11" s="43" t="s">
        <v>1217</v>
      </c>
      <c r="Q11" s="43"/>
      <c r="R11" s="43" t="s">
        <v>1255</v>
      </c>
      <c r="S11" s="43" t="s">
        <v>1219</v>
      </c>
      <c r="T11" s="43">
        <v>6</v>
      </c>
      <c r="U11" s="43" t="s">
        <v>1247</v>
      </c>
      <c r="V11" s="43" t="s">
        <v>1291</v>
      </c>
      <c r="W11" s="43" t="s">
        <v>1292</v>
      </c>
      <c r="X11" s="43" t="s">
        <v>1293</v>
      </c>
      <c r="Y11" s="45" t="s">
        <v>1294</v>
      </c>
    </row>
    <row r="12" ht="45" customHeight="1" spans="1:25" x14ac:dyDescent="0.25">
      <c r="A12" s="43" t="s">
        <v>1281</v>
      </c>
      <c r="B12" s="26" t="s">
        <v>1298</v>
      </c>
      <c r="C12" s="43" t="s">
        <v>1299</v>
      </c>
      <c r="D12" s="44">
        <v>44352</v>
      </c>
      <c r="E12" s="43" t="s">
        <v>1300</v>
      </c>
      <c r="F12" s="43" t="s">
        <v>1301</v>
      </c>
      <c r="G12" s="43" t="s">
        <v>1285</v>
      </c>
      <c r="H12" s="43" t="s">
        <v>1286</v>
      </c>
      <c r="I12" s="43" t="s">
        <v>1653</v>
      </c>
      <c r="J12" s="43"/>
      <c r="K12" s="43" t="s">
        <v>1302</v>
      </c>
      <c r="L12" s="43" t="s">
        <v>1302</v>
      </c>
      <c r="M12" s="43" t="s">
        <v>1303</v>
      </c>
      <c r="N12" s="43" t="s">
        <v>1233</v>
      </c>
      <c r="O12" s="43" t="s">
        <v>1216</v>
      </c>
      <c r="P12" s="43" t="s">
        <v>1217</v>
      </c>
      <c r="Q12" s="43"/>
      <c r="R12" s="43" t="s">
        <v>1219</v>
      </c>
      <c r="S12" s="43" t="s">
        <v>1219</v>
      </c>
      <c r="T12" s="43">
        <v>21</v>
      </c>
      <c r="U12" s="43" t="s">
        <v>1247</v>
      </c>
      <c r="V12" s="43" t="s">
        <v>1291</v>
      </c>
      <c r="W12" s="43" t="s">
        <v>1278</v>
      </c>
      <c r="X12" s="45" t="s">
        <v>1305</v>
      </c>
      <c r="Y12" s="45" t="s">
        <v>1306</v>
      </c>
    </row>
    <row r="13" spans="1:25" x14ac:dyDescent="0.25">
      <c r="A13" s="43" t="s">
        <v>1281</v>
      </c>
      <c r="B13" s="26" t="s">
        <v>1307</v>
      </c>
      <c r="C13" s="43" t="s">
        <v>1308</v>
      </c>
      <c r="D13" s="44">
        <v>44356</v>
      </c>
      <c r="E13" s="43" t="s">
        <v>1309</v>
      </c>
      <c r="F13" s="43" t="s">
        <v>1301</v>
      </c>
      <c r="G13" s="43" t="s">
        <v>1285</v>
      </c>
      <c r="H13" s="43" t="s">
        <v>1310</v>
      </c>
      <c r="I13" s="43" t="s">
        <v>1653</v>
      </c>
      <c r="J13" s="43"/>
      <c r="K13" s="43" t="s">
        <v>1302</v>
      </c>
      <c r="L13" s="43" t="s">
        <v>1302</v>
      </c>
      <c r="M13" s="43" t="s">
        <v>1303</v>
      </c>
      <c r="N13" s="43" t="s">
        <v>1233</v>
      </c>
      <c r="O13" s="43" t="s">
        <v>1216</v>
      </c>
      <c r="P13" s="43" t="s">
        <v>1217</v>
      </c>
      <c r="Q13" s="43"/>
      <c r="R13" s="43" t="s">
        <v>1255</v>
      </c>
      <c r="S13" s="43" t="s">
        <v>1255</v>
      </c>
      <c r="T13" s="43">
        <v>14</v>
      </c>
      <c r="U13" s="43" t="s">
        <v>1247</v>
      </c>
      <c r="V13" s="43" t="s">
        <v>1313</v>
      </c>
      <c r="W13" s="43" t="s">
        <v>1314</v>
      </c>
      <c r="X13" s="43" t="s">
        <v>1315</v>
      </c>
      <c r="Y13" s="43" t="s">
        <v>1316</v>
      </c>
    </row>
    <row r="14" spans="1:25" x14ac:dyDescent="0.25">
      <c r="A14" s="43" t="s">
        <v>1281</v>
      </c>
      <c r="B14" s="26">
        <v>809</v>
      </c>
      <c r="C14" s="43" t="s">
        <v>1339</v>
      </c>
      <c r="D14" s="44">
        <v>44371</v>
      </c>
      <c r="E14" s="43" t="s">
        <v>1340</v>
      </c>
      <c r="F14" s="43" t="s">
        <v>1341</v>
      </c>
      <c r="G14" s="43" t="s">
        <v>1330</v>
      </c>
      <c r="H14" s="43" t="s">
        <v>1331</v>
      </c>
      <c r="I14" s="43" t="s">
        <v>1653</v>
      </c>
      <c r="J14" s="43"/>
      <c r="K14" s="43" t="s">
        <v>1212</v>
      </c>
      <c r="L14" s="43" t="s">
        <v>1275</v>
      </c>
      <c r="M14" s="43" t="s">
        <v>1232</v>
      </c>
      <c r="N14" s="43" t="s">
        <v>1276</v>
      </c>
      <c r="O14" s="43" t="s">
        <v>1216</v>
      </c>
      <c r="P14" s="43" t="s">
        <v>1217</v>
      </c>
      <c r="Q14" s="43"/>
      <c r="R14" s="43" t="s">
        <v>1219</v>
      </c>
      <c r="S14" s="43" t="s">
        <v>1219</v>
      </c>
      <c r="T14" s="43">
        <v>17</v>
      </c>
      <c r="U14" s="43" t="s">
        <v>1247</v>
      </c>
      <c r="V14" s="43" t="s">
        <v>1235</v>
      </c>
      <c r="W14" s="43" t="s">
        <v>1292</v>
      </c>
      <c r="X14" s="43" t="s">
        <v>1343</v>
      </c>
      <c r="Y14" s="43" t="s">
        <v>1344</v>
      </c>
    </row>
    <row r="15" spans="1:25" x14ac:dyDescent="0.25">
      <c r="A15" s="43" t="s">
        <v>1281</v>
      </c>
      <c r="B15" s="26">
        <v>814</v>
      </c>
      <c r="C15" s="43" t="s">
        <v>1345</v>
      </c>
      <c r="D15" s="44">
        <v>44372</v>
      </c>
      <c r="E15" s="43" t="s">
        <v>1346</v>
      </c>
      <c r="F15" s="43" t="s">
        <v>1347</v>
      </c>
      <c r="G15" s="43" t="s">
        <v>1348</v>
      </c>
      <c r="H15" s="43" t="s">
        <v>1331</v>
      </c>
      <c r="I15" s="43" t="s">
        <v>1653</v>
      </c>
      <c r="J15" s="43"/>
      <c r="K15" s="43" t="s">
        <v>1212</v>
      </c>
      <c r="L15" s="43" t="s">
        <v>1275</v>
      </c>
      <c r="M15" s="43" t="s">
        <v>1232</v>
      </c>
      <c r="N15" s="43" t="s">
        <v>1276</v>
      </c>
      <c r="O15" s="43" t="s">
        <v>1216</v>
      </c>
      <c r="P15" s="43" t="s">
        <v>1217</v>
      </c>
      <c r="Q15" s="43"/>
      <c r="R15" s="43"/>
      <c r="S15" s="43"/>
      <c r="T15" s="43"/>
      <c r="U15" s="43"/>
      <c r="V15" s="43"/>
      <c r="W15" s="43"/>
      <c r="X15" s="43"/>
      <c r="Y15" s="43"/>
    </row>
    <row r="16" spans="1:25" x14ac:dyDescent="0.25">
      <c r="A16" s="43" t="s">
        <v>1281</v>
      </c>
      <c r="B16" s="26" t="s">
        <v>1349</v>
      </c>
      <c r="C16" s="43" t="s">
        <v>1350</v>
      </c>
      <c r="D16" s="44">
        <v>44377</v>
      </c>
      <c r="E16" s="43" t="s">
        <v>1351</v>
      </c>
      <c r="F16" s="43" t="s">
        <v>1352</v>
      </c>
      <c r="G16" s="43" t="s">
        <v>1353</v>
      </c>
      <c r="H16" s="43" t="s">
        <v>1310</v>
      </c>
      <c r="I16" s="43" t="s">
        <v>1653</v>
      </c>
      <c r="J16" s="43"/>
      <c r="K16" s="43" t="s">
        <v>1302</v>
      </c>
      <c r="L16" s="43" t="s">
        <v>1302</v>
      </c>
      <c r="M16" s="43" t="s">
        <v>1303</v>
      </c>
      <c r="N16" s="43" t="s">
        <v>1233</v>
      </c>
      <c r="O16" s="43" t="s">
        <v>1216</v>
      </c>
      <c r="P16" s="43" t="s">
        <v>1217</v>
      </c>
      <c r="Q16" s="43"/>
      <c r="R16" s="43" t="s">
        <v>1255</v>
      </c>
      <c r="S16" s="43" t="s">
        <v>1219</v>
      </c>
      <c r="T16" s="43">
        <v>32</v>
      </c>
      <c r="U16" s="43" t="s">
        <v>1247</v>
      </c>
      <c r="V16" s="43" t="s">
        <v>1313</v>
      </c>
      <c r="W16" s="43" t="s">
        <v>1354</v>
      </c>
      <c r="X16" s="43" t="s">
        <v>1355</v>
      </c>
      <c r="Y16" s="43" t="s">
        <v>1356</v>
      </c>
    </row>
    <row r="17" spans="1:25" x14ac:dyDescent="0.25">
      <c r="A17" s="43" t="s">
        <v>1281</v>
      </c>
      <c r="B17" s="26" t="s">
        <v>1357</v>
      </c>
      <c r="C17" s="43" t="s">
        <v>1358</v>
      </c>
      <c r="D17" s="44">
        <v>44377</v>
      </c>
      <c r="E17" s="43" t="s">
        <v>1359</v>
      </c>
      <c r="F17" s="43" t="s">
        <v>1360</v>
      </c>
      <c r="G17" s="43" t="s">
        <v>1361</v>
      </c>
      <c r="H17" s="43" t="s">
        <v>1286</v>
      </c>
      <c r="I17" s="43" t="s">
        <v>1653</v>
      </c>
      <c r="J17" s="43"/>
      <c r="K17" s="43" t="s">
        <v>1302</v>
      </c>
      <c r="L17" s="43" t="s">
        <v>1302</v>
      </c>
      <c r="M17" s="43" t="s">
        <v>1232</v>
      </c>
      <c r="N17" s="43" t="s">
        <v>1233</v>
      </c>
      <c r="O17" s="43" t="s">
        <v>1216</v>
      </c>
      <c r="P17" s="43" t="s">
        <v>1217</v>
      </c>
      <c r="Q17" s="43"/>
      <c r="R17" s="43" t="s">
        <v>1255</v>
      </c>
      <c r="S17" s="43" t="s">
        <v>1255</v>
      </c>
      <c r="T17" s="43">
        <v>18</v>
      </c>
      <c r="U17" s="43" t="s">
        <v>1247</v>
      </c>
      <c r="V17" s="43" t="s">
        <v>1221</v>
      </c>
      <c r="W17" s="43" t="s">
        <v>1292</v>
      </c>
      <c r="X17" s="43" t="s">
        <v>1362</v>
      </c>
      <c r="Y17" s="43" t="s">
        <v>1363</v>
      </c>
    </row>
    <row r="18" spans="1:25" x14ac:dyDescent="0.25">
      <c r="A18" s="43" t="s">
        <v>1364</v>
      </c>
      <c r="B18" s="26">
        <v>813</v>
      </c>
      <c r="C18" s="43" t="s">
        <v>1365</v>
      </c>
      <c r="D18" s="44">
        <v>44378</v>
      </c>
      <c r="E18" s="43" t="s">
        <v>1366</v>
      </c>
      <c r="F18" s="43" t="s">
        <v>1367</v>
      </c>
      <c r="G18" s="43" t="s">
        <v>1348</v>
      </c>
      <c r="H18" s="43" t="s">
        <v>1331</v>
      </c>
      <c r="I18" s="43" t="s">
        <v>1653</v>
      </c>
      <c r="J18" s="43"/>
      <c r="K18" s="43" t="s">
        <v>1212</v>
      </c>
      <c r="L18" s="43" t="s">
        <v>1275</v>
      </c>
      <c r="M18" s="43" t="s">
        <v>1232</v>
      </c>
      <c r="N18" s="43" t="s">
        <v>1276</v>
      </c>
      <c r="O18" s="43" t="s">
        <v>1216</v>
      </c>
      <c r="P18" s="43" t="s">
        <v>1217</v>
      </c>
      <c r="Q18" s="43"/>
      <c r="R18" s="43" t="s">
        <v>1218</v>
      </c>
      <c r="S18" s="43" t="s">
        <v>1219</v>
      </c>
      <c r="T18" s="43">
        <v>12</v>
      </c>
      <c r="U18" s="43" t="s">
        <v>1247</v>
      </c>
      <c r="V18" s="43" t="s">
        <v>1221</v>
      </c>
      <c r="W18" s="43" t="s">
        <v>1236</v>
      </c>
      <c r="X18" s="43" t="s">
        <v>1368</v>
      </c>
      <c r="Y18" s="43" t="s">
        <v>1369</v>
      </c>
    </row>
    <row r="19" spans="1:25" x14ac:dyDescent="0.25">
      <c r="A19" s="43" t="s">
        <v>1364</v>
      </c>
      <c r="B19" s="26" t="s">
        <v>2211</v>
      </c>
      <c r="C19" s="43" t="s">
        <v>2212</v>
      </c>
      <c r="D19" s="44">
        <v>44393</v>
      </c>
      <c r="E19" s="43" t="s">
        <v>2213</v>
      </c>
      <c r="F19" s="43" t="s">
        <v>1352</v>
      </c>
      <c r="G19" s="43" t="s">
        <v>1353</v>
      </c>
      <c r="H19" s="43" t="s">
        <v>1310</v>
      </c>
      <c r="I19" s="43" t="s">
        <v>1653</v>
      </c>
      <c r="J19" s="43"/>
      <c r="K19" s="43" t="s">
        <v>1302</v>
      </c>
      <c r="L19" s="43" t="s">
        <v>1302</v>
      </c>
      <c r="M19" s="43" t="s">
        <v>1232</v>
      </c>
      <c r="N19" s="43" t="s">
        <v>2214</v>
      </c>
      <c r="O19" s="43" t="s">
        <v>1216</v>
      </c>
      <c r="P19" s="43" t="s">
        <v>1217</v>
      </c>
      <c r="Q19" s="43"/>
      <c r="R19" s="43" t="s">
        <v>1255</v>
      </c>
      <c r="S19" s="43" t="s">
        <v>1219</v>
      </c>
      <c r="T19" s="43">
        <v>4</v>
      </c>
      <c r="U19" s="43" t="s">
        <v>1247</v>
      </c>
      <c r="V19" s="43" t="s">
        <v>1432</v>
      </c>
      <c r="W19" s="43" t="s">
        <v>2215</v>
      </c>
      <c r="X19" s="43" t="s">
        <v>2216</v>
      </c>
      <c r="Y19" s="43" t="s">
        <v>2217</v>
      </c>
    </row>
    <row r="20" ht="30" customHeight="1" spans="1:25" x14ac:dyDescent="0.25">
      <c r="A20" s="43" t="s">
        <v>1364</v>
      </c>
      <c r="B20" s="26" t="s">
        <v>1376</v>
      </c>
      <c r="C20" s="43" t="s">
        <v>1377</v>
      </c>
      <c r="D20" s="44">
        <v>44400</v>
      </c>
      <c r="E20" s="43" t="s">
        <v>1378</v>
      </c>
      <c r="F20" s="43" t="s">
        <v>1379</v>
      </c>
      <c r="G20" s="43" t="s">
        <v>1380</v>
      </c>
      <c r="H20" s="43" t="s">
        <v>1381</v>
      </c>
      <c r="I20" s="43" t="s">
        <v>1653</v>
      </c>
      <c r="J20" s="43"/>
      <c r="K20" s="43" t="s">
        <v>1302</v>
      </c>
      <c r="L20" s="43" t="s">
        <v>1302</v>
      </c>
      <c r="M20" s="43" t="s">
        <v>1303</v>
      </c>
      <c r="N20" s="43" t="s">
        <v>1233</v>
      </c>
      <c r="O20" s="43" t="s">
        <v>1216</v>
      </c>
      <c r="P20" s="43" t="s">
        <v>1217</v>
      </c>
      <c r="Q20" s="43"/>
      <c r="R20" s="43" t="s">
        <v>1219</v>
      </c>
      <c r="S20" s="43" t="s">
        <v>1219</v>
      </c>
      <c r="T20" s="43">
        <v>24</v>
      </c>
      <c r="U20" s="43" t="s">
        <v>1247</v>
      </c>
      <c r="V20" s="43" t="s">
        <v>1383</v>
      </c>
      <c r="W20" s="43" t="s">
        <v>1278</v>
      </c>
      <c r="X20" s="43" t="s">
        <v>1384</v>
      </c>
      <c r="Y20" s="45" t="s">
        <v>1385</v>
      </c>
    </row>
    <row r="21" spans="1:25" x14ac:dyDescent="0.25">
      <c r="A21" s="43" t="s">
        <v>1386</v>
      </c>
      <c r="B21" s="26">
        <v>441</v>
      </c>
      <c r="C21" s="43" t="s">
        <v>2218</v>
      </c>
      <c r="D21" s="44">
        <v>44409</v>
      </c>
      <c r="E21" s="43" t="s">
        <v>2219</v>
      </c>
      <c r="F21" s="43" t="s">
        <v>1389</v>
      </c>
      <c r="G21" s="43" t="s">
        <v>1285</v>
      </c>
      <c r="H21" s="43" t="s">
        <v>1310</v>
      </c>
      <c r="I21" s="43" t="s">
        <v>1653</v>
      </c>
      <c r="J21" s="43"/>
      <c r="K21" s="43" t="s">
        <v>1212</v>
      </c>
      <c r="L21" s="43" t="s">
        <v>1213</v>
      </c>
      <c r="M21" s="43" t="s">
        <v>1232</v>
      </c>
      <c r="N21" s="43" t="s">
        <v>2214</v>
      </c>
      <c r="O21" s="43" t="s">
        <v>1931</v>
      </c>
      <c r="P21" s="46">
        <v>45322</v>
      </c>
      <c r="Q21" s="43"/>
      <c r="R21" s="43"/>
      <c r="S21" s="43"/>
      <c r="T21" s="43"/>
      <c r="U21" s="43"/>
      <c r="V21" s="43"/>
      <c r="W21" s="43"/>
      <c r="X21" s="43"/>
      <c r="Y21" s="43"/>
    </row>
    <row r="22" spans="1:25" x14ac:dyDescent="0.25">
      <c r="A22" s="43" t="s">
        <v>1386</v>
      </c>
      <c r="B22" s="26">
        <v>442</v>
      </c>
      <c r="C22" s="43" t="s">
        <v>2220</v>
      </c>
      <c r="D22" s="44">
        <v>44409</v>
      </c>
      <c r="E22" s="43" t="s">
        <v>2221</v>
      </c>
      <c r="F22" s="43" t="s">
        <v>1301</v>
      </c>
      <c r="G22" s="43" t="s">
        <v>1285</v>
      </c>
      <c r="H22" s="43" t="s">
        <v>1310</v>
      </c>
      <c r="I22" s="43" t="s">
        <v>1653</v>
      </c>
      <c r="J22" s="43"/>
      <c r="K22" s="43" t="s">
        <v>1212</v>
      </c>
      <c r="L22" s="43" t="s">
        <v>1213</v>
      </c>
      <c r="M22" s="43" t="s">
        <v>1232</v>
      </c>
      <c r="N22" s="43" t="s">
        <v>2214</v>
      </c>
      <c r="O22" s="43" t="s">
        <v>1931</v>
      </c>
      <c r="P22" s="46">
        <v>44926</v>
      </c>
      <c r="Q22" s="43"/>
      <c r="R22" s="43"/>
      <c r="S22" s="43"/>
      <c r="T22" s="43"/>
      <c r="U22" s="43"/>
      <c r="V22" s="43"/>
      <c r="W22" s="43"/>
      <c r="X22" s="43"/>
      <c r="Y22" s="43"/>
    </row>
    <row r="23" spans="1:25" x14ac:dyDescent="0.25">
      <c r="A23" s="43" t="s">
        <v>1386</v>
      </c>
      <c r="B23" s="26">
        <v>446</v>
      </c>
      <c r="C23" s="43" t="s">
        <v>2222</v>
      </c>
      <c r="D23" s="44">
        <v>44409</v>
      </c>
      <c r="E23" s="43" t="s">
        <v>2223</v>
      </c>
      <c r="F23" s="43" t="s">
        <v>1389</v>
      </c>
      <c r="G23" s="43" t="s">
        <v>1285</v>
      </c>
      <c r="H23" s="43" t="s">
        <v>1310</v>
      </c>
      <c r="I23" s="43" t="s">
        <v>1653</v>
      </c>
      <c r="J23" s="43"/>
      <c r="K23" s="43" t="s">
        <v>1212</v>
      </c>
      <c r="L23" s="43" t="s">
        <v>1213</v>
      </c>
      <c r="M23" s="43" t="s">
        <v>1232</v>
      </c>
      <c r="N23" s="43" t="s">
        <v>2214</v>
      </c>
      <c r="O23" s="43" t="s">
        <v>1931</v>
      </c>
      <c r="P23" s="46">
        <v>45322</v>
      </c>
      <c r="Q23" s="43"/>
      <c r="R23" s="43"/>
      <c r="S23" s="43"/>
      <c r="T23" s="43"/>
      <c r="U23" s="43"/>
      <c r="V23" s="43"/>
      <c r="W23" s="43"/>
      <c r="X23" s="43"/>
      <c r="Y23" s="43"/>
    </row>
    <row r="24" spans="1:25" x14ac:dyDescent="0.25">
      <c r="A24" s="43" t="s">
        <v>1386</v>
      </c>
      <c r="B24" s="26">
        <v>447</v>
      </c>
      <c r="C24" s="43" t="s">
        <v>2224</v>
      </c>
      <c r="D24" s="44">
        <v>44409</v>
      </c>
      <c r="E24" s="43" t="s">
        <v>2225</v>
      </c>
      <c r="F24" s="43" t="s">
        <v>1367</v>
      </c>
      <c r="G24" s="43" t="s">
        <v>1348</v>
      </c>
      <c r="H24" s="43" t="s">
        <v>1331</v>
      </c>
      <c r="I24" s="43" t="s">
        <v>1653</v>
      </c>
      <c r="J24" s="43"/>
      <c r="K24" s="43" t="s">
        <v>1212</v>
      </c>
      <c r="L24" s="43" t="s">
        <v>1213</v>
      </c>
      <c r="M24" s="43" t="s">
        <v>1232</v>
      </c>
      <c r="N24" s="43" t="s">
        <v>2214</v>
      </c>
      <c r="O24" s="43" t="s">
        <v>1216</v>
      </c>
      <c r="P24" s="43" t="s">
        <v>1217</v>
      </c>
      <c r="Q24" s="43"/>
      <c r="R24" s="43" t="s">
        <v>1219</v>
      </c>
      <c r="S24" s="43" t="s">
        <v>1219</v>
      </c>
      <c r="T24" s="43">
        <v>8</v>
      </c>
      <c r="U24" s="43" t="s">
        <v>1247</v>
      </c>
      <c r="V24" s="43" t="s">
        <v>1221</v>
      </c>
      <c r="W24" s="43" t="s">
        <v>2226</v>
      </c>
      <c r="X24" s="43" t="s">
        <v>2227</v>
      </c>
      <c r="Y24" s="43" t="s">
        <v>2228</v>
      </c>
    </row>
    <row r="25" spans="1:25" x14ac:dyDescent="0.25">
      <c r="A25" s="43" t="s">
        <v>1386</v>
      </c>
      <c r="B25" s="26">
        <v>448</v>
      </c>
      <c r="C25" s="43" t="s">
        <v>2229</v>
      </c>
      <c r="D25" s="44">
        <v>44409</v>
      </c>
      <c r="E25" s="43" t="s">
        <v>2230</v>
      </c>
      <c r="F25" s="43" t="s">
        <v>1360</v>
      </c>
      <c r="G25" s="43" t="s">
        <v>1361</v>
      </c>
      <c r="H25" s="43" t="s">
        <v>1286</v>
      </c>
      <c r="I25" s="43" t="s">
        <v>1653</v>
      </c>
      <c r="J25" s="43"/>
      <c r="K25" s="43" t="s">
        <v>1212</v>
      </c>
      <c r="L25" s="43" t="s">
        <v>1213</v>
      </c>
      <c r="M25" s="43" t="s">
        <v>1232</v>
      </c>
      <c r="N25" s="43" t="s">
        <v>2214</v>
      </c>
      <c r="O25" s="43" t="s">
        <v>1931</v>
      </c>
      <c r="P25" s="46">
        <v>44926</v>
      </c>
      <c r="Q25" s="43"/>
      <c r="R25" s="43"/>
      <c r="S25" s="43"/>
      <c r="T25" s="43"/>
      <c r="U25" s="43"/>
      <c r="V25" s="43"/>
      <c r="W25" s="43"/>
      <c r="X25" s="43"/>
      <c r="Y25" s="43"/>
    </row>
    <row r="26" spans="1:25" x14ac:dyDescent="0.25">
      <c r="A26" s="43" t="s">
        <v>1386</v>
      </c>
      <c r="B26" s="26">
        <v>449</v>
      </c>
      <c r="C26" s="43" t="s">
        <v>2231</v>
      </c>
      <c r="D26" s="44">
        <v>44409</v>
      </c>
      <c r="E26" s="43" t="s">
        <v>2232</v>
      </c>
      <c r="F26" s="43" t="s">
        <v>1341</v>
      </c>
      <c r="G26" s="43" t="s">
        <v>1330</v>
      </c>
      <c r="H26" s="43" t="s">
        <v>1331</v>
      </c>
      <c r="I26" s="43" t="s">
        <v>1653</v>
      </c>
      <c r="J26" s="43"/>
      <c r="K26" s="43" t="s">
        <v>1212</v>
      </c>
      <c r="L26" s="43" t="s">
        <v>1213</v>
      </c>
      <c r="M26" s="43" t="s">
        <v>1232</v>
      </c>
      <c r="N26" s="43" t="s">
        <v>2214</v>
      </c>
      <c r="O26" s="43" t="s">
        <v>1931</v>
      </c>
      <c r="P26" s="46">
        <v>44926</v>
      </c>
      <c r="Q26" s="43"/>
      <c r="R26" s="43"/>
      <c r="S26" s="43"/>
      <c r="T26" s="43"/>
      <c r="U26" s="43"/>
      <c r="V26" s="43"/>
      <c r="W26" s="43"/>
      <c r="X26" s="43"/>
      <c r="Y26" s="43"/>
    </row>
    <row r="27" spans="1:25" x14ac:dyDescent="0.25">
      <c r="A27" s="43" t="s">
        <v>1386</v>
      </c>
      <c r="B27" s="26">
        <v>450</v>
      </c>
      <c r="C27" s="43" t="s">
        <v>2233</v>
      </c>
      <c r="D27" s="44">
        <v>44409</v>
      </c>
      <c r="E27" s="43" t="s">
        <v>2234</v>
      </c>
      <c r="F27" s="43" t="s">
        <v>1461</v>
      </c>
      <c r="G27" s="43" t="s">
        <v>1285</v>
      </c>
      <c r="H27" s="43" t="s">
        <v>1310</v>
      </c>
      <c r="I27" s="43" t="s">
        <v>1653</v>
      </c>
      <c r="J27" s="43"/>
      <c r="K27" s="43" t="s">
        <v>1212</v>
      </c>
      <c r="L27" s="43" t="s">
        <v>1213</v>
      </c>
      <c r="M27" s="43" t="s">
        <v>1232</v>
      </c>
      <c r="N27" s="43" t="s">
        <v>2214</v>
      </c>
      <c r="O27" s="43" t="s">
        <v>1931</v>
      </c>
      <c r="P27" s="46">
        <v>45322</v>
      </c>
      <c r="Q27" s="43"/>
      <c r="R27" s="43"/>
      <c r="S27" s="43"/>
      <c r="T27" s="43"/>
      <c r="U27" s="43"/>
      <c r="V27" s="43"/>
      <c r="W27" s="43"/>
      <c r="X27" s="43"/>
      <c r="Y27" s="43"/>
    </row>
    <row r="28" spans="1:25" x14ac:dyDescent="0.25">
      <c r="A28" s="43" t="s">
        <v>1386</v>
      </c>
      <c r="B28" s="26">
        <v>451</v>
      </c>
      <c r="C28" s="43" t="s">
        <v>2235</v>
      </c>
      <c r="D28" s="44">
        <v>44409</v>
      </c>
      <c r="E28" s="43" t="s">
        <v>2236</v>
      </c>
      <c r="F28" s="43" t="s">
        <v>1534</v>
      </c>
      <c r="G28" s="43" t="s">
        <v>1271</v>
      </c>
      <c r="H28" s="43" t="s">
        <v>1272</v>
      </c>
      <c r="I28" s="43" t="s">
        <v>1653</v>
      </c>
      <c r="J28" s="43"/>
      <c r="K28" s="43" t="s">
        <v>1212</v>
      </c>
      <c r="L28" s="43" t="s">
        <v>1213</v>
      </c>
      <c r="M28" s="43" t="s">
        <v>1232</v>
      </c>
      <c r="N28" s="43" t="s">
        <v>2214</v>
      </c>
      <c r="O28" s="43" t="s">
        <v>1931</v>
      </c>
      <c r="P28" s="46">
        <v>45322</v>
      </c>
      <c r="Q28" s="43"/>
      <c r="R28" s="43" t="s">
        <v>1255</v>
      </c>
      <c r="S28" s="43" t="s">
        <v>1255</v>
      </c>
      <c r="T28" s="43">
        <v>2</v>
      </c>
      <c r="U28" s="43" t="s">
        <v>1247</v>
      </c>
      <c r="V28" s="43" t="s">
        <v>1221</v>
      </c>
      <c r="W28" s="43" t="s">
        <v>1292</v>
      </c>
      <c r="X28" s="43" t="s">
        <v>2237</v>
      </c>
      <c r="Y28" s="43" t="s">
        <v>2238</v>
      </c>
    </row>
    <row r="29" spans="1:25" x14ac:dyDescent="0.25">
      <c r="A29" s="43" t="s">
        <v>1386</v>
      </c>
      <c r="B29" s="26">
        <v>452</v>
      </c>
      <c r="C29" s="43" t="s">
        <v>2239</v>
      </c>
      <c r="D29" s="44">
        <v>44409</v>
      </c>
      <c r="E29" s="43" t="s">
        <v>2240</v>
      </c>
      <c r="F29" s="43" t="s">
        <v>1395</v>
      </c>
      <c r="G29" s="43" t="s">
        <v>1361</v>
      </c>
      <c r="H29" s="43" t="s">
        <v>1286</v>
      </c>
      <c r="I29" s="43" t="s">
        <v>1653</v>
      </c>
      <c r="J29" s="43"/>
      <c r="K29" s="43" t="s">
        <v>1212</v>
      </c>
      <c r="L29" s="43" t="s">
        <v>1213</v>
      </c>
      <c r="M29" s="43" t="s">
        <v>1232</v>
      </c>
      <c r="N29" s="43" t="s">
        <v>2214</v>
      </c>
      <c r="O29" s="43" t="s">
        <v>1216</v>
      </c>
      <c r="P29" s="43" t="s">
        <v>1217</v>
      </c>
      <c r="Q29" s="43"/>
      <c r="R29" s="43"/>
      <c r="S29" s="43"/>
      <c r="T29" s="43"/>
      <c r="U29" s="43"/>
      <c r="V29" s="43"/>
      <c r="W29" s="43"/>
      <c r="X29" s="43"/>
      <c r="Y29" s="43"/>
    </row>
    <row r="30" spans="1:25" x14ac:dyDescent="0.25">
      <c r="A30" s="43" t="s">
        <v>1386</v>
      </c>
      <c r="B30" s="26">
        <v>453</v>
      </c>
      <c r="C30" s="43" t="s">
        <v>2241</v>
      </c>
      <c r="D30" s="44">
        <v>44409</v>
      </c>
      <c r="E30" s="43" t="s">
        <v>2242</v>
      </c>
      <c r="F30" s="43" t="s">
        <v>1420</v>
      </c>
      <c r="G30" s="43" t="s">
        <v>1285</v>
      </c>
      <c r="H30" s="43" t="s">
        <v>1310</v>
      </c>
      <c r="I30" s="43" t="s">
        <v>1653</v>
      </c>
      <c r="J30" s="43"/>
      <c r="K30" s="43" t="s">
        <v>1212</v>
      </c>
      <c r="L30" s="43" t="s">
        <v>1213</v>
      </c>
      <c r="M30" s="43" t="s">
        <v>1232</v>
      </c>
      <c r="N30" s="43" t="s">
        <v>2214</v>
      </c>
      <c r="O30" s="43" t="s">
        <v>1216</v>
      </c>
      <c r="P30" s="43" t="s">
        <v>1217</v>
      </c>
      <c r="Q30" s="43"/>
      <c r="R30" s="43"/>
      <c r="S30" s="43"/>
      <c r="T30" s="43"/>
      <c r="U30" s="43"/>
      <c r="V30" s="43"/>
      <c r="W30" s="43"/>
      <c r="X30" s="43"/>
      <c r="Y30" s="43"/>
    </row>
    <row r="31" spans="1:25" x14ac:dyDescent="0.25">
      <c r="A31" s="43" t="s">
        <v>1386</v>
      </c>
      <c r="B31" s="26">
        <v>454</v>
      </c>
      <c r="C31" s="43" t="s">
        <v>2243</v>
      </c>
      <c r="D31" s="44">
        <v>44409</v>
      </c>
      <c r="E31" s="43" t="s">
        <v>2244</v>
      </c>
      <c r="F31" s="43" t="s">
        <v>1420</v>
      </c>
      <c r="G31" s="43" t="s">
        <v>1285</v>
      </c>
      <c r="H31" s="43" t="s">
        <v>1310</v>
      </c>
      <c r="I31" s="43" t="s">
        <v>1653</v>
      </c>
      <c r="J31" s="43"/>
      <c r="K31" s="43" t="s">
        <v>1212</v>
      </c>
      <c r="L31" s="43" t="s">
        <v>1213</v>
      </c>
      <c r="M31" s="43" t="s">
        <v>1232</v>
      </c>
      <c r="N31" s="43" t="s">
        <v>2214</v>
      </c>
      <c r="O31" s="43" t="s">
        <v>1931</v>
      </c>
      <c r="P31" s="46">
        <v>45322</v>
      </c>
      <c r="Q31" s="43"/>
      <c r="R31" s="43"/>
      <c r="S31" s="43"/>
      <c r="T31" s="43"/>
      <c r="U31" s="43"/>
      <c r="V31" s="43"/>
      <c r="W31" s="43"/>
      <c r="X31" s="43"/>
      <c r="Y31" s="43"/>
    </row>
    <row r="32" spans="1:25" x14ac:dyDescent="0.25">
      <c r="A32" s="43" t="s">
        <v>1386</v>
      </c>
      <c r="B32" s="26">
        <v>457</v>
      </c>
      <c r="C32" s="43" t="s">
        <v>2245</v>
      </c>
      <c r="D32" s="44">
        <v>44409</v>
      </c>
      <c r="E32" s="43" t="s">
        <v>2246</v>
      </c>
      <c r="F32" s="43" t="s">
        <v>1301</v>
      </c>
      <c r="G32" s="43" t="s">
        <v>1285</v>
      </c>
      <c r="H32" s="43" t="s">
        <v>1310</v>
      </c>
      <c r="I32" s="43" t="s">
        <v>1653</v>
      </c>
      <c r="J32" s="43"/>
      <c r="K32" s="43" t="s">
        <v>1212</v>
      </c>
      <c r="L32" s="43" t="s">
        <v>1213</v>
      </c>
      <c r="M32" s="43" t="s">
        <v>1232</v>
      </c>
      <c r="N32" s="43" t="s">
        <v>2214</v>
      </c>
      <c r="O32" s="43" t="s">
        <v>1216</v>
      </c>
      <c r="P32" s="43" t="s">
        <v>1217</v>
      </c>
      <c r="Q32" s="43"/>
      <c r="R32" s="43" t="s">
        <v>1255</v>
      </c>
      <c r="S32" s="43" t="s">
        <v>1219</v>
      </c>
      <c r="T32" s="43">
        <v>5</v>
      </c>
      <c r="U32" s="43" t="s">
        <v>1247</v>
      </c>
      <c r="V32" s="43" t="s">
        <v>1221</v>
      </c>
      <c r="W32" s="43" t="s">
        <v>1594</v>
      </c>
      <c r="X32" s="43" t="s">
        <v>2247</v>
      </c>
      <c r="Y32" s="43" t="s">
        <v>2248</v>
      </c>
    </row>
    <row r="33" spans="1:25" x14ac:dyDescent="0.25">
      <c r="A33" s="43" t="s">
        <v>1386</v>
      </c>
      <c r="B33" s="26">
        <v>458</v>
      </c>
      <c r="C33" s="43" t="s">
        <v>2249</v>
      </c>
      <c r="D33" s="44">
        <v>44409</v>
      </c>
      <c r="E33" s="43" t="s">
        <v>2250</v>
      </c>
      <c r="F33" s="43" t="s">
        <v>1301</v>
      </c>
      <c r="G33" s="43" t="s">
        <v>1285</v>
      </c>
      <c r="H33" s="43" t="s">
        <v>1310</v>
      </c>
      <c r="I33" s="43" t="s">
        <v>1653</v>
      </c>
      <c r="J33" s="43"/>
      <c r="K33" s="43" t="s">
        <v>1212</v>
      </c>
      <c r="L33" s="43" t="s">
        <v>1213</v>
      </c>
      <c r="M33" s="43" t="s">
        <v>1232</v>
      </c>
      <c r="N33" s="43" t="s">
        <v>2214</v>
      </c>
      <c r="O33" s="43" t="s">
        <v>1931</v>
      </c>
      <c r="P33" s="46">
        <v>45322</v>
      </c>
      <c r="Q33" s="43"/>
      <c r="R33" s="43"/>
      <c r="S33" s="43"/>
      <c r="T33" s="43"/>
      <c r="U33" s="43"/>
      <c r="V33" s="43"/>
      <c r="W33" s="43"/>
      <c r="X33" s="43"/>
      <c r="Y33" s="43"/>
    </row>
    <row r="34" spans="1:25" x14ac:dyDescent="0.25">
      <c r="A34" s="43" t="s">
        <v>1386</v>
      </c>
      <c r="B34" s="26">
        <v>460</v>
      </c>
      <c r="C34" s="43" t="s">
        <v>2251</v>
      </c>
      <c r="D34" s="44">
        <v>44409</v>
      </c>
      <c r="E34" s="43" t="s">
        <v>2252</v>
      </c>
      <c r="F34" s="43" t="s">
        <v>1301</v>
      </c>
      <c r="G34" s="43" t="s">
        <v>1285</v>
      </c>
      <c r="H34" s="43" t="s">
        <v>1310</v>
      </c>
      <c r="I34" s="43" t="s">
        <v>1653</v>
      </c>
      <c r="J34" s="43"/>
      <c r="K34" s="43" t="s">
        <v>1212</v>
      </c>
      <c r="L34" s="43" t="s">
        <v>1213</v>
      </c>
      <c r="M34" s="43" t="s">
        <v>1232</v>
      </c>
      <c r="N34" s="43" t="s">
        <v>2214</v>
      </c>
      <c r="O34" s="43" t="s">
        <v>1216</v>
      </c>
      <c r="P34" s="43" t="s">
        <v>1217</v>
      </c>
      <c r="Q34" s="43"/>
      <c r="R34" s="43"/>
      <c r="S34" s="43"/>
      <c r="T34" s="43"/>
      <c r="U34" s="43"/>
      <c r="V34" s="43"/>
      <c r="W34" s="43"/>
      <c r="X34" s="43"/>
      <c r="Y34" s="43"/>
    </row>
    <row r="35" spans="1:25" x14ac:dyDescent="0.25">
      <c r="A35" s="43" t="s">
        <v>1386</v>
      </c>
      <c r="B35" s="26">
        <v>461</v>
      </c>
      <c r="C35" s="43" t="s">
        <v>2253</v>
      </c>
      <c r="D35" s="44">
        <v>44409</v>
      </c>
      <c r="E35" s="43" t="s">
        <v>2254</v>
      </c>
      <c r="F35" s="43" t="s">
        <v>1352</v>
      </c>
      <c r="G35" s="43" t="s">
        <v>1353</v>
      </c>
      <c r="H35" s="43" t="s">
        <v>1310</v>
      </c>
      <c r="I35" s="43" t="s">
        <v>1653</v>
      </c>
      <c r="J35" s="43"/>
      <c r="K35" s="43" t="s">
        <v>1212</v>
      </c>
      <c r="L35" s="43" t="s">
        <v>1213</v>
      </c>
      <c r="M35" s="43" t="s">
        <v>1232</v>
      </c>
      <c r="N35" s="43" t="s">
        <v>2214</v>
      </c>
      <c r="O35" s="43" t="s">
        <v>1931</v>
      </c>
      <c r="P35" s="46">
        <v>44926</v>
      </c>
      <c r="Q35" s="43"/>
      <c r="R35" s="43"/>
      <c r="S35" s="43"/>
      <c r="T35" s="43"/>
      <c r="U35" s="43"/>
      <c r="V35" s="43"/>
      <c r="W35" s="43"/>
      <c r="X35" s="43"/>
      <c r="Y35" s="43"/>
    </row>
    <row r="36" spans="1:25" x14ac:dyDescent="0.25">
      <c r="A36" s="43" t="s">
        <v>1386</v>
      </c>
      <c r="B36" s="26">
        <v>462</v>
      </c>
      <c r="C36" s="43" t="s">
        <v>2255</v>
      </c>
      <c r="D36" s="44">
        <v>44409</v>
      </c>
      <c r="E36" s="43" t="s">
        <v>2256</v>
      </c>
      <c r="F36" s="43" t="s">
        <v>1352</v>
      </c>
      <c r="G36" s="43" t="s">
        <v>1353</v>
      </c>
      <c r="H36" s="43" t="s">
        <v>1310</v>
      </c>
      <c r="I36" s="43" t="s">
        <v>1653</v>
      </c>
      <c r="J36" s="43"/>
      <c r="K36" s="43" t="s">
        <v>1212</v>
      </c>
      <c r="L36" s="43" t="s">
        <v>1213</v>
      </c>
      <c r="M36" s="43" t="s">
        <v>1232</v>
      </c>
      <c r="N36" s="43" t="s">
        <v>2214</v>
      </c>
      <c r="O36" s="43" t="s">
        <v>1216</v>
      </c>
      <c r="P36" s="43" t="s">
        <v>1217</v>
      </c>
      <c r="Q36" s="43"/>
      <c r="R36" s="43"/>
      <c r="S36" s="43"/>
      <c r="T36" s="43"/>
      <c r="U36" s="43"/>
      <c r="V36" s="43"/>
      <c r="W36" s="43"/>
      <c r="X36" s="43"/>
      <c r="Y36" s="43"/>
    </row>
    <row r="37" spans="1:25" x14ac:dyDescent="0.25">
      <c r="A37" s="43" t="s">
        <v>1386</v>
      </c>
      <c r="B37" s="26">
        <v>463</v>
      </c>
      <c r="C37" s="43" t="s">
        <v>2257</v>
      </c>
      <c r="D37" s="44">
        <v>44409</v>
      </c>
      <c r="E37" s="43" t="s">
        <v>2258</v>
      </c>
      <c r="F37" s="43" t="s">
        <v>1301</v>
      </c>
      <c r="G37" s="43" t="s">
        <v>1285</v>
      </c>
      <c r="H37" s="43" t="s">
        <v>1310</v>
      </c>
      <c r="I37" s="43" t="s">
        <v>1653</v>
      </c>
      <c r="J37" s="43"/>
      <c r="K37" s="43" t="s">
        <v>1212</v>
      </c>
      <c r="L37" s="43" t="s">
        <v>1213</v>
      </c>
      <c r="M37" s="43" t="s">
        <v>1232</v>
      </c>
      <c r="N37" s="43" t="s">
        <v>2214</v>
      </c>
      <c r="O37" s="43" t="s">
        <v>1216</v>
      </c>
      <c r="P37" s="43" t="s">
        <v>1217</v>
      </c>
      <c r="Q37" s="43"/>
      <c r="R37" s="43" t="s">
        <v>1255</v>
      </c>
      <c r="S37" s="43" t="s">
        <v>1219</v>
      </c>
      <c r="T37" s="43">
        <v>4</v>
      </c>
      <c r="U37" s="43" t="s">
        <v>1247</v>
      </c>
      <c r="V37" s="43" t="s">
        <v>1221</v>
      </c>
      <c r="W37" s="43" t="s">
        <v>1278</v>
      </c>
      <c r="X37" s="43" t="s">
        <v>2259</v>
      </c>
      <c r="Y37" s="43" t="s">
        <v>2260</v>
      </c>
    </row>
    <row r="38" spans="1:25" x14ac:dyDescent="0.25">
      <c r="A38" s="43" t="s">
        <v>1386</v>
      </c>
      <c r="B38" s="26">
        <v>464</v>
      </c>
      <c r="C38" s="43" t="s">
        <v>2261</v>
      </c>
      <c r="D38" s="44">
        <v>44409</v>
      </c>
      <c r="E38" s="43" t="s">
        <v>2262</v>
      </c>
      <c r="F38" s="43" t="s">
        <v>1270</v>
      </c>
      <c r="G38" s="43" t="s">
        <v>1271</v>
      </c>
      <c r="H38" s="43" t="s">
        <v>1272</v>
      </c>
      <c r="I38" s="43" t="s">
        <v>1653</v>
      </c>
      <c r="J38" s="43"/>
      <c r="K38" s="43" t="s">
        <v>1212</v>
      </c>
      <c r="L38" s="43" t="s">
        <v>1213</v>
      </c>
      <c r="M38" s="43" t="s">
        <v>1232</v>
      </c>
      <c r="N38" s="43" t="s">
        <v>2214</v>
      </c>
      <c r="O38" s="43" t="s">
        <v>1216</v>
      </c>
      <c r="P38" s="43" t="s">
        <v>1217</v>
      </c>
      <c r="Q38" s="43"/>
      <c r="R38" s="43" t="s">
        <v>1255</v>
      </c>
      <c r="S38" s="43" t="s">
        <v>1255</v>
      </c>
      <c r="T38" s="43">
        <v>5</v>
      </c>
      <c r="U38" s="43" t="s">
        <v>1220</v>
      </c>
      <c r="V38" s="43" t="s">
        <v>1221</v>
      </c>
      <c r="W38" s="43" t="s">
        <v>1292</v>
      </c>
      <c r="X38" s="43" t="s">
        <v>2263</v>
      </c>
      <c r="Y38" s="43" t="s">
        <v>2264</v>
      </c>
    </row>
    <row r="39" spans="1:25" x14ac:dyDescent="0.25">
      <c r="A39" s="43" t="s">
        <v>1386</v>
      </c>
      <c r="B39" s="26">
        <v>467</v>
      </c>
      <c r="C39" s="43" t="s">
        <v>2265</v>
      </c>
      <c r="D39" s="44">
        <v>44409</v>
      </c>
      <c r="E39" s="43" t="s">
        <v>2266</v>
      </c>
      <c r="F39" s="43" t="s">
        <v>1341</v>
      </c>
      <c r="G39" s="43" t="s">
        <v>1330</v>
      </c>
      <c r="H39" s="43" t="s">
        <v>1331</v>
      </c>
      <c r="I39" s="43" t="s">
        <v>1653</v>
      </c>
      <c r="J39" s="43"/>
      <c r="K39" s="43" t="s">
        <v>1212</v>
      </c>
      <c r="L39" s="43" t="s">
        <v>1213</v>
      </c>
      <c r="M39" s="43" t="s">
        <v>1232</v>
      </c>
      <c r="N39" s="43" t="s">
        <v>2214</v>
      </c>
      <c r="O39" s="43" t="s">
        <v>1931</v>
      </c>
      <c r="P39" s="46">
        <v>45322</v>
      </c>
      <c r="Q39" s="43"/>
      <c r="R39" s="43"/>
      <c r="S39" s="43"/>
      <c r="T39" s="43"/>
      <c r="U39" s="43"/>
      <c r="V39" s="43"/>
      <c r="W39" s="43"/>
      <c r="X39" s="43"/>
      <c r="Y39" s="43"/>
    </row>
    <row r="40" spans="1:25" x14ac:dyDescent="0.25">
      <c r="A40" s="43" t="s">
        <v>1386</v>
      </c>
      <c r="B40" s="26">
        <v>469</v>
      </c>
      <c r="C40" s="43" t="s">
        <v>2267</v>
      </c>
      <c r="D40" s="44">
        <v>44409</v>
      </c>
      <c r="E40" s="43" t="s">
        <v>2268</v>
      </c>
      <c r="F40" s="43" t="s">
        <v>1352</v>
      </c>
      <c r="G40" s="43" t="s">
        <v>1353</v>
      </c>
      <c r="H40" s="43" t="s">
        <v>1310</v>
      </c>
      <c r="I40" s="43" t="s">
        <v>1653</v>
      </c>
      <c r="J40" s="43"/>
      <c r="K40" s="43" t="s">
        <v>1212</v>
      </c>
      <c r="L40" s="43" t="s">
        <v>1213</v>
      </c>
      <c r="M40" s="43" t="s">
        <v>1232</v>
      </c>
      <c r="N40" s="43" t="s">
        <v>2214</v>
      </c>
      <c r="O40" s="43" t="s">
        <v>1931</v>
      </c>
      <c r="P40" s="46">
        <v>45322</v>
      </c>
      <c r="Q40" s="43"/>
      <c r="R40" s="43"/>
      <c r="S40" s="43"/>
      <c r="T40" s="43"/>
      <c r="U40" s="43"/>
      <c r="V40" s="43"/>
      <c r="W40" s="43"/>
      <c r="X40" s="43"/>
      <c r="Y40" s="43"/>
    </row>
    <row r="41" spans="1:25" x14ac:dyDescent="0.25">
      <c r="A41" s="43" t="s">
        <v>1386</v>
      </c>
      <c r="B41" s="26">
        <v>471</v>
      </c>
      <c r="C41" s="43" t="s">
        <v>2269</v>
      </c>
      <c r="D41" s="44">
        <v>44409</v>
      </c>
      <c r="E41" s="43" t="s">
        <v>2270</v>
      </c>
      <c r="F41" s="43" t="s">
        <v>2271</v>
      </c>
      <c r="G41" s="43" t="s">
        <v>1361</v>
      </c>
      <c r="H41" s="43" t="s">
        <v>1286</v>
      </c>
      <c r="I41" s="43" t="s">
        <v>1653</v>
      </c>
      <c r="J41" s="43"/>
      <c r="K41" s="43" t="s">
        <v>1212</v>
      </c>
      <c r="L41" s="43" t="s">
        <v>1213</v>
      </c>
      <c r="M41" s="43" t="s">
        <v>1232</v>
      </c>
      <c r="N41" s="43" t="s">
        <v>2214</v>
      </c>
      <c r="O41" s="43" t="s">
        <v>1216</v>
      </c>
      <c r="P41" s="43" t="s">
        <v>1217</v>
      </c>
      <c r="Q41" s="43"/>
      <c r="R41" s="43" t="s">
        <v>1255</v>
      </c>
      <c r="S41" s="43" t="s">
        <v>1219</v>
      </c>
      <c r="T41" s="43">
        <v>10</v>
      </c>
      <c r="U41" s="43" t="s">
        <v>1247</v>
      </c>
      <c r="V41" s="43" t="s">
        <v>1221</v>
      </c>
      <c r="W41" s="43" t="s">
        <v>1682</v>
      </c>
      <c r="X41" s="43" t="s">
        <v>1338</v>
      </c>
      <c r="Y41" s="43" t="s">
        <v>2272</v>
      </c>
    </row>
    <row r="42" spans="1:25" x14ac:dyDescent="0.25">
      <c r="A42" s="43" t="s">
        <v>1386</v>
      </c>
      <c r="B42" s="26">
        <v>472</v>
      </c>
      <c r="C42" s="43" t="s">
        <v>2273</v>
      </c>
      <c r="D42" s="44">
        <v>44409</v>
      </c>
      <c r="E42" s="43" t="s">
        <v>2274</v>
      </c>
      <c r="F42" s="43" t="s">
        <v>1373</v>
      </c>
      <c r="G42" s="43" t="s">
        <v>1361</v>
      </c>
      <c r="H42" s="43" t="s">
        <v>1310</v>
      </c>
      <c r="I42" s="43" t="s">
        <v>1653</v>
      </c>
      <c r="J42" s="43"/>
      <c r="K42" s="43" t="s">
        <v>1212</v>
      </c>
      <c r="L42" s="43" t="s">
        <v>1213</v>
      </c>
      <c r="M42" s="43" t="s">
        <v>1232</v>
      </c>
      <c r="N42" s="43" t="s">
        <v>2214</v>
      </c>
      <c r="O42" s="43" t="s">
        <v>1216</v>
      </c>
      <c r="P42" s="43" t="s">
        <v>1217</v>
      </c>
      <c r="Q42" s="43"/>
      <c r="R42" s="43"/>
      <c r="S42" s="43"/>
      <c r="T42" s="43"/>
      <c r="U42" s="43"/>
      <c r="V42" s="43"/>
      <c r="W42" s="43"/>
      <c r="X42" s="43"/>
      <c r="Y42" s="43"/>
    </row>
    <row r="43" spans="1:25" x14ac:dyDescent="0.25">
      <c r="A43" s="43" t="s">
        <v>1386</v>
      </c>
      <c r="B43" s="26">
        <v>474</v>
      </c>
      <c r="C43" s="43" t="s">
        <v>2275</v>
      </c>
      <c r="D43" s="44">
        <v>44409</v>
      </c>
      <c r="E43" s="43" t="s">
        <v>2276</v>
      </c>
      <c r="F43" s="43" t="s">
        <v>1405</v>
      </c>
      <c r="G43" s="43" t="s">
        <v>1361</v>
      </c>
      <c r="H43" s="43" t="s">
        <v>1310</v>
      </c>
      <c r="I43" s="43" t="s">
        <v>1653</v>
      </c>
      <c r="J43" s="43"/>
      <c r="K43" s="43" t="s">
        <v>1212</v>
      </c>
      <c r="L43" s="43" t="s">
        <v>1213</v>
      </c>
      <c r="M43" s="43" t="s">
        <v>1232</v>
      </c>
      <c r="N43" s="43" t="s">
        <v>2214</v>
      </c>
      <c r="O43" s="43" t="s">
        <v>1216</v>
      </c>
      <c r="P43" s="43" t="s">
        <v>1217</v>
      </c>
      <c r="Q43" s="43"/>
      <c r="R43" s="43" t="s">
        <v>1255</v>
      </c>
      <c r="S43" s="43" t="s">
        <v>1219</v>
      </c>
      <c r="T43" s="43">
        <v>5</v>
      </c>
      <c r="U43" s="43" t="s">
        <v>1247</v>
      </c>
      <c r="V43" s="43" t="s">
        <v>1291</v>
      </c>
      <c r="W43" s="43" t="s">
        <v>2277</v>
      </c>
      <c r="X43" s="43" t="s">
        <v>2278</v>
      </c>
      <c r="Y43" s="43" t="s">
        <v>2279</v>
      </c>
    </row>
    <row r="44" spans="1:25" x14ac:dyDescent="0.25">
      <c r="A44" s="43" t="s">
        <v>1386</v>
      </c>
      <c r="B44" s="26">
        <v>475</v>
      </c>
      <c r="C44" s="43" t="s">
        <v>2280</v>
      </c>
      <c r="D44" s="44">
        <v>44409</v>
      </c>
      <c r="E44" s="43" t="s">
        <v>2281</v>
      </c>
      <c r="F44" s="43" t="s">
        <v>1400</v>
      </c>
      <c r="G44" s="43" t="s">
        <v>1380</v>
      </c>
      <c r="H44" s="43" t="s">
        <v>1381</v>
      </c>
      <c r="I44" s="43" t="s">
        <v>1653</v>
      </c>
      <c r="J44" s="43"/>
      <c r="K44" s="43" t="s">
        <v>1212</v>
      </c>
      <c r="L44" s="43" t="s">
        <v>1213</v>
      </c>
      <c r="M44" s="43" t="s">
        <v>1232</v>
      </c>
      <c r="N44" s="43" t="s">
        <v>2214</v>
      </c>
      <c r="O44" s="43" t="s">
        <v>1931</v>
      </c>
      <c r="P44" s="46">
        <v>45322</v>
      </c>
      <c r="Q44" s="43"/>
      <c r="R44" s="43"/>
      <c r="S44" s="43"/>
      <c r="T44" s="43"/>
      <c r="U44" s="43"/>
      <c r="V44" s="43"/>
      <c r="W44" s="43"/>
      <c r="X44" s="43"/>
      <c r="Y44" s="43"/>
    </row>
    <row r="45" spans="1:25" x14ac:dyDescent="0.25">
      <c r="A45" s="43" t="s">
        <v>1386</v>
      </c>
      <c r="B45" s="26">
        <v>476</v>
      </c>
      <c r="C45" s="43" t="s">
        <v>2282</v>
      </c>
      <c r="D45" s="44">
        <v>44409</v>
      </c>
      <c r="E45" s="43" t="s">
        <v>2283</v>
      </c>
      <c r="F45" s="43" t="s">
        <v>2284</v>
      </c>
      <c r="G45" s="43" t="s">
        <v>1413</v>
      </c>
      <c r="H45" s="43" t="s">
        <v>1209</v>
      </c>
      <c r="I45" s="43" t="s">
        <v>1653</v>
      </c>
      <c r="J45" s="43"/>
      <c r="K45" s="43" t="s">
        <v>1212</v>
      </c>
      <c r="L45" s="43" t="s">
        <v>1213</v>
      </c>
      <c r="M45" s="43" t="s">
        <v>1232</v>
      </c>
      <c r="N45" s="43" t="s">
        <v>2214</v>
      </c>
      <c r="O45" s="43" t="s">
        <v>1931</v>
      </c>
      <c r="P45" s="46">
        <v>44926</v>
      </c>
      <c r="Q45" s="43"/>
      <c r="R45" s="43"/>
      <c r="S45" s="43"/>
      <c r="T45" s="43"/>
      <c r="U45" s="43"/>
      <c r="V45" s="43"/>
      <c r="W45" s="43"/>
      <c r="X45" s="43"/>
      <c r="Y45" s="43"/>
    </row>
    <row r="46" spans="1:25" x14ac:dyDescent="0.25">
      <c r="A46" s="43" t="s">
        <v>1386</v>
      </c>
      <c r="B46" s="26">
        <v>477</v>
      </c>
      <c r="C46" s="43" t="s">
        <v>2285</v>
      </c>
      <c r="D46" s="44">
        <v>44409</v>
      </c>
      <c r="E46" s="43" t="s">
        <v>2286</v>
      </c>
      <c r="F46" s="43" t="s">
        <v>1412</v>
      </c>
      <c r="G46" s="43" t="s">
        <v>1413</v>
      </c>
      <c r="H46" s="43" t="s">
        <v>1209</v>
      </c>
      <c r="I46" s="43" t="s">
        <v>1653</v>
      </c>
      <c r="J46" s="43"/>
      <c r="K46" s="43" t="s">
        <v>1212</v>
      </c>
      <c r="L46" s="43" t="s">
        <v>1213</v>
      </c>
      <c r="M46" s="43" t="s">
        <v>1232</v>
      </c>
      <c r="N46" s="43" t="s">
        <v>2214</v>
      </c>
      <c r="O46" s="43" t="s">
        <v>1216</v>
      </c>
      <c r="P46" s="43" t="s">
        <v>1217</v>
      </c>
      <c r="Q46" s="43"/>
      <c r="R46" s="43" t="s">
        <v>1255</v>
      </c>
      <c r="S46" s="43" t="s">
        <v>1219</v>
      </c>
      <c r="T46" s="43">
        <v>2</v>
      </c>
      <c r="U46" s="43" t="s">
        <v>1247</v>
      </c>
      <c r="V46" s="43" t="s">
        <v>1291</v>
      </c>
      <c r="W46" s="43" t="s">
        <v>1292</v>
      </c>
      <c r="X46" s="43" t="s">
        <v>2287</v>
      </c>
      <c r="Y46" s="43" t="s">
        <v>1416</v>
      </c>
    </row>
    <row r="47" spans="1:25" x14ac:dyDescent="0.25">
      <c r="A47" s="43" t="s">
        <v>1386</v>
      </c>
      <c r="B47" s="26">
        <v>478</v>
      </c>
      <c r="C47" s="43" t="s">
        <v>2288</v>
      </c>
      <c r="D47" s="44">
        <v>44409</v>
      </c>
      <c r="E47" s="43" t="s">
        <v>2289</v>
      </c>
      <c r="F47" s="43" t="s">
        <v>1301</v>
      </c>
      <c r="G47" s="43" t="s">
        <v>1285</v>
      </c>
      <c r="H47" s="43" t="s">
        <v>1310</v>
      </c>
      <c r="I47" s="43" t="s">
        <v>1653</v>
      </c>
      <c r="J47" s="43"/>
      <c r="K47" s="43" t="s">
        <v>1212</v>
      </c>
      <c r="L47" s="43" t="s">
        <v>1213</v>
      </c>
      <c r="M47" s="43" t="s">
        <v>1232</v>
      </c>
      <c r="N47" s="43" t="s">
        <v>2214</v>
      </c>
      <c r="O47" s="43" t="s">
        <v>1216</v>
      </c>
      <c r="P47" s="43" t="s">
        <v>1217</v>
      </c>
      <c r="Q47" s="43"/>
      <c r="R47" s="43" t="s">
        <v>1255</v>
      </c>
      <c r="S47" s="43" t="s">
        <v>1219</v>
      </c>
      <c r="T47" s="43">
        <v>3</v>
      </c>
      <c r="U47" s="43" t="s">
        <v>1247</v>
      </c>
      <c r="V47" s="43" t="s">
        <v>1291</v>
      </c>
      <c r="W47" s="43" t="s">
        <v>1222</v>
      </c>
      <c r="X47" s="43" t="s">
        <v>2290</v>
      </c>
      <c r="Y47" s="43" t="s">
        <v>2291</v>
      </c>
    </row>
    <row r="48" spans="1:25" x14ac:dyDescent="0.25">
      <c r="A48" s="43" t="s">
        <v>1386</v>
      </c>
      <c r="B48" s="26">
        <v>479</v>
      </c>
      <c r="C48" s="43" t="s">
        <v>2292</v>
      </c>
      <c r="D48" s="44">
        <v>44409</v>
      </c>
      <c r="E48" s="43" t="s">
        <v>2293</v>
      </c>
      <c r="F48" s="43" t="s">
        <v>2294</v>
      </c>
      <c r="G48" s="43" t="s">
        <v>1330</v>
      </c>
      <c r="H48" s="43" t="s">
        <v>1331</v>
      </c>
      <c r="I48" s="43" t="s">
        <v>1653</v>
      </c>
      <c r="J48" s="43"/>
      <c r="K48" s="43" t="s">
        <v>1212</v>
      </c>
      <c r="L48" s="43" t="s">
        <v>1213</v>
      </c>
      <c r="M48" s="43" t="s">
        <v>1232</v>
      </c>
      <c r="N48" s="43" t="s">
        <v>2214</v>
      </c>
      <c r="O48" s="43" t="s">
        <v>1931</v>
      </c>
      <c r="P48" s="46">
        <v>44926</v>
      </c>
      <c r="Q48" s="43"/>
      <c r="R48" s="43"/>
      <c r="S48" s="43"/>
      <c r="T48" s="43"/>
      <c r="U48" s="43"/>
      <c r="V48" s="43"/>
      <c r="W48" s="43"/>
      <c r="X48" s="43"/>
      <c r="Y48" s="43"/>
    </row>
    <row r="49" spans="1:25" x14ac:dyDescent="0.25">
      <c r="A49" s="43" t="s">
        <v>1386</v>
      </c>
      <c r="B49" s="26">
        <v>482</v>
      </c>
      <c r="C49" s="43" t="s">
        <v>2295</v>
      </c>
      <c r="D49" s="44">
        <v>44409</v>
      </c>
      <c r="E49" s="43" t="s">
        <v>2296</v>
      </c>
      <c r="F49" s="43" t="s">
        <v>1514</v>
      </c>
      <c r="G49" s="43" t="s">
        <v>1515</v>
      </c>
      <c r="H49" s="43" t="s">
        <v>1310</v>
      </c>
      <c r="I49" s="43" t="s">
        <v>1653</v>
      </c>
      <c r="J49" s="43"/>
      <c r="K49" s="43" t="s">
        <v>1212</v>
      </c>
      <c r="L49" s="43" t="s">
        <v>1213</v>
      </c>
      <c r="M49" s="43" t="s">
        <v>1232</v>
      </c>
      <c r="N49" s="43" t="s">
        <v>2214</v>
      </c>
      <c r="O49" s="43" t="s">
        <v>1931</v>
      </c>
      <c r="P49" s="46">
        <v>45077</v>
      </c>
      <c r="Q49" s="43"/>
      <c r="R49" s="43"/>
      <c r="S49" s="43"/>
      <c r="T49" s="43"/>
      <c r="U49" s="43"/>
      <c r="V49" s="43"/>
      <c r="W49" s="43"/>
      <c r="X49" s="43"/>
      <c r="Y49" s="43"/>
    </row>
    <row r="50" ht="30" customHeight="1" spans="1:25" x14ac:dyDescent="0.25">
      <c r="A50" s="43" t="s">
        <v>1386</v>
      </c>
      <c r="B50" s="26">
        <v>101</v>
      </c>
      <c r="C50" s="43" t="s">
        <v>2297</v>
      </c>
      <c r="D50" s="44">
        <v>44409</v>
      </c>
      <c r="E50" s="43" t="s">
        <v>2298</v>
      </c>
      <c r="F50" s="43" t="s">
        <v>1301</v>
      </c>
      <c r="G50" s="43" t="s">
        <v>1285</v>
      </c>
      <c r="H50" s="43" t="s">
        <v>1310</v>
      </c>
      <c r="I50" s="43" t="s">
        <v>1653</v>
      </c>
      <c r="J50" s="43"/>
      <c r="K50" s="43" t="s">
        <v>1212</v>
      </c>
      <c r="L50" s="43" t="s">
        <v>1231</v>
      </c>
      <c r="M50" s="43" t="s">
        <v>1232</v>
      </c>
      <c r="N50" s="43" t="s">
        <v>2214</v>
      </c>
      <c r="O50" s="43" t="s">
        <v>1216</v>
      </c>
      <c r="P50" s="43" t="s">
        <v>1217</v>
      </c>
      <c r="Q50" s="43"/>
      <c r="R50" s="43" t="s">
        <v>1219</v>
      </c>
      <c r="S50" s="43" t="s">
        <v>1218</v>
      </c>
      <c r="T50" s="43">
        <v>28</v>
      </c>
      <c r="U50" s="43" t="s">
        <v>1247</v>
      </c>
      <c r="V50" s="43" t="s">
        <v>1291</v>
      </c>
      <c r="W50" s="43" t="s">
        <v>1574</v>
      </c>
      <c r="X50" s="45" t="s">
        <v>2299</v>
      </c>
      <c r="Y50" s="43" t="s">
        <v>2300</v>
      </c>
    </row>
    <row r="51" spans="1:25" x14ac:dyDescent="0.25">
      <c r="A51" s="43" t="s">
        <v>1386</v>
      </c>
      <c r="B51" s="26">
        <v>102</v>
      </c>
      <c r="C51" s="43" t="s">
        <v>2301</v>
      </c>
      <c r="D51" s="44">
        <v>44409</v>
      </c>
      <c r="E51" s="43" t="s">
        <v>2302</v>
      </c>
      <c r="F51" s="43" t="s">
        <v>1514</v>
      </c>
      <c r="G51" s="43" t="s">
        <v>1515</v>
      </c>
      <c r="H51" s="43" t="s">
        <v>1310</v>
      </c>
      <c r="I51" s="43" t="s">
        <v>1653</v>
      </c>
      <c r="J51" s="43"/>
      <c r="K51" s="43" t="s">
        <v>1212</v>
      </c>
      <c r="L51" s="43" t="s">
        <v>1231</v>
      </c>
      <c r="M51" s="43" t="s">
        <v>1232</v>
      </c>
      <c r="N51" s="43" t="s">
        <v>2303</v>
      </c>
      <c r="O51" s="43" t="s">
        <v>1216</v>
      </c>
      <c r="P51" s="43" t="s">
        <v>1217</v>
      </c>
      <c r="Q51" s="43"/>
      <c r="R51" s="43" t="s">
        <v>1219</v>
      </c>
      <c r="S51" s="43" t="s">
        <v>1218</v>
      </c>
      <c r="T51" s="43">
        <v>20</v>
      </c>
      <c r="U51" s="43" t="s">
        <v>1247</v>
      </c>
      <c r="V51" s="43" t="s">
        <v>1277</v>
      </c>
      <c r="W51" s="43" t="s">
        <v>1574</v>
      </c>
      <c r="X51" s="43" t="s">
        <v>2304</v>
      </c>
      <c r="Y51" s="43" t="s">
        <v>2305</v>
      </c>
    </row>
    <row r="52" spans="1:25" x14ac:dyDescent="0.25">
      <c r="A52" s="43" t="s">
        <v>1386</v>
      </c>
      <c r="B52" s="26">
        <v>105</v>
      </c>
      <c r="C52" s="43" t="s">
        <v>2306</v>
      </c>
      <c r="D52" s="44">
        <v>44409</v>
      </c>
      <c r="E52" s="43" t="s">
        <v>2307</v>
      </c>
      <c r="F52" s="43" t="s">
        <v>1301</v>
      </c>
      <c r="G52" s="43" t="s">
        <v>1285</v>
      </c>
      <c r="H52" s="43" t="s">
        <v>1310</v>
      </c>
      <c r="I52" s="43" t="s">
        <v>1653</v>
      </c>
      <c r="J52" s="43"/>
      <c r="K52" s="43" t="s">
        <v>1212</v>
      </c>
      <c r="L52" s="43" t="s">
        <v>1231</v>
      </c>
      <c r="M52" s="43" t="s">
        <v>1232</v>
      </c>
      <c r="N52" s="43" t="s">
        <v>2214</v>
      </c>
      <c r="O52" s="43" t="s">
        <v>1216</v>
      </c>
      <c r="P52" s="43" t="s">
        <v>1217</v>
      </c>
      <c r="Q52" s="43"/>
      <c r="R52" s="43" t="s">
        <v>1255</v>
      </c>
      <c r="S52" s="43" t="s">
        <v>1255</v>
      </c>
      <c r="T52" s="43">
        <v>8</v>
      </c>
      <c r="U52" s="43" t="s">
        <v>1247</v>
      </c>
      <c r="V52" s="43" t="s">
        <v>1383</v>
      </c>
      <c r="W52" s="43" t="s">
        <v>1248</v>
      </c>
      <c r="X52" s="43" t="s">
        <v>2308</v>
      </c>
      <c r="Y52" s="43" t="s">
        <v>2309</v>
      </c>
    </row>
    <row r="53" spans="1:25" x14ac:dyDescent="0.25">
      <c r="A53" s="43" t="s">
        <v>1386</v>
      </c>
      <c r="B53" s="26">
        <v>111</v>
      </c>
      <c r="C53" s="43" t="s">
        <v>1387</v>
      </c>
      <c r="D53" s="44">
        <v>44409</v>
      </c>
      <c r="E53" s="43" t="s">
        <v>1388</v>
      </c>
      <c r="F53" s="43" t="s">
        <v>1389</v>
      </c>
      <c r="G53" s="43" t="s">
        <v>1285</v>
      </c>
      <c r="H53" s="43" t="s">
        <v>1310</v>
      </c>
      <c r="I53" s="43" t="s">
        <v>1653</v>
      </c>
      <c r="J53" s="43"/>
      <c r="K53" s="43" t="s">
        <v>1212</v>
      </c>
      <c r="L53" s="43" t="s">
        <v>1231</v>
      </c>
      <c r="M53" s="43" t="s">
        <v>1214</v>
      </c>
      <c r="N53" s="43" t="s">
        <v>1290</v>
      </c>
      <c r="O53" s="43" t="s">
        <v>1216</v>
      </c>
      <c r="P53" s="43" t="s">
        <v>1217</v>
      </c>
      <c r="Q53" s="43"/>
      <c r="R53" s="43" t="s">
        <v>1255</v>
      </c>
      <c r="S53" s="43" t="s">
        <v>1255</v>
      </c>
      <c r="T53" s="43">
        <v>15</v>
      </c>
      <c r="U53" s="43" t="s">
        <v>1247</v>
      </c>
      <c r="V53" s="43" t="s">
        <v>1221</v>
      </c>
      <c r="W53" s="43" t="s">
        <v>1248</v>
      </c>
      <c r="X53" s="43" t="s">
        <v>1390</v>
      </c>
      <c r="Y53" s="43" t="s">
        <v>1391</v>
      </c>
    </row>
    <row r="54" spans="1:25" x14ac:dyDescent="0.25">
      <c r="A54" s="43" t="s">
        <v>1386</v>
      </c>
      <c r="B54" s="26">
        <v>112</v>
      </c>
      <c r="C54" s="43" t="s">
        <v>2310</v>
      </c>
      <c r="D54" s="44">
        <v>44409</v>
      </c>
      <c r="E54" s="43" t="s">
        <v>2311</v>
      </c>
      <c r="F54" s="43" t="s">
        <v>1514</v>
      </c>
      <c r="G54" s="43" t="s">
        <v>1515</v>
      </c>
      <c r="H54" s="43" t="s">
        <v>1310</v>
      </c>
      <c r="I54" s="43" t="s">
        <v>1653</v>
      </c>
      <c r="J54" s="43"/>
      <c r="K54" s="43" t="s">
        <v>1212</v>
      </c>
      <c r="L54" s="43" t="s">
        <v>1231</v>
      </c>
      <c r="M54" s="43" t="s">
        <v>1232</v>
      </c>
      <c r="N54" s="43" t="s">
        <v>2214</v>
      </c>
      <c r="O54" s="43" t="s">
        <v>1216</v>
      </c>
      <c r="P54" s="43" t="s">
        <v>1217</v>
      </c>
      <c r="Q54" s="43"/>
      <c r="R54" s="43" t="s">
        <v>1255</v>
      </c>
      <c r="S54" s="43" t="s">
        <v>1219</v>
      </c>
      <c r="T54" s="43">
        <v>10</v>
      </c>
      <c r="U54" s="43" t="s">
        <v>1247</v>
      </c>
      <c r="V54" s="43" t="s">
        <v>1221</v>
      </c>
      <c r="W54" s="43" t="s">
        <v>1222</v>
      </c>
      <c r="X54" s="43" t="s">
        <v>2312</v>
      </c>
      <c r="Y54" s="43" t="s">
        <v>2313</v>
      </c>
    </row>
    <row r="55" spans="1:25" x14ac:dyDescent="0.25">
      <c r="A55" s="43" t="s">
        <v>1386</v>
      </c>
      <c r="B55" s="26">
        <v>114</v>
      </c>
      <c r="C55" s="43" t="s">
        <v>2314</v>
      </c>
      <c r="D55" s="44">
        <v>44409</v>
      </c>
      <c r="E55" s="43" t="s">
        <v>2315</v>
      </c>
      <c r="F55" s="43" t="s">
        <v>1882</v>
      </c>
      <c r="G55" s="43" t="s">
        <v>1361</v>
      </c>
      <c r="H55" s="43" t="s">
        <v>1286</v>
      </c>
      <c r="I55" s="43" t="s">
        <v>1653</v>
      </c>
      <c r="J55" s="43"/>
      <c r="K55" s="43" t="s">
        <v>1212</v>
      </c>
      <c r="L55" s="43" t="s">
        <v>1231</v>
      </c>
      <c r="M55" s="43" t="s">
        <v>1232</v>
      </c>
      <c r="N55" s="43" t="s">
        <v>2214</v>
      </c>
      <c r="O55" s="43" t="s">
        <v>1216</v>
      </c>
      <c r="P55" s="43" t="s">
        <v>1217</v>
      </c>
      <c r="Q55" s="43"/>
      <c r="R55" s="43" t="s">
        <v>1218</v>
      </c>
      <c r="S55" s="43" t="s">
        <v>1219</v>
      </c>
      <c r="T55" s="43">
        <v>12</v>
      </c>
      <c r="U55" s="43" t="s">
        <v>1247</v>
      </c>
      <c r="V55" s="43" t="s">
        <v>1291</v>
      </c>
      <c r="W55" s="43" t="s">
        <v>1278</v>
      </c>
      <c r="X55" s="43" t="s">
        <v>1302</v>
      </c>
      <c r="Y55" s="43" t="s">
        <v>2316</v>
      </c>
    </row>
    <row r="56" spans="1:25" x14ac:dyDescent="0.25">
      <c r="A56" s="43" t="s">
        <v>1386</v>
      </c>
      <c r="B56" s="26">
        <v>122</v>
      </c>
      <c r="C56" s="43" t="s">
        <v>2317</v>
      </c>
      <c r="D56" s="44">
        <v>44409</v>
      </c>
      <c r="E56" s="43" t="s">
        <v>2318</v>
      </c>
      <c r="F56" s="43" t="s">
        <v>1301</v>
      </c>
      <c r="G56" s="43" t="s">
        <v>1285</v>
      </c>
      <c r="H56" s="43" t="s">
        <v>1310</v>
      </c>
      <c r="I56" s="43" t="s">
        <v>1653</v>
      </c>
      <c r="J56" s="43"/>
      <c r="K56" s="43" t="s">
        <v>1212</v>
      </c>
      <c r="L56" s="43" t="s">
        <v>1231</v>
      </c>
      <c r="M56" s="43" t="s">
        <v>1232</v>
      </c>
      <c r="N56" s="43" t="s">
        <v>2214</v>
      </c>
      <c r="O56" s="43" t="s">
        <v>1216</v>
      </c>
      <c r="P56" s="43" t="s">
        <v>1217</v>
      </c>
      <c r="Q56" s="43"/>
      <c r="R56" s="43" t="s">
        <v>1219</v>
      </c>
      <c r="S56" s="43" t="s">
        <v>1219</v>
      </c>
      <c r="T56" s="43">
        <v>11</v>
      </c>
      <c r="U56" s="43" t="s">
        <v>1247</v>
      </c>
      <c r="V56" s="43" t="s">
        <v>1313</v>
      </c>
      <c r="W56" s="43" t="s">
        <v>1248</v>
      </c>
      <c r="X56" s="43" t="s">
        <v>2319</v>
      </c>
      <c r="Y56" s="43" t="s">
        <v>2320</v>
      </c>
    </row>
    <row r="57" spans="1:25" x14ac:dyDescent="0.25">
      <c r="A57" s="43" t="s">
        <v>1386</v>
      </c>
      <c r="B57" s="26">
        <v>123</v>
      </c>
      <c r="C57" s="43" t="s">
        <v>2321</v>
      </c>
      <c r="D57" s="44">
        <v>44409</v>
      </c>
      <c r="E57" s="43" t="s">
        <v>2322</v>
      </c>
      <c r="F57" s="43" t="s">
        <v>1301</v>
      </c>
      <c r="G57" s="43" t="s">
        <v>1285</v>
      </c>
      <c r="H57" s="43" t="s">
        <v>1310</v>
      </c>
      <c r="I57" s="43" t="s">
        <v>1653</v>
      </c>
      <c r="J57" s="43"/>
      <c r="K57" s="43" t="s">
        <v>1212</v>
      </c>
      <c r="L57" s="43" t="s">
        <v>1231</v>
      </c>
      <c r="M57" s="43" t="s">
        <v>1232</v>
      </c>
      <c r="N57" s="43" t="s">
        <v>2214</v>
      </c>
      <c r="O57" s="43" t="s">
        <v>1216</v>
      </c>
      <c r="P57" s="43" t="s">
        <v>1217</v>
      </c>
      <c r="Q57" s="43"/>
      <c r="R57" s="43"/>
      <c r="S57" s="43"/>
      <c r="T57" s="43"/>
      <c r="U57" s="43"/>
      <c r="V57" s="43"/>
      <c r="W57" s="43"/>
      <c r="X57" s="43"/>
      <c r="Y57" s="43"/>
    </row>
    <row r="58" spans="1:25" x14ac:dyDescent="0.25">
      <c r="A58" s="43" t="s">
        <v>1386</v>
      </c>
      <c r="B58" s="26">
        <v>124</v>
      </c>
      <c r="C58" s="43" t="s">
        <v>2323</v>
      </c>
      <c r="D58" s="44">
        <v>44409</v>
      </c>
      <c r="E58" s="43" t="s">
        <v>2324</v>
      </c>
      <c r="F58" s="43" t="s">
        <v>1389</v>
      </c>
      <c r="G58" s="43" t="s">
        <v>1285</v>
      </c>
      <c r="H58" s="43" t="s">
        <v>1310</v>
      </c>
      <c r="I58" s="43" t="s">
        <v>1653</v>
      </c>
      <c r="J58" s="43"/>
      <c r="K58" s="43" t="s">
        <v>1212</v>
      </c>
      <c r="L58" s="43" t="s">
        <v>1231</v>
      </c>
      <c r="M58" s="43" t="s">
        <v>1232</v>
      </c>
      <c r="N58" s="43" t="s">
        <v>2214</v>
      </c>
      <c r="O58" s="43" t="s">
        <v>1931</v>
      </c>
      <c r="P58" s="46">
        <v>44926</v>
      </c>
      <c r="Q58" s="43"/>
      <c r="R58" s="43"/>
      <c r="S58" s="43"/>
      <c r="T58" s="43"/>
      <c r="U58" s="43"/>
      <c r="V58" s="43"/>
      <c r="W58" s="43"/>
      <c r="X58" s="43"/>
      <c r="Y58" s="43"/>
    </row>
    <row r="59" spans="1:25" x14ac:dyDescent="0.25">
      <c r="A59" s="43" t="s">
        <v>1386</v>
      </c>
      <c r="B59" s="26">
        <v>127</v>
      </c>
      <c r="C59" s="43" t="s">
        <v>2325</v>
      </c>
      <c r="D59" s="44">
        <v>44409</v>
      </c>
      <c r="E59" s="43" t="s">
        <v>1627</v>
      </c>
      <c r="F59" s="43" t="s">
        <v>1301</v>
      </c>
      <c r="G59" s="43" t="s">
        <v>1285</v>
      </c>
      <c r="H59" s="43" t="s">
        <v>1310</v>
      </c>
      <c r="I59" s="43" t="s">
        <v>1653</v>
      </c>
      <c r="J59" s="43"/>
      <c r="K59" s="43" t="s">
        <v>1212</v>
      </c>
      <c r="L59" s="43" t="s">
        <v>1231</v>
      </c>
      <c r="M59" s="43" t="s">
        <v>1232</v>
      </c>
      <c r="N59" s="43" t="s">
        <v>2303</v>
      </c>
      <c r="O59" s="43" t="s">
        <v>1216</v>
      </c>
      <c r="P59" s="43" t="s">
        <v>1217</v>
      </c>
      <c r="Q59" s="43"/>
      <c r="R59" s="43" t="s">
        <v>1219</v>
      </c>
      <c r="S59" s="43" t="s">
        <v>1255</v>
      </c>
      <c r="T59" s="43">
        <v>18</v>
      </c>
      <c r="U59" s="43" t="s">
        <v>1247</v>
      </c>
      <c r="V59" s="43" t="s">
        <v>1291</v>
      </c>
      <c r="W59" s="43" t="s">
        <v>1292</v>
      </c>
      <c r="X59" s="43" t="s">
        <v>2064</v>
      </c>
      <c r="Y59" s="43" t="s">
        <v>2326</v>
      </c>
    </row>
    <row r="60" spans="1:25" x14ac:dyDescent="0.25">
      <c r="A60" s="43" t="s">
        <v>1386</v>
      </c>
      <c r="B60" s="26">
        <v>130</v>
      </c>
      <c r="C60" s="43" t="s">
        <v>2327</v>
      </c>
      <c r="D60" s="44">
        <v>44409</v>
      </c>
      <c r="E60" s="43" t="s">
        <v>2328</v>
      </c>
      <c r="F60" s="43" t="s">
        <v>2086</v>
      </c>
      <c r="G60" s="43" t="s">
        <v>1353</v>
      </c>
      <c r="H60" s="43" t="s">
        <v>1310</v>
      </c>
      <c r="I60" s="43" t="s">
        <v>1653</v>
      </c>
      <c r="J60" s="43"/>
      <c r="K60" s="43" t="s">
        <v>1212</v>
      </c>
      <c r="L60" s="43" t="s">
        <v>1231</v>
      </c>
      <c r="M60" s="43" t="s">
        <v>1232</v>
      </c>
      <c r="N60" s="43" t="s">
        <v>2214</v>
      </c>
      <c r="O60" s="43" t="s">
        <v>1216</v>
      </c>
      <c r="P60" s="43" t="s">
        <v>1217</v>
      </c>
      <c r="Q60" s="43"/>
      <c r="R60" s="43" t="s">
        <v>1255</v>
      </c>
      <c r="S60" s="43" t="s">
        <v>1219</v>
      </c>
      <c r="T60" s="43">
        <v>14</v>
      </c>
      <c r="U60" s="43" t="s">
        <v>1247</v>
      </c>
      <c r="V60" s="43" t="s">
        <v>1221</v>
      </c>
      <c r="W60" s="43" t="s">
        <v>1236</v>
      </c>
      <c r="X60" s="43" t="s">
        <v>2329</v>
      </c>
      <c r="Y60" s="43" t="s">
        <v>2330</v>
      </c>
    </row>
    <row r="61" spans="1:25" x14ac:dyDescent="0.25">
      <c r="A61" s="43" t="s">
        <v>1386</v>
      </c>
      <c r="B61" s="26">
        <v>136</v>
      </c>
      <c r="C61" s="43" t="s">
        <v>1393</v>
      </c>
      <c r="D61" s="44">
        <v>44409</v>
      </c>
      <c r="E61" s="43" t="s">
        <v>1394</v>
      </c>
      <c r="F61" s="43" t="s">
        <v>1395</v>
      </c>
      <c r="G61" s="43" t="s">
        <v>1361</v>
      </c>
      <c r="H61" s="43" t="s">
        <v>1286</v>
      </c>
      <c r="I61" s="43" t="s">
        <v>1653</v>
      </c>
      <c r="J61" s="43"/>
      <c r="K61" s="43" t="s">
        <v>1212</v>
      </c>
      <c r="L61" s="43" t="s">
        <v>1231</v>
      </c>
      <c r="M61" s="43" t="s">
        <v>1232</v>
      </c>
      <c r="N61" s="43" t="s">
        <v>1233</v>
      </c>
      <c r="O61" s="43" t="s">
        <v>1216</v>
      </c>
      <c r="P61" s="43" t="s">
        <v>1217</v>
      </c>
      <c r="Q61" s="43"/>
      <c r="R61" s="43" t="s">
        <v>1219</v>
      </c>
      <c r="S61" s="43" t="s">
        <v>1219</v>
      </c>
      <c r="T61" s="43">
        <v>18</v>
      </c>
      <c r="U61" s="43" t="s">
        <v>1247</v>
      </c>
      <c r="V61" s="43" t="s">
        <v>1221</v>
      </c>
      <c r="W61" s="43" t="s">
        <v>1256</v>
      </c>
      <c r="X61" s="43" t="s">
        <v>1396</v>
      </c>
      <c r="Y61" s="43" t="s">
        <v>1397</v>
      </c>
    </row>
    <row r="62" spans="1:25" x14ac:dyDescent="0.25">
      <c r="A62" s="43" t="s">
        <v>1386</v>
      </c>
      <c r="B62" s="26">
        <v>137</v>
      </c>
      <c r="C62" s="43" t="s">
        <v>2331</v>
      </c>
      <c r="D62" s="44">
        <v>44409</v>
      </c>
      <c r="E62" s="43" t="s">
        <v>2332</v>
      </c>
      <c r="F62" s="43" t="s">
        <v>1301</v>
      </c>
      <c r="G62" s="43" t="s">
        <v>1285</v>
      </c>
      <c r="H62" s="43" t="s">
        <v>1310</v>
      </c>
      <c r="I62" s="43" t="s">
        <v>1653</v>
      </c>
      <c r="J62" s="43"/>
      <c r="K62" s="43" t="s">
        <v>1212</v>
      </c>
      <c r="L62" s="43" t="s">
        <v>1231</v>
      </c>
      <c r="M62" s="43" t="s">
        <v>1232</v>
      </c>
      <c r="N62" s="43" t="s">
        <v>2214</v>
      </c>
      <c r="O62" s="43" t="s">
        <v>1216</v>
      </c>
      <c r="P62" s="43" t="s">
        <v>1217</v>
      </c>
      <c r="Q62" s="43"/>
      <c r="R62" s="43" t="s">
        <v>1219</v>
      </c>
      <c r="S62" s="43" t="s">
        <v>1218</v>
      </c>
      <c r="T62" s="43">
        <v>12</v>
      </c>
      <c r="U62" s="43" t="s">
        <v>1234</v>
      </c>
      <c r="V62" s="43" t="s">
        <v>1383</v>
      </c>
      <c r="W62" s="43" t="s">
        <v>1292</v>
      </c>
      <c r="X62" s="43" t="s">
        <v>2333</v>
      </c>
      <c r="Y62" s="43" t="s">
        <v>2334</v>
      </c>
    </row>
    <row r="63" spans="1:25" x14ac:dyDescent="0.25">
      <c r="A63" s="43" t="s">
        <v>1386</v>
      </c>
      <c r="B63" s="26">
        <v>140</v>
      </c>
      <c r="C63" s="43" t="s">
        <v>2335</v>
      </c>
      <c r="D63" s="44">
        <v>44409</v>
      </c>
      <c r="E63" s="43" t="s">
        <v>2336</v>
      </c>
      <c r="F63" s="43" t="s">
        <v>1420</v>
      </c>
      <c r="G63" s="43" t="s">
        <v>1285</v>
      </c>
      <c r="H63" s="43" t="s">
        <v>1310</v>
      </c>
      <c r="I63" s="43" t="s">
        <v>1653</v>
      </c>
      <c r="J63" s="43"/>
      <c r="K63" s="43" t="s">
        <v>1212</v>
      </c>
      <c r="L63" s="43" t="s">
        <v>1231</v>
      </c>
      <c r="M63" s="43" t="s">
        <v>1232</v>
      </c>
      <c r="N63" s="43" t="s">
        <v>2214</v>
      </c>
      <c r="O63" s="43" t="s">
        <v>1931</v>
      </c>
      <c r="P63" s="46">
        <v>44926</v>
      </c>
      <c r="Q63" s="43"/>
      <c r="R63" s="43"/>
      <c r="S63" s="43"/>
      <c r="T63" s="43"/>
      <c r="U63" s="43"/>
      <c r="V63" s="43"/>
      <c r="W63" s="43"/>
      <c r="X63" s="43"/>
      <c r="Y63" s="43"/>
    </row>
    <row r="64" spans="1:25" x14ac:dyDescent="0.25">
      <c r="A64" s="43" t="s">
        <v>1386</v>
      </c>
      <c r="B64" s="26">
        <v>142</v>
      </c>
      <c r="C64" s="43" t="s">
        <v>2337</v>
      </c>
      <c r="D64" s="44">
        <v>44409</v>
      </c>
      <c r="E64" s="43" t="s">
        <v>2338</v>
      </c>
      <c r="F64" s="43" t="s">
        <v>1360</v>
      </c>
      <c r="G64" s="43" t="s">
        <v>1361</v>
      </c>
      <c r="H64" s="43" t="s">
        <v>1286</v>
      </c>
      <c r="I64" s="43" t="s">
        <v>1653</v>
      </c>
      <c r="J64" s="43"/>
      <c r="K64" s="43" t="s">
        <v>1212</v>
      </c>
      <c r="L64" s="43" t="s">
        <v>1231</v>
      </c>
      <c r="M64" s="43" t="s">
        <v>1232</v>
      </c>
      <c r="N64" s="43" t="s">
        <v>2214</v>
      </c>
      <c r="O64" s="43" t="s">
        <v>1216</v>
      </c>
      <c r="P64" s="43" t="s">
        <v>1217</v>
      </c>
      <c r="Q64" s="43"/>
      <c r="R64" s="43"/>
      <c r="S64" s="43"/>
      <c r="T64" s="43"/>
      <c r="U64" s="43"/>
      <c r="V64" s="43"/>
      <c r="W64" s="43"/>
      <c r="X64" s="43"/>
      <c r="Y64" s="43"/>
    </row>
    <row r="65" spans="1:25" x14ac:dyDescent="0.25">
      <c r="A65" s="43" t="s">
        <v>1386</v>
      </c>
      <c r="B65" s="26">
        <v>144</v>
      </c>
      <c r="C65" s="43" t="s">
        <v>2339</v>
      </c>
      <c r="D65" s="44">
        <v>44409</v>
      </c>
      <c r="E65" s="43" t="s">
        <v>2340</v>
      </c>
      <c r="F65" s="43" t="s">
        <v>1301</v>
      </c>
      <c r="G65" s="43" t="s">
        <v>1285</v>
      </c>
      <c r="H65" s="43" t="s">
        <v>1310</v>
      </c>
      <c r="I65" s="43" t="s">
        <v>1653</v>
      </c>
      <c r="J65" s="43"/>
      <c r="K65" s="43" t="s">
        <v>1212</v>
      </c>
      <c r="L65" s="43" t="s">
        <v>1231</v>
      </c>
      <c r="M65" s="43" t="s">
        <v>1232</v>
      </c>
      <c r="N65" s="43" t="s">
        <v>2214</v>
      </c>
      <c r="O65" s="43" t="s">
        <v>1216</v>
      </c>
      <c r="P65" s="43" t="s">
        <v>1217</v>
      </c>
      <c r="Q65" s="43"/>
      <c r="R65" s="43" t="s">
        <v>1255</v>
      </c>
      <c r="S65" s="43" t="s">
        <v>1219</v>
      </c>
      <c r="T65" s="43">
        <v>15</v>
      </c>
      <c r="U65" s="43" t="s">
        <v>1247</v>
      </c>
      <c r="V65" s="43" t="s">
        <v>1221</v>
      </c>
      <c r="W65" s="43" t="s">
        <v>1323</v>
      </c>
      <c r="X65" s="43" t="s">
        <v>2341</v>
      </c>
      <c r="Y65" s="43" t="s">
        <v>2342</v>
      </c>
    </row>
    <row r="66" spans="1:25" x14ac:dyDescent="0.25">
      <c r="A66" s="43" t="s">
        <v>1386</v>
      </c>
      <c r="B66" s="26">
        <v>145</v>
      </c>
      <c r="C66" s="43" t="s">
        <v>2343</v>
      </c>
      <c r="D66" s="44">
        <v>44409</v>
      </c>
      <c r="E66" s="43" t="s">
        <v>2344</v>
      </c>
      <c r="F66" s="43" t="s">
        <v>1301</v>
      </c>
      <c r="G66" s="43" t="s">
        <v>1285</v>
      </c>
      <c r="H66" s="43" t="s">
        <v>1310</v>
      </c>
      <c r="I66" s="43" t="s">
        <v>1653</v>
      </c>
      <c r="J66" s="43"/>
      <c r="K66" s="43" t="s">
        <v>1212</v>
      </c>
      <c r="L66" s="43" t="s">
        <v>1231</v>
      </c>
      <c r="M66" s="43" t="s">
        <v>1232</v>
      </c>
      <c r="N66" s="43" t="s">
        <v>2214</v>
      </c>
      <c r="O66" s="43" t="s">
        <v>1931</v>
      </c>
      <c r="P66" s="46">
        <v>45322</v>
      </c>
      <c r="Q66" s="43"/>
      <c r="R66" s="43"/>
      <c r="S66" s="43"/>
      <c r="T66" s="43"/>
      <c r="U66" s="43"/>
      <c r="V66" s="43"/>
      <c r="W66" s="43"/>
      <c r="X66" s="43"/>
      <c r="Y66" s="43"/>
    </row>
    <row r="67" ht="45" customHeight="1" spans="1:25" x14ac:dyDescent="0.25">
      <c r="A67" s="43" t="s">
        <v>1386</v>
      </c>
      <c r="B67" s="26">
        <v>149</v>
      </c>
      <c r="C67" s="43" t="s">
        <v>2345</v>
      </c>
      <c r="D67" s="44">
        <v>44409</v>
      </c>
      <c r="E67" s="43" t="s">
        <v>2346</v>
      </c>
      <c r="F67" s="43" t="s">
        <v>1301</v>
      </c>
      <c r="G67" s="43" t="s">
        <v>1285</v>
      </c>
      <c r="H67" s="43" t="s">
        <v>1310</v>
      </c>
      <c r="I67" s="43" t="s">
        <v>1653</v>
      </c>
      <c r="J67" s="43"/>
      <c r="K67" s="43" t="s">
        <v>1212</v>
      </c>
      <c r="L67" s="43" t="s">
        <v>1231</v>
      </c>
      <c r="M67" s="43" t="s">
        <v>1232</v>
      </c>
      <c r="N67" s="43" t="s">
        <v>2214</v>
      </c>
      <c r="O67" s="43" t="s">
        <v>1216</v>
      </c>
      <c r="P67" s="43" t="s">
        <v>1217</v>
      </c>
      <c r="Q67" s="43"/>
      <c r="R67" s="43" t="s">
        <v>1219</v>
      </c>
      <c r="S67" s="43" t="s">
        <v>1219</v>
      </c>
      <c r="T67" s="43">
        <v>12</v>
      </c>
      <c r="U67" s="43" t="s">
        <v>1247</v>
      </c>
      <c r="V67" s="43" t="s">
        <v>1291</v>
      </c>
      <c r="W67" s="43" t="s">
        <v>1278</v>
      </c>
      <c r="X67" s="43" t="s">
        <v>2347</v>
      </c>
      <c r="Y67" s="45" t="s">
        <v>2348</v>
      </c>
    </row>
    <row r="68" spans="1:25" x14ac:dyDescent="0.25">
      <c r="A68" s="43" t="s">
        <v>1386</v>
      </c>
      <c r="B68" s="26">
        <v>201</v>
      </c>
      <c r="C68" s="43" t="s">
        <v>2349</v>
      </c>
      <c r="D68" s="44">
        <v>44409</v>
      </c>
      <c r="E68" s="43" t="s">
        <v>2350</v>
      </c>
      <c r="F68" s="43" t="s">
        <v>1341</v>
      </c>
      <c r="G68" s="43" t="s">
        <v>1330</v>
      </c>
      <c r="H68" s="43" t="s">
        <v>1331</v>
      </c>
      <c r="I68" s="43" t="s">
        <v>1653</v>
      </c>
      <c r="J68" s="43"/>
      <c r="K68" s="43" t="s">
        <v>1212</v>
      </c>
      <c r="L68" s="43" t="s">
        <v>1231</v>
      </c>
      <c r="M68" s="43" t="s">
        <v>1232</v>
      </c>
      <c r="N68" s="43" t="s">
        <v>2214</v>
      </c>
      <c r="O68" s="43" t="s">
        <v>1216</v>
      </c>
      <c r="P68" s="43" t="s">
        <v>1217</v>
      </c>
      <c r="Q68" s="43"/>
      <c r="R68" s="43" t="s">
        <v>1219</v>
      </c>
      <c r="S68" s="43" t="s">
        <v>1219</v>
      </c>
      <c r="T68" s="43">
        <v>18</v>
      </c>
      <c r="U68" s="43" t="s">
        <v>1247</v>
      </c>
      <c r="V68" s="43" t="s">
        <v>1291</v>
      </c>
      <c r="W68" s="43" t="s">
        <v>1278</v>
      </c>
      <c r="X68" s="43" t="s">
        <v>2351</v>
      </c>
      <c r="Y68" s="43" t="s">
        <v>1316</v>
      </c>
    </row>
    <row r="69" spans="1:25" x14ac:dyDescent="0.25">
      <c r="A69" s="43" t="s">
        <v>1386</v>
      </c>
      <c r="B69" s="26">
        <v>202</v>
      </c>
      <c r="C69" s="43" t="s">
        <v>1723</v>
      </c>
      <c r="D69" s="44">
        <v>44409</v>
      </c>
      <c r="E69" s="43" t="s">
        <v>1724</v>
      </c>
      <c r="F69" s="43" t="s">
        <v>1725</v>
      </c>
      <c r="G69" s="43" t="s">
        <v>1348</v>
      </c>
      <c r="H69" s="43" t="s">
        <v>1331</v>
      </c>
      <c r="I69" s="43" t="s">
        <v>1653</v>
      </c>
      <c r="J69" s="43"/>
      <c r="K69" s="43" t="s">
        <v>1212</v>
      </c>
      <c r="L69" s="43" t="s">
        <v>1231</v>
      </c>
      <c r="M69" s="43" t="s">
        <v>1232</v>
      </c>
      <c r="N69" s="43" t="s">
        <v>1233</v>
      </c>
      <c r="O69" s="43" t="s">
        <v>1216</v>
      </c>
      <c r="P69" s="43" t="s">
        <v>1217</v>
      </c>
      <c r="Q69" s="47" t="s">
        <v>2352</v>
      </c>
      <c r="R69" s="43" t="s">
        <v>1219</v>
      </c>
      <c r="S69" s="43" t="s">
        <v>1219</v>
      </c>
      <c r="T69" s="43">
        <v>7</v>
      </c>
      <c r="U69" s="43" t="s">
        <v>1247</v>
      </c>
      <c r="V69" s="43" t="s">
        <v>1221</v>
      </c>
      <c r="W69" s="43" t="s">
        <v>1256</v>
      </c>
      <c r="X69" s="43" t="s">
        <v>1726</v>
      </c>
      <c r="Y69" s="43" t="s">
        <v>1727</v>
      </c>
    </row>
    <row r="70" spans="1:25" x14ac:dyDescent="0.25">
      <c r="A70" s="43" t="s">
        <v>1386</v>
      </c>
      <c r="B70" s="26">
        <v>203</v>
      </c>
      <c r="C70" s="43" t="s">
        <v>2353</v>
      </c>
      <c r="D70" s="44">
        <v>44409</v>
      </c>
      <c r="E70" s="43" t="s">
        <v>2354</v>
      </c>
      <c r="F70" s="43" t="s">
        <v>1347</v>
      </c>
      <c r="G70" s="43" t="s">
        <v>1348</v>
      </c>
      <c r="H70" s="43" t="s">
        <v>1331</v>
      </c>
      <c r="I70" s="43" t="s">
        <v>1653</v>
      </c>
      <c r="J70" s="43"/>
      <c r="K70" s="43" t="s">
        <v>1212</v>
      </c>
      <c r="L70" s="43" t="s">
        <v>1231</v>
      </c>
      <c r="M70" s="43" t="s">
        <v>1232</v>
      </c>
      <c r="N70" s="43" t="s">
        <v>2214</v>
      </c>
      <c r="O70" s="43" t="s">
        <v>1216</v>
      </c>
      <c r="P70" s="46">
        <v>44926</v>
      </c>
      <c r="Q70" s="43" t="s">
        <v>2355</v>
      </c>
      <c r="R70" s="43" t="s">
        <v>1218</v>
      </c>
      <c r="S70" s="43" t="s">
        <v>1218</v>
      </c>
      <c r="T70" s="43">
        <v>10</v>
      </c>
      <c r="U70" s="43" t="s">
        <v>1247</v>
      </c>
      <c r="V70" s="43" t="s">
        <v>1221</v>
      </c>
      <c r="W70" s="43" t="s">
        <v>1278</v>
      </c>
      <c r="X70" s="43" t="s">
        <v>2356</v>
      </c>
      <c r="Y70" s="43" t="s">
        <v>2357</v>
      </c>
    </row>
    <row r="71" spans="1:25" x14ac:dyDescent="0.25">
      <c r="A71" s="43" t="s">
        <v>1386</v>
      </c>
      <c r="B71" s="26">
        <v>218</v>
      </c>
      <c r="C71" s="43" t="s">
        <v>2358</v>
      </c>
      <c r="D71" s="44">
        <v>44409</v>
      </c>
      <c r="E71" s="43" t="s">
        <v>2359</v>
      </c>
      <c r="F71" s="43" t="s">
        <v>1347</v>
      </c>
      <c r="G71" s="43" t="s">
        <v>1348</v>
      </c>
      <c r="H71" s="43" t="s">
        <v>1331</v>
      </c>
      <c r="I71" s="43" t="s">
        <v>1653</v>
      </c>
      <c r="J71" s="43"/>
      <c r="K71" s="43" t="s">
        <v>1212</v>
      </c>
      <c r="L71" s="43" t="s">
        <v>1231</v>
      </c>
      <c r="M71" s="43" t="s">
        <v>1232</v>
      </c>
      <c r="N71" s="43" t="s">
        <v>2214</v>
      </c>
      <c r="O71" s="43" t="s">
        <v>1216</v>
      </c>
      <c r="P71" s="43" t="s">
        <v>1217</v>
      </c>
      <c r="Q71" s="43"/>
      <c r="R71" s="43"/>
      <c r="S71" s="43"/>
      <c r="T71" s="43"/>
      <c r="U71" s="43"/>
      <c r="V71" s="43"/>
      <c r="W71" s="43"/>
      <c r="X71" s="43"/>
      <c r="Y71" s="43"/>
    </row>
    <row r="72" spans="1:25" x14ac:dyDescent="0.25">
      <c r="A72" s="43" t="s">
        <v>1386</v>
      </c>
      <c r="B72" s="26">
        <v>223</v>
      </c>
      <c r="C72" s="43" t="s">
        <v>2360</v>
      </c>
      <c r="D72" s="44">
        <v>44409</v>
      </c>
      <c r="E72" s="43" t="s">
        <v>2361</v>
      </c>
      <c r="F72" s="43" t="s">
        <v>2362</v>
      </c>
      <c r="G72" s="43" t="s">
        <v>1348</v>
      </c>
      <c r="H72" s="43" t="s">
        <v>1331</v>
      </c>
      <c r="I72" s="43" t="s">
        <v>1653</v>
      </c>
      <c r="J72" s="43"/>
      <c r="K72" s="43" t="s">
        <v>1212</v>
      </c>
      <c r="L72" s="43" t="s">
        <v>1231</v>
      </c>
      <c r="M72" s="43" t="s">
        <v>1232</v>
      </c>
      <c r="N72" s="43" t="s">
        <v>2214</v>
      </c>
      <c r="O72" s="43" t="s">
        <v>1216</v>
      </c>
      <c r="P72" s="43" t="s">
        <v>1217</v>
      </c>
      <c r="Q72" s="43"/>
      <c r="R72" s="43" t="s">
        <v>1219</v>
      </c>
      <c r="S72" s="43" t="s">
        <v>1219</v>
      </c>
      <c r="T72" s="43">
        <v>9</v>
      </c>
      <c r="U72" s="43" t="s">
        <v>1247</v>
      </c>
      <c r="V72" s="43" t="s">
        <v>1221</v>
      </c>
      <c r="W72" s="43" t="s">
        <v>1278</v>
      </c>
      <c r="X72" s="43" t="s">
        <v>2363</v>
      </c>
      <c r="Y72" s="43" t="s">
        <v>2364</v>
      </c>
    </row>
    <row r="73" spans="1:25" x14ac:dyDescent="0.25">
      <c r="A73" s="43" t="s">
        <v>1386</v>
      </c>
      <c r="B73" s="26">
        <v>225</v>
      </c>
      <c r="C73" s="43" t="s">
        <v>2365</v>
      </c>
      <c r="D73" s="44">
        <v>44409</v>
      </c>
      <c r="E73" s="43" t="s">
        <v>2366</v>
      </c>
      <c r="F73" s="43" t="s">
        <v>2367</v>
      </c>
      <c r="G73" s="43" t="s">
        <v>1330</v>
      </c>
      <c r="H73" s="43" t="s">
        <v>1331</v>
      </c>
      <c r="I73" s="43" t="s">
        <v>1653</v>
      </c>
      <c r="J73" s="43"/>
      <c r="K73" s="43" t="s">
        <v>1212</v>
      </c>
      <c r="L73" s="43" t="s">
        <v>1231</v>
      </c>
      <c r="M73" s="43" t="s">
        <v>1232</v>
      </c>
      <c r="N73" s="43" t="s">
        <v>2214</v>
      </c>
      <c r="O73" s="43" t="s">
        <v>1216</v>
      </c>
      <c r="P73" s="43" t="s">
        <v>1217</v>
      </c>
      <c r="Q73" s="43"/>
      <c r="R73" s="43" t="s">
        <v>1219</v>
      </c>
      <c r="S73" s="43" t="s">
        <v>1219</v>
      </c>
      <c r="T73" s="43">
        <v>16</v>
      </c>
      <c r="U73" s="43" t="s">
        <v>1247</v>
      </c>
      <c r="V73" s="43" t="s">
        <v>1291</v>
      </c>
      <c r="W73" s="43" t="s">
        <v>1278</v>
      </c>
      <c r="X73" s="43" t="s">
        <v>2368</v>
      </c>
      <c r="Y73" s="43" t="s">
        <v>1316</v>
      </c>
    </row>
    <row r="74" spans="1:25" x14ac:dyDescent="0.25">
      <c r="A74" s="43" t="s">
        <v>1386</v>
      </c>
      <c r="B74" s="26">
        <v>227</v>
      </c>
      <c r="C74" s="43" t="s">
        <v>2369</v>
      </c>
      <c r="D74" s="44">
        <v>44409</v>
      </c>
      <c r="E74" s="43" t="s">
        <v>2370</v>
      </c>
      <c r="F74" s="43" t="s">
        <v>2371</v>
      </c>
      <c r="G74" s="43" t="s">
        <v>1711</v>
      </c>
      <c r="H74" s="43" t="s">
        <v>1331</v>
      </c>
      <c r="I74" s="43" t="s">
        <v>1653</v>
      </c>
      <c r="J74" s="43"/>
      <c r="K74" s="43" t="s">
        <v>1212</v>
      </c>
      <c r="L74" s="43" t="s">
        <v>1231</v>
      </c>
      <c r="M74" s="43" t="s">
        <v>1232</v>
      </c>
      <c r="N74" s="43" t="s">
        <v>2214</v>
      </c>
      <c r="O74" s="43" t="s">
        <v>1216</v>
      </c>
      <c r="P74" s="43" t="s">
        <v>1217</v>
      </c>
      <c r="Q74" s="43"/>
      <c r="R74" s="43"/>
      <c r="S74" s="43"/>
      <c r="T74" s="43"/>
      <c r="U74" s="43"/>
      <c r="V74" s="43"/>
      <c r="W74" s="43"/>
      <c r="X74" s="43"/>
      <c r="Y74" s="43"/>
    </row>
    <row r="75" spans="1:25" x14ac:dyDescent="0.25">
      <c r="A75" s="43" t="s">
        <v>1386</v>
      </c>
      <c r="B75" s="26">
        <v>231</v>
      </c>
      <c r="C75" s="43" t="s">
        <v>1398</v>
      </c>
      <c r="D75" s="44">
        <v>44409</v>
      </c>
      <c r="E75" s="43" t="s">
        <v>1399</v>
      </c>
      <c r="F75" s="43" t="s">
        <v>1400</v>
      </c>
      <c r="G75" s="43" t="s">
        <v>1380</v>
      </c>
      <c r="H75" s="43" t="s">
        <v>1381</v>
      </c>
      <c r="I75" s="43" t="s">
        <v>1653</v>
      </c>
      <c r="J75" s="43"/>
      <c r="K75" s="43" t="s">
        <v>1212</v>
      </c>
      <c r="L75" s="43" t="s">
        <v>1231</v>
      </c>
      <c r="M75" s="43" t="s">
        <v>1232</v>
      </c>
      <c r="N75" s="43" t="s">
        <v>1233</v>
      </c>
      <c r="O75" s="43" t="s">
        <v>1216</v>
      </c>
      <c r="P75" s="43" t="s">
        <v>1217</v>
      </c>
      <c r="Q75" s="43"/>
      <c r="R75" s="43" t="s">
        <v>1218</v>
      </c>
      <c r="S75" s="43" t="s">
        <v>1218</v>
      </c>
      <c r="T75" s="43">
        <v>15</v>
      </c>
      <c r="U75" s="43" t="s">
        <v>1247</v>
      </c>
      <c r="V75" s="43" t="s">
        <v>1291</v>
      </c>
      <c r="W75" s="43" t="s">
        <v>1278</v>
      </c>
      <c r="X75" s="43" t="s">
        <v>1401</v>
      </c>
      <c r="Y75" s="43" t="s">
        <v>1402</v>
      </c>
    </row>
    <row r="76" spans="1:25" x14ac:dyDescent="0.25">
      <c r="A76" s="43" t="s">
        <v>1386</v>
      </c>
      <c r="B76" s="26">
        <v>232</v>
      </c>
      <c r="C76" s="43" t="s">
        <v>2372</v>
      </c>
      <c r="D76" s="44">
        <v>44409</v>
      </c>
      <c r="E76" s="43" t="s">
        <v>2373</v>
      </c>
      <c r="F76" s="43" t="s">
        <v>2374</v>
      </c>
      <c r="G76" s="43" t="s">
        <v>1348</v>
      </c>
      <c r="H76" s="43" t="s">
        <v>1331</v>
      </c>
      <c r="I76" s="43" t="s">
        <v>1653</v>
      </c>
      <c r="J76" s="43"/>
      <c r="K76" s="43" t="s">
        <v>1212</v>
      </c>
      <c r="L76" s="43" t="s">
        <v>1231</v>
      </c>
      <c r="M76" s="43" t="s">
        <v>1232</v>
      </c>
      <c r="N76" s="43" t="s">
        <v>2214</v>
      </c>
      <c r="O76" s="43" t="s">
        <v>1216</v>
      </c>
      <c r="P76" s="43" t="s">
        <v>1217</v>
      </c>
      <c r="Q76" s="43"/>
      <c r="R76" s="43" t="s">
        <v>1219</v>
      </c>
      <c r="S76" s="43" t="s">
        <v>1219</v>
      </c>
      <c r="T76" s="43">
        <v>9</v>
      </c>
      <c r="U76" s="43" t="s">
        <v>1234</v>
      </c>
      <c r="V76" s="43" t="s">
        <v>1291</v>
      </c>
      <c r="W76" s="43" t="s">
        <v>1278</v>
      </c>
      <c r="X76" s="43" t="s">
        <v>2375</v>
      </c>
      <c r="Y76" s="43" t="s">
        <v>2376</v>
      </c>
    </row>
    <row r="77" spans="1:25" x14ac:dyDescent="0.25">
      <c r="A77" s="43" t="s">
        <v>1386</v>
      </c>
      <c r="B77" s="26">
        <v>233</v>
      </c>
      <c r="C77" s="43" t="s">
        <v>2377</v>
      </c>
      <c r="D77" s="44">
        <v>44409</v>
      </c>
      <c r="E77" s="43" t="s">
        <v>2378</v>
      </c>
      <c r="F77" s="43" t="s">
        <v>1927</v>
      </c>
      <c r="G77" s="43" t="s">
        <v>1330</v>
      </c>
      <c r="H77" s="43" t="s">
        <v>1331</v>
      </c>
      <c r="I77" s="43" t="s">
        <v>1653</v>
      </c>
      <c r="J77" s="43"/>
      <c r="K77" s="43" t="s">
        <v>1212</v>
      </c>
      <c r="L77" s="43" t="s">
        <v>1231</v>
      </c>
      <c r="M77" s="43" t="s">
        <v>1232</v>
      </c>
      <c r="N77" s="43" t="s">
        <v>2214</v>
      </c>
      <c r="O77" s="43" t="s">
        <v>1216</v>
      </c>
      <c r="P77" s="43" t="s">
        <v>1217</v>
      </c>
      <c r="Q77" s="43"/>
      <c r="R77" s="43" t="s">
        <v>1219</v>
      </c>
      <c r="S77" s="43" t="s">
        <v>1219</v>
      </c>
      <c r="T77" s="43">
        <v>13</v>
      </c>
      <c r="U77" s="43" t="s">
        <v>1247</v>
      </c>
      <c r="V77" s="43" t="s">
        <v>1291</v>
      </c>
      <c r="W77" s="43" t="s">
        <v>1278</v>
      </c>
      <c r="X77" s="43" t="s">
        <v>2379</v>
      </c>
      <c r="Y77" s="43" t="s">
        <v>1316</v>
      </c>
    </row>
    <row r="78" spans="1:25" x14ac:dyDescent="0.25">
      <c r="A78" s="43" t="s">
        <v>1386</v>
      </c>
      <c r="B78" s="26">
        <v>235</v>
      </c>
      <c r="C78" s="43" t="s">
        <v>2380</v>
      </c>
      <c r="D78" s="44">
        <v>44409</v>
      </c>
      <c r="E78" s="43" t="s">
        <v>2381</v>
      </c>
      <c r="F78" s="43" t="s">
        <v>1341</v>
      </c>
      <c r="G78" s="43" t="s">
        <v>1330</v>
      </c>
      <c r="H78" s="43" t="s">
        <v>1331</v>
      </c>
      <c r="I78" s="43" t="s">
        <v>1653</v>
      </c>
      <c r="J78" s="43"/>
      <c r="K78" s="43" t="s">
        <v>1212</v>
      </c>
      <c r="L78" s="43" t="s">
        <v>1231</v>
      </c>
      <c r="M78" s="43" t="s">
        <v>1232</v>
      </c>
      <c r="N78" s="43" t="s">
        <v>2214</v>
      </c>
      <c r="O78" s="43" t="s">
        <v>1216</v>
      </c>
      <c r="P78" s="43" t="s">
        <v>1217</v>
      </c>
      <c r="Q78" s="43"/>
      <c r="R78" s="43" t="s">
        <v>1219</v>
      </c>
      <c r="S78" s="43" t="s">
        <v>1219</v>
      </c>
      <c r="T78" s="43">
        <v>14</v>
      </c>
      <c r="U78" s="43" t="s">
        <v>1247</v>
      </c>
      <c r="V78" s="43" t="s">
        <v>1291</v>
      </c>
      <c r="W78" s="43" t="s">
        <v>1278</v>
      </c>
      <c r="X78" s="43" t="s">
        <v>2382</v>
      </c>
      <c r="Y78" s="43" t="s">
        <v>1316</v>
      </c>
    </row>
    <row r="79" spans="1:25" x14ac:dyDescent="0.25">
      <c r="A79" s="43" t="s">
        <v>1386</v>
      </c>
      <c r="B79" s="26">
        <v>237</v>
      </c>
      <c r="C79" s="43" t="s">
        <v>2383</v>
      </c>
      <c r="D79" s="44">
        <v>44409</v>
      </c>
      <c r="E79" s="43" t="s">
        <v>2384</v>
      </c>
      <c r="F79" s="43" t="s">
        <v>1270</v>
      </c>
      <c r="G79" s="43" t="s">
        <v>1271</v>
      </c>
      <c r="H79" s="43" t="s">
        <v>1272</v>
      </c>
      <c r="I79" s="43" t="s">
        <v>1653</v>
      </c>
      <c r="J79" s="43"/>
      <c r="K79" s="43" t="s">
        <v>1212</v>
      </c>
      <c r="L79" s="43" t="s">
        <v>1231</v>
      </c>
      <c r="M79" s="43" t="s">
        <v>1232</v>
      </c>
      <c r="N79" s="43" t="s">
        <v>2303</v>
      </c>
      <c r="O79" s="43" t="s">
        <v>1216</v>
      </c>
      <c r="P79" s="43" t="s">
        <v>1217</v>
      </c>
      <c r="Q79" s="43"/>
      <c r="R79" s="43" t="s">
        <v>1219</v>
      </c>
      <c r="S79" s="43" t="s">
        <v>1218</v>
      </c>
      <c r="T79" s="43">
        <v>8</v>
      </c>
      <c r="U79" s="43" t="s">
        <v>1234</v>
      </c>
      <c r="V79" s="43" t="s">
        <v>1277</v>
      </c>
      <c r="W79" s="43" t="s">
        <v>1292</v>
      </c>
      <c r="X79" s="43" t="s">
        <v>2385</v>
      </c>
      <c r="Y79" s="43" t="s">
        <v>2386</v>
      </c>
    </row>
    <row r="80" spans="1:25" x14ac:dyDescent="0.25">
      <c r="A80" s="43" t="s">
        <v>1386</v>
      </c>
      <c r="B80" s="26">
        <v>241</v>
      </c>
      <c r="C80" s="43" t="s">
        <v>2387</v>
      </c>
      <c r="D80" s="44">
        <v>44409</v>
      </c>
      <c r="E80" s="43" t="s">
        <v>2388</v>
      </c>
      <c r="F80" s="43" t="s">
        <v>1329</v>
      </c>
      <c r="G80" s="43" t="s">
        <v>1330</v>
      </c>
      <c r="H80" s="43" t="s">
        <v>1331</v>
      </c>
      <c r="I80" s="43" t="s">
        <v>1653</v>
      </c>
      <c r="J80" s="43"/>
      <c r="K80" s="43" t="s">
        <v>1212</v>
      </c>
      <c r="L80" s="43" t="s">
        <v>1231</v>
      </c>
      <c r="M80" s="43" t="s">
        <v>1232</v>
      </c>
      <c r="N80" s="43" t="s">
        <v>2214</v>
      </c>
      <c r="O80" s="43" t="s">
        <v>1216</v>
      </c>
      <c r="P80" s="43" t="s">
        <v>1217</v>
      </c>
      <c r="Q80" s="43"/>
      <c r="R80" s="43" t="s">
        <v>1219</v>
      </c>
      <c r="S80" s="43" t="s">
        <v>1219</v>
      </c>
      <c r="T80" s="43">
        <v>14</v>
      </c>
      <c r="U80" s="43" t="s">
        <v>1247</v>
      </c>
      <c r="V80" s="43" t="s">
        <v>1291</v>
      </c>
      <c r="W80" s="43" t="s">
        <v>1278</v>
      </c>
      <c r="X80" s="43" t="s">
        <v>2389</v>
      </c>
      <c r="Y80" s="43" t="s">
        <v>1316</v>
      </c>
    </row>
    <row r="81" spans="1:25" x14ac:dyDescent="0.25">
      <c r="A81" s="43" t="s">
        <v>1386</v>
      </c>
      <c r="B81" s="26">
        <v>242</v>
      </c>
      <c r="C81" s="43" t="s">
        <v>2390</v>
      </c>
      <c r="D81" s="44">
        <v>44409</v>
      </c>
      <c r="E81" s="43" t="s">
        <v>2391</v>
      </c>
      <c r="F81" s="43" t="s">
        <v>1453</v>
      </c>
      <c r="G81" s="43" t="s">
        <v>1413</v>
      </c>
      <c r="H81" s="43" t="s">
        <v>1209</v>
      </c>
      <c r="I81" s="43" t="s">
        <v>1653</v>
      </c>
      <c r="J81" s="43"/>
      <c r="K81" s="43" t="s">
        <v>1212</v>
      </c>
      <c r="L81" s="43" t="s">
        <v>1231</v>
      </c>
      <c r="M81" s="43" t="s">
        <v>1232</v>
      </c>
      <c r="N81" s="43" t="s">
        <v>2214</v>
      </c>
      <c r="O81" s="43" t="s">
        <v>1931</v>
      </c>
      <c r="P81" s="46">
        <v>44926</v>
      </c>
      <c r="Q81" s="43"/>
      <c r="R81" s="43"/>
      <c r="S81" s="43"/>
      <c r="T81" s="43"/>
      <c r="U81" s="43"/>
      <c r="V81" s="43"/>
      <c r="W81" s="43"/>
      <c r="X81" s="43"/>
      <c r="Y81" s="43"/>
    </row>
    <row r="82" spans="1:25" x14ac:dyDescent="0.25">
      <c r="A82" s="43" t="s">
        <v>1386</v>
      </c>
      <c r="B82" s="26">
        <v>243</v>
      </c>
      <c r="C82" s="43" t="s">
        <v>2392</v>
      </c>
      <c r="D82" s="44">
        <v>44409</v>
      </c>
      <c r="E82" s="43" t="s">
        <v>2393</v>
      </c>
      <c r="F82" s="43" t="s">
        <v>2284</v>
      </c>
      <c r="G82" s="43" t="s">
        <v>1413</v>
      </c>
      <c r="H82" s="43" t="s">
        <v>1209</v>
      </c>
      <c r="I82" s="43" t="s">
        <v>1653</v>
      </c>
      <c r="J82" s="43"/>
      <c r="K82" s="43" t="s">
        <v>1212</v>
      </c>
      <c r="L82" s="43" t="s">
        <v>1231</v>
      </c>
      <c r="M82" s="43" t="s">
        <v>1232</v>
      </c>
      <c r="N82" s="43" t="s">
        <v>2214</v>
      </c>
      <c r="O82" s="43" t="s">
        <v>1216</v>
      </c>
      <c r="P82" s="43" t="s">
        <v>1217</v>
      </c>
      <c r="Q82" s="43"/>
      <c r="R82" s="43" t="s">
        <v>1219</v>
      </c>
      <c r="S82" s="43" t="s">
        <v>1218</v>
      </c>
      <c r="T82" s="43">
        <v>12</v>
      </c>
      <c r="U82" s="43" t="s">
        <v>1247</v>
      </c>
      <c r="V82" s="43" t="s">
        <v>1221</v>
      </c>
      <c r="W82" s="43" t="s">
        <v>1236</v>
      </c>
      <c r="X82" s="43" t="s">
        <v>1316</v>
      </c>
      <c r="Y82" s="43" t="s">
        <v>2394</v>
      </c>
    </row>
    <row r="83" spans="1:25" x14ac:dyDescent="0.25">
      <c r="A83" s="43" t="s">
        <v>1386</v>
      </c>
      <c r="B83" s="26">
        <v>244</v>
      </c>
      <c r="C83" s="43" t="s">
        <v>2395</v>
      </c>
      <c r="D83" s="44">
        <v>44409</v>
      </c>
      <c r="E83" s="43" t="s">
        <v>2396</v>
      </c>
      <c r="F83" s="43" t="s">
        <v>1529</v>
      </c>
      <c r="G83" s="43" t="s">
        <v>1413</v>
      </c>
      <c r="H83" s="43" t="s">
        <v>1209</v>
      </c>
      <c r="I83" s="43" t="s">
        <v>1653</v>
      </c>
      <c r="J83" s="43"/>
      <c r="K83" s="43" t="s">
        <v>1212</v>
      </c>
      <c r="L83" s="43" t="s">
        <v>1231</v>
      </c>
      <c r="M83" s="43" t="s">
        <v>1232</v>
      </c>
      <c r="N83" s="43" t="s">
        <v>2214</v>
      </c>
      <c r="O83" s="43" t="s">
        <v>1216</v>
      </c>
      <c r="P83" s="43" t="s">
        <v>1217</v>
      </c>
      <c r="Q83" s="43"/>
      <c r="R83" s="43" t="s">
        <v>1219</v>
      </c>
      <c r="S83" s="43" t="s">
        <v>1218</v>
      </c>
      <c r="T83" s="43">
        <v>5</v>
      </c>
      <c r="U83" s="43" t="s">
        <v>1234</v>
      </c>
      <c r="V83" s="43" t="s">
        <v>1291</v>
      </c>
      <c r="W83" s="43" t="s">
        <v>1222</v>
      </c>
      <c r="X83" s="43">
        <v>711</v>
      </c>
      <c r="Y83" s="43" t="s">
        <v>1316</v>
      </c>
    </row>
    <row r="84" spans="1:25" x14ac:dyDescent="0.25">
      <c r="A84" s="43" t="s">
        <v>1386</v>
      </c>
      <c r="B84" s="26">
        <v>245</v>
      </c>
      <c r="C84" s="43" t="s">
        <v>2397</v>
      </c>
      <c r="D84" s="44">
        <v>44409</v>
      </c>
      <c r="E84" s="43" t="s">
        <v>2398</v>
      </c>
      <c r="F84" s="43" t="s">
        <v>1716</v>
      </c>
      <c r="G84" s="43" t="s">
        <v>1348</v>
      </c>
      <c r="H84" s="43" t="s">
        <v>1331</v>
      </c>
      <c r="I84" s="43" t="s">
        <v>1653</v>
      </c>
      <c r="J84" s="43"/>
      <c r="K84" s="43" t="s">
        <v>1212</v>
      </c>
      <c r="L84" s="43" t="s">
        <v>1231</v>
      </c>
      <c r="M84" s="43" t="s">
        <v>1232</v>
      </c>
      <c r="N84" s="43" t="s">
        <v>2214</v>
      </c>
      <c r="O84" s="43" t="s">
        <v>1216</v>
      </c>
      <c r="P84" s="43" t="s">
        <v>1217</v>
      </c>
      <c r="Q84" s="43"/>
      <c r="R84" s="43" t="s">
        <v>1218</v>
      </c>
      <c r="S84" s="43" t="s">
        <v>1219</v>
      </c>
      <c r="T84" s="43">
        <v>12</v>
      </c>
      <c r="U84" s="43" t="s">
        <v>1234</v>
      </c>
      <c r="V84" s="43" t="s">
        <v>1221</v>
      </c>
      <c r="W84" s="43" t="s">
        <v>1594</v>
      </c>
      <c r="X84" s="43" t="s">
        <v>2399</v>
      </c>
      <c r="Y84" s="43" t="s">
        <v>2400</v>
      </c>
    </row>
    <row r="85" spans="1:25" x14ac:dyDescent="0.25">
      <c r="A85" s="43" t="s">
        <v>1386</v>
      </c>
      <c r="B85" s="26">
        <v>246</v>
      </c>
      <c r="C85" s="43" t="s">
        <v>2401</v>
      </c>
      <c r="D85" s="44">
        <v>44409</v>
      </c>
      <c r="E85" s="43" t="s">
        <v>2402</v>
      </c>
      <c r="F85" s="43" t="s">
        <v>1866</v>
      </c>
      <c r="G85" s="43" t="s">
        <v>1711</v>
      </c>
      <c r="H85" s="43" t="s">
        <v>1331</v>
      </c>
      <c r="I85" s="43" t="s">
        <v>1653</v>
      </c>
      <c r="J85" s="43"/>
      <c r="K85" s="43" t="s">
        <v>1212</v>
      </c>
      <c r="L85" s="43" t="s">
        <v>1231</v>
      </c>
      <c r="M85" s="43" t="s">
        <v>1232</v>
      </c>
      <c r="N85" s="43" t="s">
        <v>2214</v>
      </c>
      <c r="O85" s="43" t="s">
        <v>1216</v>
      </c>
      <c r="P85" s="43" t="s">
        <v>1217</v>
      </c>
      <c r="Q85" s="43"/>
      <c r="R85" s="43"/>
      <c r="S85" s="43"/>
      <c r="T85" s="43"/>
      <c r="U85" s="43"/>
      <c r="V85" s="43"/>
      <c r="W85" s="43"/>
      <c r="X85" s="43"/>
      <c r="Y85" s="43"/>
    </row>
    <row r="86" spans="1:25" x14ac:dyDescent="0.25">
      <c r="A86" s="43" t="s">
        <v>1386</v>
      </c>
      <c r="B86" s="26">
        <v>249</v>
      </c>
      <c r="C86" s="43" t="s">
        <v>2403</v>
      </c>
      <c r="D86" s="44">
        <v>44409</v>
      </c>
      <c r="E86" s="43" t="s">
        <v>2404</v>
      </c>
      <c r="F86" s="43" t="s">
        <v>2294</v>
      </c>
      <c r="G86" s="43" t="s">
        <v>1330</v>
      </c>
      <c r="H86" s="43" t="s">
        <v>1331</v>
      </c>
      <c r="I86" s="43" t="s">
        <v>1653</v>
      </c>
      <c r="J86" s="43"/>
      <c r="K86" s="43" t="s">
        <v>1212</v>
      </c>
      <c r="L86" s="43" t="s">
        <v>1231</v>
      </c>
      <c r="M86" s="43" t="s">
        <v>1232</v>
      </c>
      <c r="N86" s="43" t="s">
        <v>2214</v>
      </c>
      <c r="O86" s="43" t="s">
        <v>1216</v>
      </c>
      <c r="P86" s="43" t="s">
        <v>1217</v>
      </c>
      <c r="Q86" s="43"/>
      <c r="R86" s="43" t="s">
        <v>1219</v>
      </c>
      <c r="S86" s="43" t="s">
        <v>1219</v>
      </c>
      <c r="T86" s="43">
        <v>14</v>
      </c>
      <c r="U86" s="43" t="s">
        <v>1247</v>
      </c>
      <c r="V86" s="43" t="s">
        <v>1291</v>
      </c>
      <c r="W86" s="43" t="s">
        <v>1278</v>
      </c>
      <c r="X86" s="43" t="s">
        <v>2405</v>
      </c>
      <c r="Y86" s="43" t="s">
        <v>2132</v>
      </c>
    </row>
    <row r="87" spans="1:25" x14ac:dyDescent="0.25">
      <c r="A87" s="43" t="s">
        <v>1386</v>
      </c>
      <c r="B87" s="26">
        <v>257</v>
      </c>
      <c r="C87" s="43" t="s">
        <v>2406</v>
      </c>
      <c r="D87" s="44">
        <v>44409</v>
      </c>
      <c r="E87" s="43" t="s">
        <v>2407</v>
      </c>
      <c r="F87" s="43" t="s">
        <v>1367</v>
      </c>
      <c r="G87" s="43" t="s">
        <v>1348</v>
      </c>
      <c r="H87" s="43" t="s">
        <v>1331</v>
      </c>
      <c r="I87" s="43" t="s">
        <v>1653</v>
      </c>
      <c r="J87" s="43"/>
      <c r="K87" s="43" t="s">
        <v>1212</v>
      </c>
      <c r="L87" s="43" t="s">
        <v>1231</v>
      </c>
      <c r="M87" s="43" t="s">
        <v>1232</v>
      </c>
      <c r="N87" s="43" t="s">
        <v>2214</v>
      </c>
      <c r="O87" s="43" t="s">
        <v>1216</v>
      </c>
      <c r="P87" s="43" t="s">
        <v>1217</v>
      </c>
      <c r="Q87" s="43"/>
      <c r="R87" s="43" t="s">
        <v>1218</v>
      </c>
      <c r="S87" s="43" t="s">
        <v>1219</v>
      </c>
      <c r="T87" s="43">
        <v>10</v>
      </c>
      <c r="U87" s="43" t="s">
        <v>1247</v>
      </c>
      <c r="V87" s="43" t="s">
        <v>1221</v>
      </c>
      <c r="W87" s="43" t="s">
        <v>1323</v>
      </c>
      <c r="X87" s="43" t="s">
        <v>2408</v>
      </c>
      <c r="Y87" s="43" t="s">
        <v>2409</v>
      </c>
    </row>
    <row r="88" spans="1:25" x14ac:dyDescent="0.25">
      <c r="A88" s="43" t="s">
        <v>1386</v>
      </c>
      <c r="B88" s="26">
        <v>258</v>
      </c>
      <c r="C88" s="43" t="s">
        <v>2410</v>
      </c>
      <c r="D88" s="44">
        <v>44409</v>
      </c>
      <c r="E88" s="43" t="s">
        <v>2411</v>
      </c>
      <c r="F88" s="43" t="s">
        <v>2412</v>
      </c>
      <c r="G88" s="43" t="s">
        <v>1348</v>
      </c>
      <c r="H88" s="43" t="s">
        <v>1331</v>
      </c>
      <c r="I88" s="43" t="s">
        <v>1653</v>
      </c>
      <c r="J88" s="43"/>
      <c r="K88" s="43" t="s">
        <v>1212</v>
      </c>
      <c r="L88" s="43" t="s">
        <v>1231</v>
      </c>
      <c r="M88" s="43" t="s">
        <v>1232</v>
      </c>
      <c r="N88" s="43" t="s">
        <v>2214</v>
      </c>
      <c r="O88" s="43" t="s">
        <v>1216</v>
      </c>
      <c r="P88" s="43" t="s">
        <v>1217</v>
      </c>
      <c r="Q88" s="43"/>
      <c r="R88" s="43" t="s">
        <v>1219</v>
      </c>
      <c r="S88" s="43" t="s">
        <v>1219</v>
      </c>
      <c r="T88" s="43">
        <v>10</v>
      </c>
      <c r="U88" s="43" t="s">
        <v>1247</v>
      </c>
      <c r="V88" s="43" t="s">
        <v>1221</v>
      </c>
      <c r="W88" s="43" t="s">
        <v>1256</v>
      </c>
      <c r="X88" s="43" t="s">
        <v>2413</v>
      </c>
      <c r="Y88" s="43" t="s">
        <v>2414</v>
      </c>
    </row>
    <row r="89" spans="1:25" x14ac:dyDescent="0.25">
      <c r="A89" s="43" t="s">
        <v>1386</v>
      </c>
      <c r="B89" s="26">
        <v>601</v>
      </c>
      <c r="C89" s="43" t="s">
        <v>2415</v>
      </c>
      <c r="D89" s="44">
        <v>44409</v>
      </c>
      <c r="E89" s="43" t="s">
        <v>2416</v>
      </c>
      <c r="F89" s="43" t="s">
        <v>1301</v>
      </c>
      <c r="G89" s="43" t="s">
        <v>1285</v>
      </c>
      <c r="H89" s="43" t="s">
        <v>1310</v>
      </c>
      <c r="I89" s="43" t="s">
        <v>1653</v>
      </c>
      <c r="J89" s="43"/>
      <c r="K89" s="43" t="s">
        <v>1212</v>
      </c>
      <c r="L89" s="43" t="s">
        <v>1231</v>
      </c>
      <c r="M89" s="43" t="s">
        <v>1232</v>
      </c>
      <c r="N89" s="43" t="s">
        <v>2214</v>
      </c>
      <c r="O89" s="43" t="s">
        <v>1216</v>
      </c>
      <c r="P89" s="43" t="s">
        <v>1217</v>
      </c>
      <c r="Q89" s="43"/>
      <c r="R89" s="43" t="s">
        <v>1219</v>
      </c>
      <c r="S89" s="43" t="s">
        <v>1218</v>
      </c>
      <c r="T89" s="43">
        <v>7</v>
      </c>
      <c r="U89" s="43" t="s">
        <v>1234</v>
      </c>
      <c r="V89" s="43" t="s">
        <v>1383</v>
      </c>
      <c r="W89" s="43" t="s">
        <v>1278</v>
      </c>
      <c r="X89" s="43" t="s">
        <v>2417</v>
      </c>
      <c r="Y89" s="43" t="s">
        <v>2418</v>
      </c>
    </row>
    <row r="90" spans="1:25" x14ac:dyDescent="0.25">
      <c r="A90" s="43" t="s">
        <v>1386</v>
      </c>
      <c r="B90" s="26">
        <v>602</v>
      </c>
      <c r="C90" s="43" t="s">
        <v>2419</v>
      </c>
      <c r="D90" s="44">
        <v>44409</v>
      </c>
      <c r="E90" s="43" t="s">
        <v>2420</v>
      </c>
      <c r="F90" s="43" t="s">
        <v>1420</v>
      </c>
      <c r="G90" s="43" t="s">
        <v>1285</v>
      </c>
      <c r="H90" s="43" t="s">
        <v>1310</v>
      </c>
      <c r="I90" s="43" t="s">
        <v>1653</v>
      </c>
      <c r="J90" s="43"/>
      <c r="K90" s="43" t="s">
        <v>1212</v>
      </c>
      <c r="L90" s="43" t="s">
        <v>1231</v>
      </c>
      <c r="M90" s="43" t="s">
        <v>1232</v>
      </c>
      <c r="N90" s="43" t="s">
        <v>2303</v>
      </c>
      <c r="O90" s="43" t="s">
        <v>1216</v>
      </c>
      <c r="P90" s="43" t="s">
        <v>1217</v>
      </c>
      <c r="Q90" s="43"/>
      <c r="R90" s="43" t="s">
        <v>1219</v>
      </c>
      <c r="S90" s="43" t="s">
        <v>1219</v>
      </c>
      <c r="T90" s="43">
        <v>23</v>
      </c>
      <c r="U90" s="43" t="s">
        <v>1247</v>
      </c>
      <c r="V90" s="43" t="s">
        <v>1221</v>
      </c>
      <c r="W90" s="43" t="s">
        <v>1574</v>
      </c>
      <c r="X90" s="43" t="s">
        <v>2421</v>
      </c>
      <c r="Y90" s="43" t="s">
        <v>2422</v>
      </c>
    </row>
    <row r="91" spans="1:25" x14ac:dyDescent="0.25">
      <c r="A91" s="43" t="s">
        <v>1386</v>
      </c>
      <c r="B91" s="26">
        <v>603</v>
      </c>
      <c r="C91" s="43" t="s">
        <v>2423</v>
      </c>
      <c r="D91" s="44">
        <v>44409</v>
      </c>
      <c r="E91" s="43" t="s">
        <v>2424</v>
      </c>
      <c r="F91" s="43" t="s">
        <v>1534</v>
      </c>
      <c r="G91" s="43" t="s">
        <v>1271</v>
      </c>
      <c r="H91" s="43" t="s">
        <v>1272</v>
      </c>
      <c r="I91" s="43" t="s">
        <v>1653</v>
      </c>
      <c r="J91" s="43"/>
      <c r="K91" s="43" t="s">
        <v>1212</v>
      </c>
      <c r="L91" s="43" t="s">
        <v>1231</v>
      </c>
      <c r="M91" s="43" t="s">
        <v>1232</v>
      </c>
      <c r="N91" s="43" t="s">
        <v>2214</v>
      </c>
      <c r="O91" s="43" t="s">
        <v>1216</v>
      </c>
      <c r="P91" s="43" t="s">
        <v>1217</v>
      </c>
      <c r="Q91" s="43"/>
      <c r="R91" s="43"/>
      <c r="S91" s="43"/>
      <c r="T91" s="43"/>
      <c r="U91" s="43"/>
      <c r="V91" s="43"/>
      <c r="W91" s="43"/>
      <c r="X91" s="43"/>
      <c r="Y91" s="43"/>
    </row>
    <row r="92" spans="1:25" x14ac:dyDescent="0.25">
      <c r="A92" s="43" t="s">
        <v>1386</v>
      </c>
      <c r="B92" s="26">
        <v>604</v>
      </c>
      <c r="C92" s="43" t="s">
        <v>2425</v>
      </c>
      <c r="D92" s="44">
        <v>44409</v>
      </c>
      <c r="E92" s="43" t="s">
        <v>2426</v>
      </c>
      <c r="F92" s="43" t="s">
        <v>1461</v>
      </c>
      <c r="G92" s="43" t="s">
        <v>1285</v>
      </c>
      <c r="H92" s="43" t="s">
        <v>1310</v>
      </c>
      <c r="I92" s="43" t="s">
        <v>1653</v>
      </c>
      <c r="J92" s="43"/>
      <c r="K92" s="43" t="s">
        <v>1212</v>
      </c>
      <c r="L92" s="43" t="s">
        <v>1231</v>
      </c>
      <c r="M92" s="43" t="s">
        <v>1232</v>
      </c>
      <c r="N92" s="43" t="s">
        <v>2303</v>
      </c>
      <c r="O92" s="43" t="s">
        <v>1931</v>
      </c>
      <c r="P92" s="46">
        <v>44681</v>
      </c>
      <c r="Q92" s="43"/>
      <c r="R92" s="43"/>
      <c r="S92" s="43"/>
      <c r="T92" s="43"/>
      <c r="U92" s="43"/>
      <c r="V92" s="43"/>
      <c r="W92" s="43"/>
      <c r="X92" s="43"/>
      <c r="Y92" s="43"/>
    </row>
    <row r="93" ht="30" customHeight="1" spans="1:25" x14ac:dyDescent="0.25">
      <c r="A93" s="43" t="s">
        <v>1386</v>
      </c>
      <c r="B93" s="26">
        <v>701</v>
      </c>
      <c r="C93" s="43" t="s">
        <v>2427</v>
      </c>
      <c r="D93" s="44">
        <v>44409</v>
      </c>
      <c r="E93" s="43" t="s">
        <v>2428</v>
      </c>
      <c r="F93" s="43" t="s">
        <v>1453</v>
      </c>
      <c r="G93" s="43" t="s">
        <v>1413</v>
      </c>
      <c r="H93" s="43" t="s">
        <v>1209</v>
      </c>
      <c r="I93" s="43" t="s">
        <v>1653</v>
      </c>
      <c r="J93" s="43"/>
      <c r="K93" s="43" t="s">
        <v>1212</v>
      </c>
      <c r="L93" s="43" t="s">
        <v>1231</v>
      </c>
      <c r="M93" s="43" t="s">
        <v>1232</v>
      </c>
      <c r="N93" s="43" t="s">
        <v>2214</v>
      </c>
      <c r="O93" s="43" t="s">
        <v>1216</v>
      </c>
      <c r="P93" s="43" t="s">
        <v>1217</v>
      </c>
      <c r="Q93" s="43"/>
      <c r="R93" s="43" t="s">
        <v>1219</v>
      </c>
      <c r="S93" s="43" t="s">
        <v>1218</v>
      </c>
      <c r="T93" s="43">
        <v>17</v>
      </c>
      <c r="U93" s="43" t="s">
        <v>1247</v>
      </c>
      <c r="V93" s="43" t="s">
        <v>1221</v>
      </c>
      <c r="W93" s="43" t="s">
        <v>1236</v>
      </c>
      <c r="X93" s="43" t="s">
        <v>2429</v>
      </c>
      <c r="Y93" s="45" t="s">
        <v>2430</v>
      </c>
    </row>
    <row r="94" spans="1:25" x14ac:dyDescent="0.25">
      <c r="A94" s="43" t="s">
        <v>1386</v>
      </c>
      <c r="B94" s="26">
        <v>702</v>
      </c>
      <c r="C94" s="43" t="s">
        <v>2431</v>
      </c>
      <c r="D94" s="44">
        <v>44409</v>
      </c>
      <c r="E94" s="43" t="s">
        <v>2432</v>
      </c>
      <c r="F94" s="43" t="s">
        <v>1347</v>
      </c>
      <c r="G94" s="43" t="s">
        <v>1348</v>
      </c>
      <c r="H94" s="43" t="s">
        <v>1331</v>
      </c>
      <c r="I94" s="43" t="s">
        <v>1653</v>
      </c>
      <c r="J94" s="43"/>
      <c r="K94" s="43" t="s">
        <v>1212</v>
      </c>
      <c r="L94" s="43" t="s">
        <v>1231</v>
      </c>
      <c r="M94" s="43" t="s">
        <v>1232</v>
      </c>
      <c r="N94" s="43" t="s">
        <v>2214</v>
      </c>
      <c r="O94" s="43" t="s">
        <v>1216</v>
      </c>
      <c r="P94" s="43" t="s">
        <v>1217</v>
      </c>
      <c r="Q94" s="43"/>
      <c r="R94" s="43" t="s">
        <v>1219</v>
      </c>
      <c r="S94" s="43" t="s">
        <v>1219</v>
      </c>
      <c r="T94" s="43">
        <v>12</v>
      </c>
      <c r="U94" s="43" t="s">
        <v>1247</v>
      </c>
      <c r="V94" s="43" t="s">
        <v>1221</v>
      </c>
      <c r="W94" s="43" t="s">
        <v>1222</v>
      </c>
      <c r="X94" s="43" t="s">
        <v>2433</v>
      </c>
      <c r="Y94" s="43" t="s">
        <v>2434</v>
      </c>
    </row>
    <row r="95" spans="1:25" x14ac:dyDescent="0.25">
      <c r="A95" s="43" t="s">
        <v>1386</v>
      </c>
      <c r="B95" s="26">
        <v>703</v>
      </c>
      <c r="C95" s="43" t="s">
        <v>2435</v>
      </c>
      <c r="D95" s="44">
        <v>44409</v>
      </c>
      <c r="E95" s="43" t="s">
        <v>2436</v>
      </c>
      <c r="F95" s="43" t="s">
        <v>1927</v>
      </c>
      <c r="G95" s="43" t="s">
        <v>1330</v>
      </c>
      <c r="H95" s="43" t="s">
        <v>1331</v>
      </c>
      <c r="I95" s="43" t="s">
        <v>1653</v>
      </c>
      <c r="J95" s="43"/>
      <c r="K95" s="43" t="s">
        <v>1212</v>
      </c>
      <c r="L95" s="43" t="s">
        <v>1231</v>
      </c>
      <c r="M95" s="43" t="s">
        <v>1232</v>
      </c>
      <c r="N95" s="43" t="s">
        <v>2214</v>
      </c>
      <c r="O95" s="43" t="s">
        <v>1216</v>
      </c>
      <c r="P95" s="43" t="s">
        <v>1217</v>
      </c>
      <c r="Q95" s="43"/>
      <c r="R95" s="43" t="s">
        <v>1219</v>
      </c>
      <c r="S95" s="43" t="s">
        <v>1219</v>
      </c>
      <c r="T95" s="43">
        <v>14</v>
      </c>
      <c r="U95" s="43" t="s">
        <v>1247</v>
      </c>
      <c r="V95" s="43" t="s">
        <v>1291</v>
      </c>
      <c r="W95" s="43" t="s">
        <v>1278</v>
      </c>
      <c r="X95" s="43" t="s">
        <v>2437</v>
      </c>
      <c r="Y95" s="43" t="s">
        <v>1316</v>
      </c>
    </row>
    <row r="96" spans="1:25" x14ac:dyDescent="0.25">
      <c r="A96" s="43" t="s">
        <v>1386</v>
      </c>
      <c r="B96" s="26">
        <v>801</v>
      </c>
      <c r="C96" s="43" t="s">
        <v>2438</v>
      </c>
      <c r="D96" s="44">
        <v>44409</v>
      </c>
      <c r="E96" s="43" t="s">
        <v>2439</v>
      </c>
      <c r="F96" s="43" t="s">
        <v>1301</v>
      </c>
      <c r="G96" s="43" t="s">
        <v>1285</v>
      </c>
      <c r="H96" s="43" t="s">
        <v>1310</v>
      </c>
      <c r="I96" s="43" t="s">
        <v>1653</v>
      </c>
      <c r="J96" s="43"/>
      <c r="K96" s="43" t="s">
        <v>1212</v>
      </c>
      <c r="L96" s="43" t="s">
        <v>1275</v>
      </c>
      <c r="M96" s="43" t="s">
        <v>1232</v>
      </c>
      <c r="N96" s="43" t="s">
        <v>2303</v>
      </c>
      <c r="O96" s="43" t="s">
        <v>1216</v>
      </c>
      <c r="P96" s="43" t="s">
        <v>1217</v>
      </c>
      <c r="Q96" s="43"/>
      <c r="R96" s="43" t="s">
        <v>1219</v>
      </c>
      <c r="S96" s="43" t="s">
        <v>1219</v>
      </c>
      <c r="T96" s="43">
        <v>20</v>
      </c>
      <c r="U96" s="43" t="s">
        <v>1247</v>
      </c>
      <c r="V96" s="43" t="s">
        <v>1313</v>
      </c>
      <c r="W96" s="43" t="s">
        <v>1248</v>
      </c>
      <c r="X96" s="43" t="s">
        <v>2440</v>
      </c>
      <c r="Y96" s="43" t="s">
        <v>2441</v>
      </c>
    </row>
    <row r="97" spans="1:25" x14ac:dyDescent="0.25">
      <c r="A97" s="43" t="s">
        <v>1386</v>
      </c>
      <c r="B97" s="26">
        <v>802</v>
      </c>
      <c r="C97" s="43" t="s">
        <v>2442</v>
      </c>
      <c r="D97" s="44">
        <v>44409</v>
      </c>
      <c r="E97" s="43" t="s">
        <v>2443</v>
      </c>
      <c r="F97" s="43" t="s">
        <v>1360</v>
      </c>
      <c r="G97" s="43" t="s">
        <v>1361</v>
      </c>
      <c r="H97" s="43" t="s">
        <v>1286</v>
      </c>
      <c r="I97" s="43" t="s">
        <v>1653</v>
      </c>
      <c r="J97" s="43"/>
      <c r="K97" s="43" t="s">
        <v>1212</v>
      </c>
      <c r="L97" s="43" t="s">
        <v>1275</v>
      </c>
      <c r="M97" s="43" t="s">
        <v>1232</v>
      </c>
      <c r="N97" s="43" t="s">
        <v>2303</v>
      </c>
      <c r="O97" s="43" t="s">
        <v>1216</v>
      </c>
      <c r="P97" s="43" t="s">
        <v>1217</v>
      </c>
      <c r="Q97" s="43"/>
      <c r="R97" s="43"/>
      <c r="S97" s="43"/>
      <c r="T97" s="43"/>
      <c r="U97" s="43"/>
      <c r="V97" s="43"/>
      <c r="W97" s="43"/>
      <c r="X97" s="43"/>
      <c r="Y97" s="43"/>
    </row>
    <row r="98" spans="1:25" x14ac:dyDescent="0.25">
      <c r="A98" s="43" t="s">
        <v>1386</v>
      </c>
      <c r="B98" s="26">
        <v>805</v>
      </c>
      <c r="C98" s="43" t="s">
        <v>2444</v>
      </c>
      <c r="D98" s="44">
        <v>44409</v>
      </c>
      <c r="E98" s="43" t="s">
        <v>2445</v>
      </c>
      <c r="F98" s="43" t="s">
        <v>1301</v>
      </c>
      <c r="G98" s="43" t="s">
        <v>1285</v>
      </c>
      <c r="H98" s="43" t="s">
        <v>1310</v>
      </c>
      <c r="I98" s="43" t="s">
        <v>1653</v>
      </c>
      <c r="J98" s="43"/>
      <c r="K98" s="43" t="s">
        <v>1212</v>
      </c>
      <c r="L98" s="43" t="s">
        <v>1275</v>
      </c>
      <c r="M98" s="43" t="s">
        <v>1232</v>
      </c>
      <c r="N98" s="43" t="s">
        <v>2303</v>
      </c>
      <c r="O98" s="43" t="s">
        <v>1931</v>
      </c>
      <c r="P98" s="46">
        <v>45195</v>
      </c>
      <c r="Q98" s="43"/>
      <c r="R98" s="43"/>
      <c r="S98" s="43"/>
      <c r="T98" s="43"/>
      <c r="U98" s="43"/>
      <c r="V98" s="43"/>
      <c r="W98" s="43"/>
      <c r="X98" s="43"/>
      <c r="Y98" s="43"/>
    </row>
    <row r="99" spans="1:25" x14ac:dyDescent="0.25">
      <c r="A99" s="43" t="s">
        <v>1386</v>
      </c>
      <c r="B99" s="26">
        <v>806</v>
      </c>
      <c r="C99" s="43" t="s">
        <v>2446</v>
      </c>
      <c r="D99" s="44">
        <v>44409</v>
      </c>
      <c r="E99" s="43" t="s">
        <v>2447</v>
      </c>
      <c r="F99" s="43" t="s">
        <v>1866</v>
      </c>
      <c r="G99" s="43" t="s">
        <v>1711</v>
      </c>
      <c r="H99" s="43" t="s">
        <v>1331</v>
      </c>
      <c r="I99" s="43" t="s">
        <v>1653</v>
      </c>
      <c r="J99" s="43"/>
      <c r="K99" s="43" t="s">
        <v>1212</v>
      </c>
      <c r="L99" s="43" t="s">
        <v>1275</v>
      </c>
      <c r="M99" s="43" t="s">
        <v>1232</v>
      </c>
      <c r="N99" s="43" t="s">
        <v>2214</v>
      </c>
      <c r="O99" s="43" t="s">
        <v>1216</v>
      </c>
      <c r="P99" s="43" t="s">
        <v>1217</v>
      </c>
      <c r="Q99" s="43"/>
      <c r="R99" s="43"/>
      <c r="S99" s="43"/>
      <c r="T99" s="43"/>
      <c r="U99" s="43"/>
      <c r="V99" s="43"/>
      <c r="W99" s="43"/>
      <c r="X99" s="43"/>
      <c r="Y99" s="43"/>
    </row>
    <row r="100" spans="1:25" x14ac:dyDescent="0.25">
      <c r="A100" s="43" t="s">
        <v>1386</v>
      </c>
      <c r="B100" s="26">
        <v>808</v>
      </c>
      <c r="C100" s="43" t="s">
        <v>2448</v>
      </c>
      <c r="D100" s="44">
        <v>44409</v>
      </c>
      <c r="E100" s="43" t="s">
        <v>2449</v>
      </c>
      <c r="F100" s="43" t="s">
        <v>1405</v>
      </c>
      <c r="G100" s="43" t="s">
        <v>1361</v>
      </c>
      <c r="H100" s="43" t="s">
        <v>1310</v>
      </c>
      <c r="I100" s="43" t="s">
        <v>1653</v>
      </c>
      <c r="J100" s="43"/>
      <c r="K100" s="43" t="s">
        <v>1212</v>
      </c>
      <c r="L100" s="43" t="s">
        <v>1275</v>
      </c>
      <c r="M100" s="43" t="s">
        <v>1232</v>
      </c>
      <c r="N100" s="43" t="s">
        <v>2303</v>
      </c>
      <c r="O100" s="43" t="s">
        <v>1216</v>
      </c>
      <c r="P100" s="43" t="s">
        <v>1217</v>
      </c>
      <c r="Q100" s="43"/>
      <c r="R100" s="43" t="s">
        <v>1219</v>
      </c>
      <c r="S100" s="43" t="s">
        <v>1219</v>
      </c>
      <c r="T100" s="43">
        <v>16</v>
      </c>
      <c r="U100" s="43" t="s">
        <v>1234</v>
      </c>
      <c r="V100" s="43" t="s">
        <v>1221</v>
      </c>
      <c r="W100" s="43" t="s">
        <v>1256</v>
      </c>
      <c r="X100" s="43" t="s">
        <v>2450</v>
      </c>
      <c r="Y100" s="43" t="s">
        <v>2451</v>
      </c>
    </row>
    <row r="101" spans="1:25" x14ac:dyDescent="0.25">
      <c r="A101" s="43" t="s">
        <v>1386</v>
      </c>
      <c r="B101" s="26">
        <v>810</v>
      </c>
      <c r="C101" s="43" t="s">
        <v>2452</v>
      </c>
      <c r="D101" s="44">
        <v>44409</v>
      </c>
      <c r="E101" s="43" t="s">
        <v>2453</v>
      </c>
      <c r="F101" s="43" t="s">
        <v>1341</v>
      </c>
      <c r="G101" s="43" t="s">
        <v>1330</v>
      </c>
      <c r="H101" s="43" t="s">
        <v>1331</v>
      </c>
      <c r="I101" s="43" t="s">
        <v>1653</v>
      </c>
      <c r="J101" s="43"/>
      <c r="K101" s="43" t="s">
        <v>1212</v>
      </c>
      <c r="L101" s="43" t="s">
        <v>1275</v>
      </c>
      <c r="M101" s="43" t="s">
        <v>1232</v>
      </c>
      <c r="N101" s="43" t="s">
        <v>2303</v>
      </c>
      <c r="O101" s="43" t="s">
        <v>1216</v>
      </c>
      <c r="P101" s="43" t="s">
        <v>1217</v>
      </c>
      <c r="Q101" s="43"/>
      <c r="R101" s="43" t="s">
        <v>1219</v>
      </c>
      <c r="S101" s="43" t="s">
        <v>1219</v>
      </c>
      <c r="T101" s="43">
        <v>19</v>
      </c>
      <c r="U101" s="43" t="s">
        <v>1247</v>
      </c>
      <c r="V101" s="43" t="s">
        <v>1291</v>
      </c>
      <c r="W101" s="43" t="s">
        <v>1278</v>
      </c>
      <c r="X101" s="43" t="s">
        <v>2454</v>
      </c>
      <c r="Y101" s="43" t="s">
        <v>1316</v>
      </c>
    </row>
    <row r="102" spans="1:25" x14ac:dyDescent="0.25">
      <c r="A102" s="43" t="s">
        <v>1386</v>
      </c>
      <c r="B102" s="26">
        <v>812</v>
      </c>
      <c r="C102" s="43" t="s">
        <v>2455</v>
      </c>
      <c r="D102" s="44">
        <v>44409</v>
      </c>
      <c r="E102" s="43" t="s">
        <v>2456</v>
      </c>
      <c r="F102" s="43" t="s">
        <v>1453</v>
      </c>
      <c r="G102" s="43" t="s">
        <v>1413</v>
      </c>
      <c r="H102" s="43" t="s">
        <v>1209</v>
      </c>
      <c r="I102" s="43" t="s">
        <v>1653</v>
      </c>
      <c r="J102" s="43"/>
      <c r="K102" s="43" t="s">
        <v>1212</v>
      </c>
      <c r="L102" s="43" t="s">
        <v>1275</v>
      </c>
      <c r="M102" s="43" t="s">
        <v>1232</v>
      </c>
      <c r="N102" s="43" t="s">
        <v>2214</v>
      </c>
      <c r="O102" s="43" t="s">
        <v>1216</v>
      </c>
      <c r="P102" s="43" t="s">
        <v>1217</v>
      </c>
      <c r="Q102" s="43"/>
      <c r="R102" s="43" t="s">
        <v>1255</v>
      </c>
      <c r="S102" s="43" t="s">
        <v>1219</v>
      </c>
      <c r="T102" s="43">
        <v>14</v>
      </c>
      <c r="U102" s="43" t="s">
        <v>1234</v>
      </c>
      <c r="V102" s="43" t="s">
        <v>1313</v>
      </c>
      <c r="W102" s="43" t="s">
        <v>1314</v>
      </c>
      <c r="X102" s="43" t="s">
        <v>1316</v>
      </c>
      <c r="Y102" s="43" t="s">
        <v>2457</v>
      </c>
    </row>
    <row r="103" spans="1:25" x14ac:dyDescent="0.25">
      <c r="A103" s="43" t="s">
        <v>1386</v>
      </c>
      <c r="B103" s="26">
        <v>815</v>
      </c>
      <c r="C103" s="43" t="s">
        <v>2458</v>
      </c>
      <c r="D103" s="44">
        <v>44409</v>
      </c>
      <c r="E103" s="43" t="s">
        <v>2459</v>
      </c>
      <c r="F103" s="43" t="s">
        <v>1882</v>
      </c>
      <c r="G103" s="43" t="s">
        <v>1361</v>
      </c>
      <c r="H103" s="43" t="s">
        <v>1286</v>
      </c>
      <c r="I103" s="43" t="s">
        <v>1653</v>
      </c>
      <c r="J103" s="43"/>
      <c r="K103" s="43" t="s">
        <v>1212</v>
      </c>
      <c r="L103" s="43" t="s">
        <v>1275</v>
      </c>
      <c r="M103" s="43" t="s">
        <v>1232</v>
      </c>
      <c r="N103" s="43" t="s">
        <v>2303</v>
      </c>
      <c r="O103" s="43" t="s">
        <v>1216</v>
      </c>
      <c r="P103" s="43" t="s">
        <v>1217</v>
      </c>
      <c r="Q103" s="43"/>
      <c r="R103" s="43"/>
      <c r="S103" s="43"/>
      <c r="T103" s="43"/>
      <c r="U103" s="43"/>
      <c r="V103" s="43"/>
      <c r="W103" s="43"/>
      <c r="X103" s="43"/>
      <c r="Y103" s="43"/>
    </row>
    <row r="104" spans="1:25" x14ac:dyDescent="0.25">
      <c r="A104" s="43" t="s">
        <v>1386</v>
      </c>
      <c r="B104" s="26">
        <v>816</v>
      </c>
      <c r="C104" s="43" t="s">
        <v>2460</v>
      </c>
      <c r="D104" s="44">
        <v>44409</v>
      </c>
      <c r="E104" s="43" t="s">
        <v>2461</v>
      </c>
      <c r="F104" s="43" t="s">
        <v>1405</v>
      </c>
      <c r="G104" s="43" t="s">
        <v>1361</v>
      </c>
      <c r="H104" s="43" t="s">
        <v>1310</v>
      </c>
      <c r="I104" s="43" t="s">
        <v>1653</v>
      </c>
      <c r="J104" s="43"/>
      <c r="K104" s="43" t="s">
        <v>1212</v>
      </c>
      <c r="L104" s="43" t="s">
        <v>1275</v>
      </c>
      <c r="M104" s="43" t="s">
        <v>1232</v>
      </c>
      <c r="N104" s="43" t="s">
        <v>2303</v>
      </c>
      <c r="O104" s="43" t="s">
        <v>1216</v>
      </c>
      <c r="P104" s="43" t="s">
        <v>1217</v>
      </c>
      <c r="Q104" s="43"/>
      <c r="R104" s="43"/>
      <c r="S104" s="43"/>
      <c r="T104" s="43"/>
      <c r="U104" s="43"/>
      <c r="V104" s="43"/>
      <c r="W104" s="43"/>
      <c r="X104" s="43"/>
      <c r="Y104" s="43"/>
    </row>
    <row r="105" spans="1:25" x14ac:dyDescent="0.25">
      <c r="A105" s="43" t="s">
        <v>1386</v>
      </c>
      <c r="B105" s="26">
        <v>131</v>
      </c>
      <c r="C105" s="43" t="s">
        <v>2462</v>
      </c>
      <c r="D105" s="44">
        <v>44409</v>
      </c>
      <c r="E105" s="43" t="s">
        <v>2463</v>
      </c>
      <c r="F105" s="43" t="s">
        <v>1373</v>
      </c>
      <c r="G105" s="43" t="s">
        <v>1361</v>
      </c>
      <c r="H105" s="43" t="s">
        <v>1310</v>
      </c>
      <c r="I105" s="43" t="s">
        <v>1653</v>
      </c>
      <c r="J105" s="43"/>
      <c r="K105" s="43" t="s">
        <v>1212</v>
      </c>
      <c r="L105" s="43" t="s">
        <v>1289</v>
      </c>
      <c r="M105" s="43" t="s">
        <v>1232</v>
      </c>
      <c r="N105" s="43" t="s">
        <v>2214</v>
      </c>
      <c r="O105" s="43" t="s">
        <v>1216</v>
      </c>
      <c r="P105" s="43" t="s">
        <v>1217</v>
      </c>
      <c r="Q105" s="43"/>
      <c r="R105" s="43" t="s">
        <v>1219</v>
      </c>
      <c r="S105" s="43" t="s">
        <v>1219</v>
      </c>
      <c r="T105" s="43">
        <v>7</v>
      </c>
      <c r="U105" s="43" t="s">
        <v>1234</v>
      </c>
      <c r="V105" s="43" t="s">
        <v>1277</v>
      </c>
      <c r="W105" s="43" t="s">
        <v>1594</v>
      </c>
      <c r="X105" s="43" t="s">
        <v>2464</v>
      </c>
      <c r="Y105" s="43" t="s">
        <v>2465</v>
      </c>
    </row>
    <row r="106" spans="1:25" x14ac:dyDescent="0.25">
      <c r="A106" s="43" t="s">
        <v>1386</v>
      </c>
      <c r="B106" s="26">
        <v>712</v>
      </c>
      <c r="C106" s="43" t="s">
        <v>2466</v>
      </c>
      <c r="D106" s="44">
        <v>44409</v>
      </c>
      <c r="E106" s="43" t="s">
        <v>2467</v>
      </c>
      <c r="F106" s="43" t="s">
        <v>1360</v>
      </c>
      <c r="G106" s="43" t="s">
        <v>1361</v>
      </c>
      <c r="H106" s="43" t="s">
        <v>1286</v>
      </c>
      <c r="I106" s="43" t="s">
        <v>1653</v>
      </c>
      <c r="J106" s="43"/>
      <c r="K106" s="43" t="s">
        <v>1212</v>
      </c>
      <c r="L106" s="43" t="s">
        <v>1289</v>
      </c>
      <c r="M106" s="43" t="s">
        <v>1232</v>
      </c>
      <c r="N106" s="43" t="s">
        <v>2214</v>
      </c>
      <c r="O106" s="43" t="s">
        <v>1931</v>
      </c>
      <c r="P106" s="46">
        <v>45322</v>
      </c>
      <c r="Q106" s="43"/>
      <c r="R106" s="43"/>
      <c r="S106" s="43"/>
      <c r="T106" s="43"/>
      <c r="U106" s="43"/>
      <c r="V106" s="43"/>
      <c r="W106" s="43"/>
      <c r="X106" s="43"/>
      <c r="Y106" s="43"/>
    </row>
    <row r="107" ht="30" customHeight="1" spans="1:25" x14ac:dyDescent="0.25">
      <c r="A107" s="43" t="s">
        <v>1386</v>
      </c>
      <c r="B107" s="26">
        <v>716</v>
      </c>
      <c r="C107" s="43" t="s">
        <v>2468</v>
      </c>
      <c r="D107" s="44">
        <v>44409</v>
      </c>
      <c r="E107" s="43" t="s">
        <v>2469</v>
      </c>
      <c r="F107" s="43" t="s">
        <v>2271</v>
      </c>
      <c r="G107" s="43" t="s">
        <v>1361</v>
      </c>
      <c r="H107" s="43" t="s">
        <v>1286</v>
      </c>
      <c r="I107" s="43" t="s">
        <v>1653</v>
      </c>
      <c r="J107" s="43"/>
      <c r="K107" s="43" t="s">
        <v>1212</v>
      </c>
      <c r="L107" s="43" t="s">
        <v>1289</v>
      </c>
      <c r="M107" s="43" t="s">
        <v>1232</v>
      </c>
      <c r="N107" s="43" t="s">
        <v>2214</v>
      </c>
      <c r="O107" s="43" t="s">
        <v>1216</v>
      </c>
      <c r="P107" s="43" t="s">
        <v>1217</v>
      </c>
      <c r="Q107" s="43"/>
      <c r="R107" s="43" t="s">
        <v>1255</v>
      </c>
      <c r="S107" s="43" t="s">
        <v>1255</v>
      </c>
      <c r="T107" s="43">
        <v>15</v>
      </c>
      <c r="U107" s="43" t="s">
        <v>1234</v>
      </c>
      <c r="V107" s="43" t="s">
        <v>1221</v>
      </c>
      <c r="W107" s="43" t="s">
        <v>1278</v>
      </c>
      <c r="X107" s="45" t="s">
        <v>2470</v>
      </c>
      <c r="Y107" s="43" t="s">
        <v>2471</v>
      </c>
    </row>
    <row r="108" spans="1:25" x14ac:dyDescent="0.25">
      <c r="A108" s="43" t="s">
        <v>1386</v>
      </c>
      <c r="B108" s="26">
        <v>718</v>
      </c>
      <c r="C108" s="43" t="s">
        <v>2472</v>
      </c>
      <c r="D108" s="44">
        <v>44409</v>
      </c>
      <c r="E108" s="43" t="s">
        <v>2473</v>
      </c>
      <c r="F108" s="43" t="s">
        <v>1405</v>
      </c>
      <c r="G108" s="43" t="s">
        <v>1361</v>
      </c>
      <c r="H108" s="43" t="s">
        <v>1310</v>
      </c>
      <c r="I108" s="43" t="s">
        <v>1653</v>
      </c>
      <c r="J108" s="43"/>
      <c r="K108" s="43" t="s">
        <v>1212</v>
      </c>
      <c r="L108" s="43" t="s">
        <v>1289</v>
      </c>
      <c r="M108" s="43" t="s">
        <v>1232</v>
      </c>
      <c r="N108" s="43" t="s">
        <v>2214</v>
      </c>
      <c r="O108" s="43" t="s">
        <v>1216</v>
      </c>
      <c r="P108" s="43" t="s">
        <v>1217</v>
      </c>
      <c r="Q108" s="43"/>
      <c r="R108" s="43" t="s">
        <v>1255</v>
      </c>
      <c r="S108" s="43" t="s">
        <v>1255</v>
      </c>
      <c r="T108" s="43">
        <v>5</v>
      </c>
      <c r="U108" s="43" t="s">
        <v>1247</v>
      </c>
      <c r="V108" s="43" t="s">
        <v>1277</v>
      </c>
      <c r="W108" s="43" t="s">
        <v>1574</v>
      </c>
      <c r="X108" s="43" t="s">
        <v>2474</v>
      </c>
      <c r="Y108" s="43" t="s">
        <v>2475</v>
      </c>
    </row>
    <row r="109" spans="1:25" x14ac:dyDescent="0.25">
      <c r="A109" s="43" t="s">
        <v>1386</v>
      </c>
      <c r="B109" s="26">
        <v>720</v>
      </c>
      <c r="C109" s="43" t="s">
        <v>2476</v>
      </c>
      <c r="D109" s="44">
        <v>44409</v>
      </c>
      <c r="E109" s="43" t="s">
        <v>2477</v>
      </c>
      <c r="F109" s="43" t="s">
        <v>1373</v>
      </c>
      <c r="G109" s="43" t="s">
        <v>1361</v>
      </c>
      <c r="H109" s="43" t="s">
        <v>1310</v>
      </c>
      <c r="I109" s="43" t="s">
        <v>1653</v>
      </c>
      <c r="J109" s="43"/>
      <c r="K109" s="43" t="s">
        <v>1212</v>
      </c>
      <c r="L109" s="43" t="s">
        <v>1289</v>
      </c>
      <c r="M109" s="43" t="s">
        <v>1232</v>
      </c>
      <c r="N109" s="43" t="s">
        <v>2214</v>
      </c>
      <c r="O109" s="43" t="s">
        <v>1216</v>
      </c>
      <c r="P109" s="43" t="s">
        <v>1217</v>
      </c>
      <c r="Q109" s="43"/>
      <c r="R109" s="43" t="s">
        <v>1219</v>
      </c>
      <c r="S109" s="43" t="s">
        <v>1219</v>
      </c>
      <c r="T109" s="43">
        <v>9</v>
      </c>
      <c r="U109" s="43" t="s">
        <v>1234</v>
      </c>
      <c r="V109" s="43" t="s">
        <v>1221</v>
      </c>
      <c r="W109" s="43" t="s">
        <v>1594</v>
      </c>
      <c r="X109" s="43" t="s">
        <v>2478</v>
      </c>
      <c r="Y109" s="43" t="s">
        <v>2479</v>
      </c>
    </row>
    <row r="110" spans="1:25" x14ac:dyDescent="0.25">
      <c r="A110" s="43" t="s">
        <v>1386</v>
      </c>
      <c r="B110" s="26">
        <v>721</v>
      </c>
      <c r="C110" s="43" t="s">
        <v>2480</v>
      </c>
      <c r="D110" s="44">
        <v>44409</v>
      </c>
      <c r="E110" s="43" t="s">
        <v>2481</v>
      </c>
      <c r="F110" s="43" t="s">
        <v>1405</v>
      </c>
      <c r="G110" s="43" t="s">
        <v>1361</v>
      </c>
      <c r="H110" s="43" t="s">
        <v>1310</v>
      </c>
      <c r="I110" s="43" t="s">
        <v>1653</v>
      </c>
      <c r="J110" s="43"/>
      <c r="K110" s="43" t="s">
        <v>1212</v>
      </c>
      <c r="L110" s="43" t="s">
        <v>1289</v>
      </c>
      <c r="M110" s="43" t="s">
        <v>1232</v>
      </c>
      <c r="N110" s="43" t="s">
        <v>2214</v>
      </c>
      <c r="O110" s="43" t="s">
        <v>1216</v>
      </c>
      <c r="P110" s="43" t="s">
        <v>1217</v>
      </c>
      <c r="Q110" s="43"/>
      <c r="R110" s="43"/>
      <c r="S110" s="43"/>
      <c r="T110" s="43"/>
      <c r="U110" s="43"/>
      <c r="V110" s="43"/>
      <c r="W110" s="43"/>
      <c r="X110" s="43"/>
      <c r="Y110" s="43"/>
    </row>
    <row r="111" spans="1:25" x14ac:dyDescent="0.25">
      <c r="A111" s="43" t="s">
        <v>1386</v>
      </c>
      <c r="B111" s="26">
        <v>722</v>
      </c>
      <c r="C111" s="43" t="s">
        <v>1403</v>
      </c>
      <c r="D111" s="44">
        <v>44409</v>
      </c>
      <c r="E111" s="43" t="s">
        <v>1404</v>
      </c>
      <c r="F111" s="43" t="s">
        <v>1405</v>
      </c>
      <c r="G111" s="43" t="s">
        <v>1361</v>
      </c>
      <c r="H111" s="43" t="s">
        <v>1286</v>
      </c>
      <c r="I111" s="43" t="s">
        <v>1653</v>
      </c>
      <c r="J111" s="43"/>
      <c r="K111" s="43" t="s">
        <v>1212</v>
      </c>
      <c r="L111" s="43" t="s">
        <v>1289</v>
      </c>
      <c r="M111" s="43" t="s">
        <v>1214</v>
      </c>
      <c r="N111" s="43" t="s">
        <v>1290</v>
      </c>
      <c r="O111" s="43" t="s">
        <v>1216</v>
      </c>
      <c r="P111" s="43" t="s">
        <v>1217</v>
      </c>
      <c r="Q111" s="43"/>
      <c r="R111" s="43" t="s">
        <v>1255</v>
      </c>
      <c r="S111" s="43" t="s">
        <v>1255</v>
      </c>
      <c r="T111" s="43">
        <v>6</v>
      </c>
      <c r="U111" s="43" t="s">
        <v>1234</v>
      </c>
      <c r="V111" s="43" t="s">
        <v>1221</v>
      </c>
      <c r="W111" s="43" t="s">
        <v>1406</v>
      </c>
      <c r="X111" s="43" t="s">
        <v>1407</v>
      </c>
      <c r="Y111" s="43" t="s">
        <v>1408</v>
      </c>
    </row>
    <row r="112" spans="1:25" x14ac:dyDescent="0.25">
      <c r="A112" s="43" t="s">
        <v>1386</v>
      </c>
      <c r="B112" s="26">
        <v>727</v>
      </c>
      <c r="C112" s="43" t="s">
        <v>2482</v>
      </c>
      <c r="D112" s="44">
        <v>44409</v>
      </c>
      <c r="E112" s="43" t="s">
        <v>2483</v>
      </c>
      <c r="F112" s="43" t="s">
        <v>1405</v>
      </c>
      <c r="G112" s="43" t="s">
        <v>1361</v>
      </c>
      <c r="H112" s="43" t="s">
        <v>1310</v>
      </c>
      <c r="I112" s="43" t="s">
        <v>1653</v>
      </c>
      <c r="J112" s="43"/>
      <c r="K112" s="43" t="s">
        <v>1212</v>
      </c>
      <c r="L112" s="43" t="s">
        <v>1289</v>
      </c>
      <c r="M112" s="43" t="s">
        <v>1232</v>
      </c>
      <c r="N112" s="43" t="s">
        <v>2214</v>
      </c>
      <c r="O112" s="43" t="s">
        <v>1216</v>
      </c>
      <c r="P112" s="43" t="s">
        <v>1217</v>
      </c>
      <c r="Q112" s="43"/>
      <c r="R112" s="43" t="s">
        <v>1255</v>
      </c>
      <c r="S112" s="43" t="s">
        <v>1255</v>
      </c>
      <c r="T112" s="43">
        <v>10</v>
      </c>
      <c r="U112" s="43" t="s">
        <v>1234</v>
      </c>
      <c r="V112" s="43" t="s">
        <v>1221</v>
      </c>
      <c r="W112" s="43" t="s">
        <v>1256</v>
      </c>
      <c r="X112" s="43" t="s">
        <v>2484</v>
      </c>
      <c r="Y112" s="43" t="s">
        <v>2485</v>
      </c>
    </row>
    <row r="113" ht="30" customHeight="1" spans="1:25" x14ac:dyDescent="0.25">
      <c r="A113" s="43" t="s">
        <v>1386</v>
      </c>
      <c r="B113" s="26">
        <v>728</v>
      </c>
      <c r="C113" s="43" t="s">
        <v>2486</v>
      </c>
      <c r="D113" s="44">
        <v>44409</v>
      </c>
      <c r="E113" s="43" t="s">
        <v>2487</v>
      </c>
      <c r="F113" s="43" t="s">
        <v>1301</v>
      </c>
      <c r="G113" s="43" t="s">
        <v>1285</v>
      </c>
      <c r="H113" s="43" t="s">
        <v>1310</v>
      </c>
      <c r="I113" s="43" t="s">
        <v>1653</v>
      </c>
      <c r="J113" s="43"/>
      <c r="K113" s="43" t="s">
        <v>1212</v>
      </c>
      <c r="L113" s="43" t="s">
        <v>1289</v>
      </c>
      <c r="M113" s="43" t="s">
        <v>1232</v>
      </c>
      <c r="N113" s="43" t="s">
        <v>2214</v>
      </c>
      <c r="O113" s="43" t="s">
        <v>1216</v>
      </c>
      <c r="P113" s="43" t="s">
        <v>1217</v>
      </c>
      <c r="Q113" s="43"/>
      <c r="R113" s="43" t="s">
        <v>1255</v>
      </c>
      <c r="S113" s="43" t="s">
        <v>1255</v>
      </c>
      <c r="T113" s="43">
        <v>4</v>
      </c>
      <c r="U113" s="43" t="s">
        <v>1234</v>
      </c>
      <c r="V113" s="43" t="s">
        <v>1291</v>
      </c>
      <c r="W113" s="43" t="s">
        <v>1314</v>
      </c>
      <c r="X113" s="43" t="s">
        <v>1338</v>
      </c>
      <c r="Y113" s="45" t="s">
        <v>2488</v>
      </c>
    </row>
    <row r="114" spans="1:25" x14ac:dyDescent="0.25">
      <c r="A114" s="43" t="s">
        <v>1386</v>
      </c>
      <c r="B114" s="26">
        <v>729</v>
      </c>
      <c r="C114" s="43" t="s">
        <v>2489</v>
      </c>
      <c r="D114" s="44">
        <v>44409</v>
      </c>
      <c r="E114" s="43" t="s">
        <v>2490</v>
      </c>
      <c r="F114" s="43" t="s">
        <v>1405</v>
      </c>
      <c r="G114" s="43" t="s">
        <v>1361</v>
      </c>
      <c r="H114" s="43" t="s">
        <v>1310</v>
      </c>
      <c r="I114" s="43" t="s">
        <v>1653</v>
      </c>
      <c r="J114" s="43"/>
      <c r="K114" s="43" t="s">
        <v>1212</v>
      </c>
      <c r="L114" s="43" t="s">
        <v>1289</v>
      </c>
      <c r="M114" s="43" t="s">
        <v>1232</v>
      </c>
      <c r="N114" s="43" t="s">
        <v>2214</v>
      </c>
      <c r="O114" s="43" t="s">
        <v>1216</v>
      </c>
      <c r="P114" s="43" t="s">
        <v>1217</v>
      </c>
      <c r="Q114" s="43"/>
      <c r="R114" s="43" t="s">
        <v>1255</v>
      </c>
      <c r="S114" s="43" t="s">
        <v>1219</v>
      </c>
      <c r="T114" s="43">
        <v>7</v>
      </c>
      <c r="U114" s="43" t="s">
        <v>1234</v>
      </c>
      <c r="V114" s="43" t="s">
        <v>1221</v>
      </c>
      <c r="W114" s="43" t="s">
        <v>1256</v>
      </c>
      <c r="X114" s="43" t="s">
        <v>2491</v>
      </c>
      <c r="Y114" s="43" t="s">
        <v>2492</v>
      </c>
    </row>
    <row r="115" ht="75" customHeight="1" spans="1:25" x14ac:dyDescent="0.25">
      <c r="A115" s="43" t="s">
        <v>1386</v>
      </c>
      <c r="B115" s="26">
        <v>731</v>
      </c>
      <c r="C115" s="43" t="s">
        <v>2493</v>
      </c>
      <c r="D115" s="44">
        <v>44409</v>
      </c>
      <c r="E115" s="43" t="s">
        <v>2494</v>
      </c>
      <c r="F115" s="43" t="s">
        <v>1301</v>
      </c>
      <c r="G115" s="43" t="s">
        <v>1285</v>
      </c>
      <c r="H115" s="43" t="s">
        <v>1310</v>
      </c>
      <c r="I115" s="43" t="s">
        <v>1653</v>
      </c>
      <c r="J115" s="43"/>
      <c r="K115" s="43" t="s">
        <v>1212</v>
      </c>
      <c r="L115" s="43" t="s">
        <v>1289</v>
      </c>
      <c r="M115" s="43" t="s">
        <v>1232</v>
      </c>
      <c r="N115" s="43" t="s">
        <v>2214</v>
      </c>
      <c r="O115" s="43" t="s">
        <v>1216</v>
      </c>
      <c r="P115" s="43" t="s">
        <v>1217</v>
      </c>
      <c r="Q115" s="43"/>
      <c r="R115" s="43" t="s">
        <v>1219</v>
      </c>
      <c r="S115" s="43" t="s">
        <v>1255</v>
      </c>
      <c r="T115" s="43">
        <v>6</v>
      </c>
      <c r="U115" s="43" t="s">
        <v>1234</v>
      </c>
      <c r="V115" s="43" t="s">
        <v>1313</v>
      </c>
      <c r="W115" s="43" t="s">
        <v>1222</v>
      </c>
      <c r="X115" s="45" t="s">
        <v>2495</v>
      </c>
      <c r="Y115" s="43" t="s">
        <v>2496</v>
      </c>
    </row>
    <row r="116" spans="1:25" x14ac:dyDescent="0.25">
      <c r="A116" s="43" t="s">
        <v>1386</v>
      </c>
      <c r="B116" s="26">
        <v>732</v>
      </c>
      <c r="C116" s="43" t="s">
        <v>2497</v>
      </c>
      <c r="D116" s="44">
        <v>44409</v>
      </c>
      <c r="E116" s="43" t="s">
        <v>2498</v>
      </c>
      <c r="F116" s="43" t="s">
        <v>1405</v>
      </c>
      <c r="G116" s="43" t="s">
        <v>1361</v>
      </c>
      <c r="H116" s="43" t="s">
        <v>1310</v>
      </c>
      <c r="I116" s="43" t="s">
        <v>1653</v>
      </c>
      <c r="J116" s="43"/>
      <c r="K116" s="43" t="s">
        <v>1212</v>
      </c>
      <c r="L116" s="43" t="s">
        <v>1289</v>
      </c>
      <c r="M116" s="43" t="s">
        <v>1232</v>
      </c>
      <c r="N116" s="43" t="s">
        <v>2214</v>
      </c>
      <c r="O116" s="43" t="s">
        <v>1216</v>
      </c>
      <c r="P116" s="43" t="s">
        <v>1217</v>
      </c>
      <c r="Q116" s="43"/>
      <c r="R116" s="43" t="s">
        <v>1255</v>
      </c>
      <c r="S116" s="43" t="s">
        <v>1219</v>
      </c>
      <c r="T116" s="43">
        <v>5</v>
      </c>
      <c r="U116" s="43" t="s">
        <v>1234</v>
      </c>
      <c r="V116" s="43" t="s">
        <v>1221</v>
      </c>
      <c r="W116" s="43" t="s">
        <v>1222</v>
      </c>
      <c r="X116" s="43" t="s">
        <v>2499</v>
      </c>
      <c r="Y116" s="43" t="s">
        <v>2500</v>
      </c>
    </row>
    <row r="117" spans="1:25" x14ac:dyDescent="0.25">
      <c r="A117" s="43" t="s">
        <v>1386</v>
      </c>
      <c r="B117" s="26">
        <v>733</v>
      </c>
      <c r="C117" s="43" t="s">
        <v>2501</v>
      </c>
      <c r="D117" s="44">
        <v>44409</v>
      </c>
      <c r="E117" s="43" t="s">
        <v>2502</v>
      </c>
      <c r="F117" s="43" t="s">
        <v>1405</v>
      </c>
      <c r="G117" s="43" t="s">
        <v>1361</v>
      </c>
      <c r="H117" s="43" t="s">
        <v>1310</v>
      </c>
      <c r="I117" s="43" t="s">
        <v>1653</v>
      </c>
      <c r="J117" s="43"/>
      <c r="K117" s="43" t="s">
        <v>1212</v>
      </c>
      <c r="L117" s="43" t="s">
        <v>1289</v>
      </c>
      <c r="M117" s="43" t="s">
        <v>1232</v>
      </c>
      <c r="N117" s="43" t="s">
        <v>2214</v>
      </c>
      <c r="O117" s="43" t="s">
        <v>1216</v>
      </c>
      <c r="P117" s="43" t="s">
        <v>1217</v>
      </c>
      <c r="Q117" s="43"/>
      <c r="R117" s="43" t="s">
        <v>1219</v>
      </c>
      <c r="S117" s="43" t="s">
        <v>1219</v>
      </c>
      <c r="T117" s="43">
        <v>15</v>
      </c>
      <c r="U117" s="43" t="s">
        <v>1234</v>
      </c>
      <c r="V117" s="43" t="s">
        <v>1221</v>
      </c>
      <c r="W117" s="43" t="s">
        <v>1354</v>
      </c>
      <c r="X117" s="43" t="s">
        <v>2503</v>
      </c>
      <c r="Y117" s="43" t="s">
        <v>2504</v>
      </c>
    </row>
    <row r="118" ht="30" customHeight="1" spans="1:25" x14ac:dyDescent="0.25">
      <c r="A118" s="43" t="s">
        <v>1386</v>
      </c>
      <c r="B118" s="26">
        <v>739</v>
      </c>
      <c r="C118" s="43" t="s">
        <v>2505</v>
      </c>
      <c r="D118" s="44">
        <v>44409</v>
      </c>
      <c r="E118" s="43" t="s">
        <v>2506</v>
      </c>
      <c r="F118" s="43" t="s">
        <v>1461</v>
      </c>
      <c r="G118" s="43" t="s">
        <v>1285</v>
      </c>
      <c r="H118" s="43" t="s">
        <v>1310</v>
      </c>
      <c r="I118" s="43" t="s">
        <v>1653</v>
      </c>
      <c r="J118" s="43"/>
      <c r="K118" s="43" t="s">
        <v>1212</v>
      </c>
      <c r="L118" s="43" t="s">
        <v>1289</v>
      </c>
      <c r="M118" s="43" t="s">
        <v>1232</v>
      </c>
      <c r="N118" s="43" t="s">
        <v>2214</v>
      </c>
      <c r="O118" s="43" t="s">
        <v>1216</v>
      </c>
      <c r="P118" s="43" t="s">
        <v>1217</v>
      </c>
      <c r="Q118" s="43"/>
      <c r="R118" s="43" t="s">
        <v>1219</v>
      </c>
      <c r="S118" s="43" t="s">
        <v>1218</v>
      </c>
      <c r="T118" s="43">
        <v>15</v>
      </c>
      <c r="U118" s="43" t="s">
        <v>1247</v>
      </c>
      <c r="V118" s="43" t="s">
        <v>1291</v>
      </c>
      <c r="W118" s="43" t="s">
        <v>1278</v>
      </c>
      <c r="X118" s="45" t="s">
        <v>2507</v>
      </c>
      <c r="Y118" s="45" t="s">
        <v>2508</v>
      </c>
    </row>
    <row r="119" spans="1:25" x14ac:dyDescent="0.25">
      <c r="A119" s="43" t="s">
        <v>1386</v>
      </c>
      <c r="B119" s="26">
        <v>742</v>
      </c>
      <c r="C119" s="43" t="s">
        <v>2509</v>
      </c>
      <c r="D119" s="44">
        <v>44409</v>
      </c>
      <c r="E119" s="43" t="s">
        <v>2510</v>
      </c>
      <c r="F119" s="43" t="s">
        <v>1373</v>
      </c>
      <c r="G119" s="43" t="s">
        <v>1361</v>
      </c>
      <c r="H119" s="43" t="s">
        <v>1310</v>
      </c>
      <c r="I119" s="43" t="s">
        <v>1653</v>
      </c>
      <c r="J119" s="43"/>
      <c r="K119" s="43" t="s">
        <v>1212</v>
      </c>
      <c r="L119" s="43" t="s">
        <v>1289</v>
      </c>
      <c r="M119" s="43" t="s">
        <v>1232</v>
      </c>
      <c r="N119" s="43" t="s">
        <v>2214</v>
      </c>
      <c r="O119" s="43" t="s">
        <v>1216</v>
      </c>
      <c r="P119" s="43" t="s">
        <v>1217</v>
      </c>
      <c r="Q119" s="43"/>
      <c r="R119" s="43" t="s">
        <v>1219</v>
      </c>
      <c r="S119" s="43" t="s">
        <v>1219</v>
      </c>
      <c r="T119" s="43">
        <v>8</v>
      </c>
      <c r="U119" s="43" t="s">
        <v>1234</v>
      </c>
      <c r="V119" s="43" t="s">
        <v>1221</v>
      </c>
      <c r="W119" s="43" t="s">
        <v>1594</v>
      </c>
      <c r="X119" s="43" t="s">
        <v>2511</v>
      </c>
      <c r="Y119" s="43" t="s">
        <v>2512</v>
      </c>
    </row>
    <row r="120" spans="1:25" x14ac:dyDescent="0.25">
      <c r="A120" s="43" t="s">
        <v>1409</v>
      </c>
      <c r="B120" s="26">
        <v>459</v>
      </c>
      <c r="C120" s="43" t="s">
        <v>2513</v>
      </c>
      <c r="D120" s="44">
        <v>44440</v>
      </c>
      <c r="E120" s="43" t="s">
        <v>2514</v>
      </c>
      <c r="F120" s="43" t="s">
        <v>1301</v>
      </c>
      <c r="G120" s="43" t="s">
        <v>1285</v>
      </c>
      <c r="H120" s="43" t="s">
        <v>1310</v>
      </c>
      <c r="I120" s="43" t="s">
        <v>1653</v>
      </c>
      <c r="J120" s="43"/>
      <c r="K120" s="43" t="s">
        <v>1212</v>
      </c>
      <c r="L120" s="43" t="s">
        <v>1213</v>
      </c>
      <c r="M120" s="43" t="s">
        <v>1232</v>
      </c>
      <c r="N120" s="43" t="s">
        <v>2214</v>
      </c>
      <c r="O120" s="43" t="s">
        <v>1931</v>
      </c>
      <c r="P120" s="46">
        <v>44926</v>
      </c>
      <c r="Q120" s="43"/>
      <c r="R120" s="43"/>
      <c r="S120" s="43"/>
      <c r="T120" s="43"/>
      <c r="U120" s="43"/>
      <c r="V120" s="43"/>
      <c r="W120" s="43"/>
      <c r="X120" s="43"/>
      <c r="Y120" s="43"/>
    </row>
    <row r="121" spans="1:25" x14ac:dyDescent="0.25">
      <c r="A121" s="43" t="s">
        <v>1409</v>
      </c>
      <c r="B121" s="26">
        <v>205</v>
      </c>
      <c r="C121" s="43" t="s">
        <v>1410</v>
      </c>
      <c r="D121" s="44">
        <v>44440</v>
      </c>
      <c r="E121" s="43" t="s">
        <v>1411</v>
      </c>
      <c r="F121" s="43" t="s">
        <v>1412</v>
      </c>
      <c r="G121" s="43" t="s">
        <v>1413</v>
      </c>
      <c r="H121" s="43" t="s">
        <v>1209</v>
      </c>
      <c r="I121" s="43" t="s">
        <v>1653</v>
      </c>
      <c r="J121" s="43"/>
      <c r="K121" s="43" t="s">
        <v>1212</v>
      </c>
      <c r="L121" s="43" t="s">
        <v>1231</v>
      </c>
      <c r="M121" s="43" t="s">
        <v>1232</v>
      </c>
      <c r="N121" s="43" t="s">
        <v>1233</v>
      </c>
      <c r="O121" s="43" t="s">
        <v>1216</v>
      </c>
      <c r="P121" s="43" t="s">
        <v>1217</v>
      </c>
      <c r="Q121" s="43"/>
      <c r="R121" s="43" t="s">
        <v>1255</v>
      </c>
      <c r="S121" s="43" t="s">
        <v>1219</v>
      </c>
      <c r="T121" s="43">
        <v>4</v>
      </c>
      <c r="U121" s="43" t="s">
        <v>1234</v>
      </c>
      <c r="V121" s="43" t="s">
        <v>1291</v>
      </c>
      <c r="W121" s="43" t="s">
        <v>1292</v>
      </c>
      <c r="X121" s="43" t="s">
        <v>1415</v>
      </c>
      <c r="Y121" s="43" t="s">
        <v>1416</v>
      </c>
    </row>
    <row r="122" spans="1:25" x14ac:dyDescent="0.25">
      <c r="A122" s="43" t="s">
        <v>1409</v>
      </c>
      <c r="B122" s="26" t="s">
        <v>1417</v>
      </c>
      <c r="C122" s="43" t="s">
        <v>1418</v>
      </c>
      <c r="D122" s="44">
        <v>44441</v>
      </c>
      <c r="E122" s="43" t="s">
        <v>1419</v>
      </c>
      <c r="F122" s="43" t="s">
        <v>1420</v>
      </c>
      <c r="G122" s="43" t="s">
        <v>1285</v>
      </c>
      <c r="H122" s="43" t="s">
        <v>1286</v>
      </c>
      <c r="I122" s="43" t="s">
        <v>1653</v>
      </c>
      <c r="J122" s="43"/>
      <c r="K122" s="43" t="s">
        <v>1302</v>
      </c>
      <c r="L122" s="43" t="s">
        <v>1302</v>
      </c>
      <c r="M122" s="43" t="s">
        <v>1232</v>
      </c>
      <c r="N122" s="43" t="s">
        <v>1233</v>
      </c>
      <c r="O122" s="43" t="s">
        <v>1216</v>
      </c>
      <c r="P122" s="43" t="s">
        <v>1217</v>
      </c>
      <c r="Q122" s="43"/>
      <c r="R122" s="43"/>
      <c r="S122" s="43"/>
      <c r="T122" s="43"/>
      <c r="U122" s="43"/>
      <c r="V122" s="43"/>
      <c r="W122" s="43"/>
      <c r="X122" s="43"/>
      <c r="Y122" s="43"/>
    </row>
    <row r="123" spans="1:25" x14ac:dyDescent="0.25">
      <c r="A123" s="43" t="s">
        <v>1409</v>
      </c>
      <c r="B123" s="26" t="s">
        <v>1421</v>
      </c>
      <c r="C123" s="43" t="s">
        <v>1422</v>
      </c>
      <c r="D123" s="44">
        <v>44447</v>
      </c>
      <c r="E123" s="43" t="s">
        <v>1423</v>
      </c>
      <c r="F123" s="43" t="s">
        <v>1420</v>
      </c>
      <c r="G123" s="43" t="s">
        <v>1285</v>
      </c>
      <c r="H123" s="43" t="s">
        <v>1286</v>
      </c>
      <c r="I123" s="43" t="s">
        <v>1653</v>
      </c>
      <c r="J123" s="43"/>
      <c r="K123" s="43" t="s">
        <v>1302</v>
      </c>
      <c r="L123" s="43" t="s">
        <v>1302</v>
      </c>
      <c r="M123" s="43" t="s">
        <v>1232</v>
      </c>
      <c r="N123" s="43" t="s">
        <v>1233</v>
      </c>
      <c r="O123" s="43" t="s">
        <v>1216</v>
      </c>
      <c r="P123" s="43" t="s">
        <v>1217</v>
      </c>
      <c r="Q123" s="43"/>
      <c r="R123" s="43"/>
      <c r="S123" s="43"/>
      <c r="T123" s="43"/>
      <c r="U123" s="43"/>
      <c r="V123" s="43"/>
      <c r="W123" s="43"/>
      <c r="X123" s="43"/>
      <c r="Y123" s="43"/>
    </row>
    <row r="124" ht="30" customHeight="1" spans="1:25" x14ac:dyDescent="0.25">
      <c r="A124" s="43" t="s">
        <v>1409</v>
      </c>
      <c r="B124" s="26">
        <v>262</v>
      </c>
      <c r="C124" s="43" t="s">
        <v>1451</v>
      </c>
      <c r="D124" s="44">
        <v>44463</v>
      </c>
      <c r="E124" s="43" t="s">
        <v>1452</v>
      </c>
      <c r="F124" s="43" t="s">
        <v>1453</v>
      </c>
      <c r="G124" s="43" t="s">
        <v>1454</v>
      </c>
      <c r="H124" s="43" t="s">
        <v>1209</v>
      </c>
      <c r="I124" s="43" t="s">
        <v>1653</v>
      </c>
      <c r="J124" s="43"/>
      <c r="K124" s="43" t="s">
        <v>1212</v>
      </c>
      <c r="L124" s="43" t="s">
        <v>1231</v>
      </c>
      <c r="M124" s="43" t="s">
        <v>1232</v>
      </c>
      <c r="N124" s="43" t="s">
        <v>1455</v>
      </c>
      <c r="O124" s="43" t="s">
        <v>1216</v>
      </c>
      <c r="P124" s="43" t="s">
        <v>1217</v>
      </c>
      <c r="Q124" s="43" t="s">
        <v>1456</v>
      </c>
      <c r="R124" s="43" t="s">
        <v>1218</v>
      </c>
      <c r="S124" s="43" t="s">
        <v>1219</v>
      </c>
      <c r="T124" s="43">
        <v>3</v>
      </c>
      <c r="U124" s="43" t="s">
        <v>1234</v>
      </c>
      <c r="V124" s="43" t="s">
        <v>1235</v>
      </c>
      <c r="W124" s="43" t="s">
        <v>1236</v>
      </c>
      <c r="X124" s="43" t="s">
        <v>1237</v>
      </c>
      <c r="Y124" s="45" t="s">
        <v>1238</v>
      </c>
    </row>
    <row r="125" spans="1:25" x14ac:dyDescent="0.25">
      <c r="A125" s="43" t="s">
        <v>1409</v>
      </c>
      <c r="B125" s="26" t="s">
        <v>2515</v>
      </c>
      <c r="C125" s="43" t="s">
        <v>2516</v>
      </c>
      <c r="D125" s="44">
        <v>44464</v>
      </c>
      <c r="E125" s="43" t="s">
        <v>2517</v>
      </c>
      <c r="F125" s="43" t="s">
        <v>1744</v>
      </c>
      <c r="G125" s="43" t="s">
        <v>1380</v>
      </c>
      <c r="H125" s="43" t="s">
        <v>1381</v>
      </c>
      <c r="I125" s="43" t="s">
        <v>1653</v>
      </c>
      <c r="J125" s="43"/>
      <c r="K125" s="43" t="s">
        <v>1302</v>
      </c>
      <c r="L125" s="43" t="s">
        <v>1302</v>
      </c>
      <c r="M125" s="43" t="s">
        <v>1232</v>
      </c>
      <c r="N125" s="43" t="s">
        <v>2214</v>
      </c>
      <c r="O125" s="43" t="s">
        <v>1216</v>
      </c>
      <c r="P125" s="43" t="s">
        <v>1217</v>
      </c>
      <c r="Q125" s="43"/>
      <c r="R125" s="43" t="s">
        <v>1219</v>
      </c>
      <c r="S125" s="43" t="s">
        <v>1219</v>
      </c>
      <c r="T125" s="43">
        <v>18</v>
      </c>
      <c r="U125" s="43" t="s">
        <v>1247</v>
      </c>
      <c r="V125" s="43" t="s">
        <v>1291</v>
      </c>
      <c r="W125" s="43" t="s">
        <v>1292</v>
      </c>
      <c r="X125" s="43" t="s">
        <v>2518</v>
      </c>
      <c r="Y125" s="43" t="s">
        <v>2519</v>
      </c>
    </row>
    <row r="126" ht="30" customHeight="1" spans="1:25" x14ac:dyDescent="0.25">
      <c r="A126" s="43" t="s">
        <v>1494</v>
      </c>
      <c r="B126" s="26" t="s">
        <v>1458</v>
      </c>
      <c r="C126" s="43" t="s">
        <v>1459</v>
      </c>
      <c r="D126" s="44">
        <v>44470</v>
      </c>
      <c r="E126" s="43" t="s">
        <v>1460</v>
      </c>
      <c r="F126" s="43" t="s">
        <v>1461</v>
      </c>
      <c r="G126" s="43" t="s">
        <v>1285</v>
      </c>
      <c r="H126" s="43" t="s">
        <v>1286</v>
      </c>
      <c r="I126" s="43" t="s">
        <v>1653</v>
      </c>
      <c r="J126" s="43"/>
      <c r="K126" s="43" t="s">
        <v>1302</v>
      </c>
      <c r="L126" s="43" t="s">
        <v>1302</v>
      </c>
      <c r="M126" s="43" t="s">
        <v>1303</v>
      </c>
      <c r="N126" s="43" t="s">
        <v>1233</v>
      </c>
      <c r="O126" s="43" t="s">
        <v>1216</v>
      </c>
      <c r="P126" s="43" t="s">
        <v>1217</v>
      </c>
      <c r="Q126" s="43" t="s">
        <v>2520</v>
      </c>
      <c r="R126" s="43" t="s">
        <v>1219</v>
      </c>
      <c r="S126" s="43" t="s">
        <v>1219</v>
      </c>
      <c r="T126" s="43">
        <v>25</v>
      </c>
      <c r="U126" s="43" t="s">
        <v>1247</v>
      </c>
      <c r="V126" s="43" t="s">
        <v>1432</v>
      </c>
      <c r="W126" s="43" t="s">
        <v>1278</v>
      </c>
      <c r="X126" s="43" t="s">
        <v>1463</v>
      </c>
      <c r="Y126" s="45" t="s">
        <v>1464</v>
      </c>
    </row>
    <row r="127" ht="45" customHeight="1" spans="1:25" x14ac:dyDescent="0.25">
      <c r="A127" s="43" t="s">
        <v>1494</v>
      </c>
      <c r="B127" s="26" t="s">
        <v>1778</v>
      </c>
      <c r="C127" s="43" t="s">
        <v>1779</v>
      </c>
      <c r="D127" s="44">
        <v>44470</v>
      </c>
      <c r="E127" s="43" t="s">
        <v>1780</v>
      </c>
      <c r="F127" s="43" t="s">
        <v>1514</v>
      </c>
      <c r="G127" s="43" t="s">
        <v>1515</v>
      </c>
      <c r="H127" s="43" t="s">
        <v>1310</v>
      </c>
      <c r="I127" s="43" t="s">
        <v>1653</v>
      </c>
      <c r="J127" s="43"/>
      <c r="K127" s="43" t="s">
        <v>1302</v>
      </c>
      <c r="L127" s="43" t="s">
        <v>1302</v>
      </c>
      <c r="M127" s="43" t="s">
        <v>1303</v>
      </c>
      <c r="N127" s="43" t="s">
        <v>1233</v>
      </c>
      <c r="O127" s="43" t="s">
        <v>1216</v>
      </c>
      <c r="P127" s="43" t="s">
        <v>1217</v>
      </c>
      <c r="Q127" s="43" t="s">
        <v>1781</v>
      </c>
      <c r="R127" s="43" t="s">
        <v>1219</v>
      </c>
      <c r="S127" s="43" t="s">
        <v>1218</v>
      </c>
      <c r="T127" s="43">
        <v>15</v>
      </c>
      <c r="U127" s="43" t="s">
        <v>1247</v>
      </c>
      <c r="V127" s="43" t="s">
        <v>1221</v>
      </c>
      <c r="W127" s="43" t="s">
        <v>1574</v>
      </c>
      <c r="X127" s="45" t="s">
        <v>1782</v>
      </c>
      <c r="Y127" s="45" t="s">
        <v>1783</v>
      </c>
    </row>
    <row r="128" spans="1:25" x14ac:dyDescent="0.25">
      <c r="A128" s="43" t="s">
        <v>1494</v>
      </c>
      <c r="B128" s="26" t="s">
        <v>2521</v>
      </c>
      <c r="C128" s="43" t="s">
        <v>2522</v>
      </c>
      <c r="D128" s="44">
        <v>44470</v>
      </c>
      <c r="E128" s="43" t="s">
        <v>2523</v>
      </c>
      <c r="F128" s="43" t="s">
        <v>1882</v>
      </c>
      <c r="G128" s="43" t="s">
        <v>1361</v>
      </c>
      <c r="H128" s="43" t="s">
        <v>1286</v>
      </c>
      <c r="I128" s="43" t="s">
        <v>1653</v>
      </c>
      <c r="J128" s="43"/>
      <c r="K128" s="43" t="s">
        <v>1302</v>
      </c>
      <c r="L128" s="43" t="s">
        <v>1302</v>
      </c>
      <c r="M128" s="43" t="s">
        <v>1232</v>
      </c>
      <c r="N128" s="43" t="s">
        <v>2214</v>
      </c>
      <c r="O128" s="43" t="s">
        <v>1216</v>
      </c>
      <c r="P128" s="43" t="s">
        <v>1217</v>
      </c>
      <c r="Q128" s="43"/>
      <c r="R128" s="43"/>
      <c r="S128" s="43"/>
      <c r="T128" s="43"/>
      <c r="U128" s="43"/>
      <c r="V128" s="43"/>
      <c r="W128" s="43"/>
      <c r="X128" s="43"/>
      <c r="Y128" s="43"/>
    </row>
    <row r="129" spans="1:25" x14ac:dyDescent="0.25">
      <c r="A129" s="43" t="s">
        <v>1494</v>
      </c>
      <c r="B129" s="26" t="s">
        <v>2524</v>
      </c>
      <c r="C129" s="43" t="s">
        <v>2525</v>
      </c>
      <c r="D129" s="44">
        <v>44470</v>
      </c>
      <c r="E129" s="43" t="s">
        <v>2526</v>
      </c>
      <c r="F129" s="43" t="s">
        <v>1751</v>
      </c>
      <c r="G129" s="43" t="s">
        <v>1353</v>
      </c>
      <c r="H129" s="43" t="s">
        <v>1310</v>
      </c>
      <c r="I129" s="43" t="s">
        <v>1653</v>
      </c>
      <c r="J129" s="43"/>
      <c r="K129" s="43" t="s">
        <v>1302</v>
      </c>
      <c r="L129" s="43" t="s">
        <v>1302</v>
      </c>
      <c r="M129" s="43" t="s">
        <v>1232</v>
      </c>
      <c r="N129" s="43" t="s">
        <v>2214</v>
      </c>
      <c r="O129" s="43" t="s">
        <v>1216</v>
      </c>
      <c r="P129" s="43" t="s">
        <v>1217</v>
      </c>
      <c r="Q129" s="43"/>
      <c r="R129" s="43" t="s">
        <v>1219</v>
      </c>
      <c r="S129" s="43" t="s">
        <v>1219</v>
      </c>
      <c r="T129" s="43">
        <v>31</v>
      </c>
      <c r="U129" s="43" t="s">
        <v>1247</v>
      </c>
      <c r="V129" s="43" t="s">
        <v>1221</v>
      </c>
      <c r="W129" s="43" t="s">
        <v>1292</v>
      </c>
      <c r="X129" s="43" t="s">
        <v>1338</v>
      </c>
      <c r="Y129" s="43" t="s">
        <v>2527</v>
      </c>
    </row>
    <row r="130" spans="1:25" x14ac:dyDescent="0.25">
      <c r="A130" s="43" t="s">
        <v>1494</v>
      </c>
      <c r="B130" s="26" t="s">
        <v>1822</v>
      </c>
      <c r="C130" s="43" t="s">
        <v>1823</v>
      </c>
      <c r="D130" s="44">
        <v>44470</v>
      </c>
      <c r="E130" s="43" t="s">
        <v>1824</v>
      </c>
      <c r="F130" s="43" t="s">
        <v>1395</v>
      </c>
      <c r="G130" s="43" t="s">
        <v>1361</v>
      </c>
      <c r="H130" s="43" t="s">
        <v>1286</v>
      </c>
      <c r="I130" s="43" t="s">
        <v>1653</v>
      </c>
      <c r="J130" s="43"/>
      <c r="K130" s="43" t="s">
        <v>1302</v>
      </c>
      <c r="L130" s="43" t="s">
        <v>1302</v>
      </c>
      <c r="M130" s="43" t="s">
        <v>1303</v>
      </c>
      <c r="N130" s="43" t="s">
        <v>1233</v>
      </c>
      <c r="O130" s="43" t="s">
        <v>1216</v>
      </c>
      <c r="P130" s="43" t="s">
        <v>1217</v>
      </c>
      <c r="Q130" s="43" t="s">
        <v>1825</v>
      </c>
      <c r="R130" s="43" t="s">
        <v>1255</v>
      </c>
      <c r="S130" s="43" t="s">
        <v>1255</v>
      </c>
      <c r="T130" s="43">
        <v>33</v>
      </c>
      <c r="U130" s="43" t="s">
        <v>1247</v>
      </c>
      <c r="V130" s="43" t="s">
        <v>1313</v>
      </c>
      <c r="W130" s="43" t="s">
        <v>1236</v>
      </c>
      <c r="X130" s="43" t="s">
        <v>1826</v>
      </c>
      <c r="Y130" s="43" t="s">
        <v>1827</v>
      </c>
    </row>
    <row r="131" spans="1:25" x14ac:dyDescent="0.25">
      <c r="A131" s="43" t="s">
        <v>1494</v>
      </c>
      <c r="B131" s="26" t="s">
        <v>2528</v>
      </c>
      <c r="C131" s="43" t="s">
        <v>2529</v>
      </c>
      <c r="D131" s="44">
        <v>44470</v>
      </c>
      <c r="E131" s="43" t="s">
        <v>2530</v>
      </c>
      <c r="F131" s="43" t="s">
        <v>1405</v>
      </c>
      <c r="G131" s="43" t="s">
        <v>1361</v>
      </c>
      <c r="H131" s="43" t="s">
        <v>1286</v>
      </c>
      <c r="I131" s="43" t="s">
        <v>1653</v>
      </c>
      <c r="J131" s="43"/>
      <c r="K131" s="43" t="s">
        <v>1302</v>
      </c>
      <c r="L131" s="43" t="s">
        <v>1302</v>
      </c>
      <c r="M131" s="43" t="s">
        <v>1232</v>
      </c>
      <c r="N131" s="43" t="s">
        <v>2214</v>
      </c>
      <c r="O131" s="43" t="s">
        <v>1216</v>
      </c>
      <c r="P131" s="43" t="s">
        <v>1217</v>
      </c>
      <c r="Q131" s="43"/>
      <c r="R131" s="43"/>
      <c r="S131" s="43"/>
      <c r="T131" s="43"/>
      <c r="U131" s="43"/>
      <c r="V131" s="43"/>
      <c r="W131" s="43"/>
      <c r="X131" s="43"/>
      <c r="Y131" s="43"/>
    </row>
    <row r="132" spans="1:25" x14ac:dyDescent="0.25">
      <c r="A132" s="43" t="s">
        <v>1494</v>
      </c>
      <c r="B132" s="26" t="s">
        <v>1828</v>
      </c>
      <c r="C132" s="43" t="s">
        <v>1829</v>
      </c>
      <c r="D132" s="44">
        <v>44470</v>
      </c>
      <c r="E132" s="43" t="s">
        <v>1830</v>
      </c>
      <c r="F132" s="43" t="s">
        <v>1716</v>
      </c>
      <c r="G132" s="43" t="s">
        <v>1348</v>
      </c>
      <c r="H132" s="43" t="s">
        <v>1331</v>
      </c>
      <c r="I132" s="43" t="s">
        <v>1653</v>
      </c>
      <c r="J132" s="43"/>
      <c r="K132" s="43" t="s">
        <v>1302</v>
      </c>
      <c r="L132" s="43" t="s">
        <v>1302</v>
      </c>
      <c r="M132" s="43" t="s">
        <v>1303</v>
      </c>
      <c r="N132" s="43" t="s">
        <v>1233</v>
      </c>
      <c r="O132" s="43" t="s">
        <v>1216</v>
      </c>
      <c r="P132" s="43" t="s">
        <v>1217</v>
      </c>
      <c r="Q132" s="43" t="s">
        <v>1825</v>
      </c>
      <c r="R132" s="43" t="s">
        <v>1255</v>
      </c>
      <c r="S132" s="43" t="s">
        <v>1219</v>
      </c>
      <c r="T132" s="43">
        <v>6</v>
      </c>
      <c r="U132" s="43" t="s">
        <v>1247</v>
      </c>
      <c r="V132" s="43" t="s">
        <v>1221</v>
      </c>
      <c r="W132" s="43" t="s">
        <v>1753</v>
      </c>
      <c r="X132" s="43" t="s">
        <v>1831</v>
      </c>
      <c r="Y132" s="43" t="s">
        <v>1832</v>
      </c>
    </row>
    <row r="133" spans="1:25" x14ac:dyDescent="0.25">
      <c r="A133" s="43" t="s">
        <v>1494</v>
      </c>
      <c r="B133" s="26" t="s">
        <v>1465</v>
      </c>
      <c r="C133" s="43" t="s">
        <v>1466</v>
      </c>
      <c r="D133" s="44">
        <v>44470</v>
      </c>
      <c r="E133" s="43" t="s">
        <v>1467</v>
      </c>
      <c r="F133" s="43" t="s">
        <v>1301</v>
      </c>
      <c r="G133" s="43" t="s">
        <v>1285</v>
      </c>
      <c r="H133" s="43" t="s">
        <v>1310</v>
      </c>
      <c r="I133" s="43" t="s">
        <v>1653</v>
      </c>
      <c r="J133" s="43"/>
      <c r="K133" s="43" t="s">
        <v>1302</v>
      </c>
      <c r="L133" s="43" t="s">
        <v>1302</v>
      </c>
      <c r="M133" s="43" t="s">
        <v>1232</v>
      </c>
      <c r="N133" s="43" t="s">
        <v>1233</v>
      </c>
      <c r="O133" s="43" t="s">
        <v>1216</v>
      </c>
      <c r="P133" s="43" t="s">
        <v>1217</v>
      </c>
      <c r="Q133" s="43"/>
      <c r="R133" s="43" t="s">
        <v>1219</v>
      </c>
      <c r="S133" s="43" t="s">
        <v>1219</v>
      </c>
      <c r="T133" s="43">
        <v>24</v>
      </c>
      <c r="U133" s="43" t="s">
        <v>1247</v>
      </c>
      <c r="V133" s="43" t="s">
        <v>1469</v>
      </c>
      <c r="W133" s="43" t="s">
        <v>1248</v>
      </c>
      <c r="X133" s="43" t="s">
        <v>1470</v>
      </c>
      <c r="Y133" s="43" t="s">
        <v>1471</v>
      </c>
    </row>
    <row r="134" spans="1:25" x14ac:dyDescent="0.25">
      <c r="A134" s="43" t="s">
        <v>1494</v>
      </c>
      <c r="B134" s="26" t="s">
        <v>2531</v>
      </c>
      <c r="C134" s="43" t="s">
        <v>2532</v>
      </c>
      <c r="D134" s="44">
        <v>44470</v>
      </c>
      <c r="E134" s="43" t="s">
        <v>2533</v>
      </c>
      <c r="F134" s="43" t="s">
        <v>1514</v>
      </c>
      <c r="G134" s="43" t="s">
        <v>1515</v>
      </c>
      <c r="H134" s="43" t="s">
        <v>1310</v>
      </c>
      <c r="I134" s="43" t="s">
        <v>1653</v>
      </c>
      <c r="J134" s="43"/>
      <c r="K134" s="43" t="s">
        <v>1302</v>
      </c>
      <c r="L134" s="43" t="s">
        <v>1302</v>
      </c>
      <c r="M134" s="43" t="s">
        <v>1232</v>
      </c>
      <c r="N134" s="43" t="s">
        <v>2214</v>
      </c>
      <c r="O134" s="43" t="s">
        <v>1216</v>
      </c>
      <c r="P134" s="43" t="s">
        <v>1217</v>
      </c>
      <c r="Q134" s="43"/>
      <c r="R134" s="43" t="s">
        <v>1255</v>
      </c>
      <c r="S134" s="43" t="s">
        <v>1219</v>
      </c>
      <c r="T134" s="43">
        <v>15</v>
      </c>
      <c r="U134" s="43" t="s">
        <v>1247</v>
      </c>
      <c r="V134" s="43" t="s">
        <v>1291</v>
      </c>
      <c r="W134" s="43" t="s">
        <v>1574</v>
      </c>
      <c r="X134" s="43" t="s">
        <v>2534</v>
      </c>
      <c r="Y134" s="43" t="s">
        <v>2535</v>
      </c>
    </row>
    <row r="135" spans="1:25" x14ac:dyDescent="0.25">
      <c r="A135" s="43" t="s">
        <v>1494</v>
      </c>
      <c r="B135" s="26" t="s">
        <v>2536</v>
      </c>
      <c r="C135" s="43" t="s">
        <v>2537</v>
      </c>
      <c r="D135" s="44">
        <v>44470</v>
      </c>
      <c r="E135" s="43" t="s">
        <v>2538</v>
      </c>
      <c r="F135" s="43" t="s">
        <v>2271</v>
      </c>
      <c r="G135" s="43" t="s">
        <v>1361</v>
      </c>
      <c r="H135" s="43" t="s">
        <v>1286</v>
      </c>
      <c r="I135" s="43" t="s">
        <v>1653</v>
      </c>
      <c r="J135" s="43"/>
      <c r="K135" s="43" t="s">
        <v>1302</v>
      </c>
      <c r="L135" s="43" t="s">
        <v>1302</v>
      </c>
      <c r="M135" s="43" t="s">
        <v>1232</v>
      </c>
      <c r="N135" s="43" t="s">
        <v>2214</v>
      </c>
      <c r="O135" s="43" t="s">
        <v>1216</v>
      </c>
      <c r="P135" s="43" t="s">
        <v>1217</v>
      </c>
      <c r="Q135" s="43"/>
      <c r="R135" s="43" t="s">
        <v>1219</v>
      </c>
      <c r="S135" s="43" t="s">
        <v>1218</v>
      </c>
      <c r="T135" s="43">
        <v>28</v>
      </c>
      <c r="U135" s="43" t="s">
        <v>1247</v>
      </c>
      <c r="V135" s="43" t="s">
        <v>1432</v>
      </c>
      <c r="W135" s="43" t="s">
        <v>2539</v>
      </c>
      <c r="X135" s="43" t="s">
        <v>2540</v>
      </c>
      <c r="Y135" s="43" t="s">
        <v>1316</v>
      </c>
    </row>
    <row r="136" spans="1:25" x14ac:dyDescent="0.25">
      <c r="A136" s="43" t="s">
        <v>1494</v>
      </c>
      <c r="B136" s="26" t="s">
        <v>1879</v>
      </c>
      <c r="C136" s="43" t="s">
        <v>1880</v>
      </c>
      <c r="D136" s="44">
        <v>44470</v>
      </c>
      <c r="E136" s="43" t="s">
        <v>1881</v>
      </c>
      <c r="F136" s="43" t="s">
        <v>1882</v>
      </c>
      <c r="G136" s="43" t="s">
        <v>1361</v>
      </c>
      <c r="H136" s="43" t="s">
        <v>1286</v>
      </c>
      <c r="I136" s="43" t="s">
        <v>1653</v>
      </c>
      <c r="J136" s="43"/>
      <c r="K136" s="43" t="s">
        <v>1302</v>
      </c>
      <c r="L136" s="43" t="s">
        <v>1302</v>
      </c>
      <c r="M136" s="43" t="s">
        <v>1303</v>
      </c>
      <c r="N136" s="43" t="s">
        <v>1233</v>
      </c>
      <c r="O136" s="43" t="s">
        <v>1216</v>
      </c>
      <c r="P136" s="43" t="s">
        <v>1217</v>
      </c>
      <c r="Q136" s="43" t="s">
        <v>1883</v>
      </c>
      <c r="R136" s="43"/>
      <c r="S136" s="43"/>
      <c r="T136" s="43"/>
      <c r="U136" s="43"/>
      <c r="V136" s="43"/>
      <c r="W136" s="43"/>
      <c r="X136" s="43"/>
      <c r="Y136" s="43"/>
    </row>
    <row r="137" ht="45" customHeight="1" spans="1:25" x14ac:dyDescent="0.25">
      <c r="A137" s="43" t="s">
        <v>1494</v>
      </c>
      <c r="B137" s="26" t="s">
        <v>1806</v>
      </c>
      <c r="C137" s="43" t="s">
        <v>1807</v>
      </c>
      <c r="D137" s="44">
        <v>44470</v>
      </c>
      <c r="E137" s="43" t="s">
        <v>1808</v>
      </c>
      <c r="F137" s="43" t="s">
        <v>1301</v>
      </c>
      <c r="G137" s="43" t="s">
        <v>1285</v>
      </c>
      <c r="H137" s="43" t="s">
        <v>1310</v>
      </c>
      <c r="I137" s="43" t="s">
        <v>1653</v>
      </c>
      <c r="J137" s="43"/>
      <c r="K137" s="43" t="s">
        <v>1302</v>
      </c>
      <c r="L137" s="43" t="s">
        <v>1302</v>
      </c>
      <c r="M137" s="43" t="s">
        <v>1303</v>
      </c>
      <c r="N137" s="43" t="s">
        <v>1233</v>
      </c>
      <c r="O137" s="43" t="s">
        <v>1216</v>
      </c>
      <c r="P137" s="43" t="s">
        <v>1217</v>
      </c>
      <c r="Q137" s="43" t="s">
        <v>1803</v>
      </c>
      <c r="R137" s="43" t="s">
        <v>1219</v>
      </c>
      <c r="S137" s="43" t="s">
        <v>1218</v>
      </c>
      <c r="T137" s="43">
        <v>24</v>
      </c>
      <c r="U137" s="43" t="s">
        <v>1247</v>
      </c>
      <c r="V137" s="43" t="s">
        <v>1432</v>
      </c>
      <c r="W137" s="43" t="s">
        <v>1278</v>
      </c>
      <c r="X137" s="43" t="s">
        <v>1809</v>
      </c>
      <c r="Y137" s="45" t="s">
        <v>1810</v>
      </c>
    </row>
    <row r="138" ht="60" customHeight="1" spans="1:25" x14ac:dyDescent="0.25">
      <c r="A138" s="43" t="s">
        <v>1494</v>
      </c>
      <c r="B138" s="26" t="s">
        <v>1800</v>
      </c>
      <c r="C138" s="43" t="s">
        <v>1801</v>
      </c>
      <c r="D138" s="44">
        <v>44470</v>
      </c>
      <c r="E138" s="43" t="s">
        <v>1802</v>
      </c>
      <c r="F138" s="43" t="s">
        <v>1284</v>
      </c>
      <c r="G138" s="43" t="s">
        <v>1285</v>
      </c>
      <c r="H138" s="43" t="s">
        <v>1310</v>
      </c>
      <c r="I138" s="43" t="s">
        <v>1653</v>
      </c>
      <c r="J138" s="43"/>
      <c r="K138" s="43" t="s">
        <v>1302</v>
      </c>
      <c r="L138" s="43" t="s">
        <v>1302</v>
      </c>
      <c r="M138" s="43" t="s">
        <v>1303</v>
      </c>
      <c r="N138" s="43" t="s">
        <v>1233</v>
      </c>
      <c r="O138" s="43" t="s">
        <v>1216</v>
      </c>
      <c r="P138" s="43" t="s">
        <v>1217</v>
      </c>
      <c r="Q138" s="43" t="s">
        <v>1803</v>
      </c>
      <c r="R138" s="43" t="s">
        <v>1219</v>
      </c>
      <c r="S138" s="43" t="s">
        <v>1219</v>
      </c>
      <c r="T138" s="43">
        <v>21</v>
      </c>
      <c r="U138" s="43" t="s">
        <v>1247</v>
      </c>
      <c r="V138" s="43" t="s">
        <v>1291</v>
      </c>
      <c r="W138" s="43" t="s">
        <v>1292</v>
      </c>
      <c r="X138" s="43" t="s">
        <v>1804</v>
      </c>
      <c r="Y138" s="45" t="s">
        <v>1805</v>
      </c>
    </row>
    <row r="139" spans="1:25" x14ac:dyDescent="0.25">
      <c r="A139" s="43" t="s">
        <v>1494</v>
      </c>
      <c r="B139" s="26" t="s">
        <v>2541</v>
      </c>
      <c r="C139" s="43" t="s">
        <v>2542</v>
      </c>
      <c r="D139" s="44">
        <v>44470</v>
      </c>
      <c r="E139" s="43" t="s">
        <v>2543</v>
      </c>
      <c r="F139" s="43" t="s">
        <v>1400</v>
      </c>
      <c r="G139" s="43" t="s">
        <v>1380</v>
      </c>
      <c r="H139" s="43" t="s">
        <v>1381</v>
      </c>
      <c r="I139" s="43" t="s">
        <v>1653</v>
      </c>
      <c r="J139" s="43"/>
      <c r="K139" s="43" t="s">
        <v>1302</v>
      </c>
      <c r="L139" s="43" t="s">
        <v>1302</v>
      </c>
      <c r="M139" s="43" t="s">
        <v>1232</v>
      </c>
      <c r="N139" s="43" t="s">
        <v>2214</v>
      </c>
      <c r="O139" s="43" t="s">
        <v>1216</v>
      </c>
      <c r="P139" s="43" t="s">
        <v>1217</v>
      </c>
      <c r="Q139" s="43"/>
      <c r="R139" s="43" t="s">
        <v>1218</v>
      </c>
      <c r="S139" s="43" t="s">
        <v>1218</v>
      </c>
      <c r="T139" s="43">
        <v>20</v>
      </c>
      <c r="U139" s="43" t="s">
        <v>1247</v>
      </c>
      <c r="V139" s="43" t="s">
        <v>1291</v>
      </c>
      <c r="W139" s="43" t="s">
        <v>1574</v>
      </c>
      <c r="X139" s="43" t="s">
        <v>2544</v>
      </c>
      <c r="Y139" s="43" t="s">
        <v>2545</v>
      </c>
    </row>
    <row r="140" spans="1:25" x14ac:dyDescent="0.25">
      <c r="A140" s="43" t="s">
        <v>1494</v>
      </c>
      <c r="B140" s="26" t="s">
        <v>2546</v>
      </c>
      <c r="C140" s="43" t="s">
        <v>2547</v>
      </c>
      <c r="D140" s="44">
        <v>44470</v>
      </c>
      <c r="E140" s="43" t="s">
        <v>2548</v>
      </c>
      <c r="F140" s="43" t="s">
        <v>1310</v>
      </c>
      <c r="G140" s="43" t="s">
        <v>1330</v>
      </c>
      <c r="H140" s="43" t="s">
        <v>1331</v>
      </c>
      <c r="I140" s="43" t="s">
        <v>1653</v>
      </c>
      <c r="J140" s="43"/>
      <c r="K140" s="43" t="s">
        <v>1302</v>
      </c>
      <c r="L140" s="43" t="s">
        <v>1302</v>
      </c>
      <c r="M140" s="43" t="s">
        <v>1232</v>
      </c>
      <c r="N140" s="43" t="s">
        <v>2214</v>
      </c>
      <c r="O140" s="43" t="s">
        <v>1216</v>
      </c>
      <c r="P140" s="43" t="s">
        <v>1217</v>
      </c>
      <c r="Q140" s="43"/>
      <c r="R140" s="43" t="s">
        <v>1219</v>
      </c>
      <c r="S140" s="43" t="s">
        <v>1219</v>
      </c>
      <c r="T140" s="43">
        <v>23</v>
      </c>
      <c r="U140" s="43" t="s">
        <v>1247</v>
      </c>
      <c r="V140" s="43" t="s">
        <v>1291</v>
      </c>
      <c r="W140" s="43" t="s">
        <v>1594</v>
      </c>
      <c r="X140" s="43" t="s">
        <v>2549</v>
      </c>
      <c r="Y140" s="43" t="s">
        <v>2550</v>
      </c>
    </row>
    <row r="141" spans="1:25" x14ac:dyDescent="0.25">
      <c r="A141" s="43" t="s">
        <v>1494</v>
      </c>
      <c r="B141" s="26" t="s">
        <v>2551</v>
      </c>
      <c r="C141" s="43" t="s">
        <v>2552</v>
      </c>
      <c r="D141" s="44">
        <v>44470</v>
      </c>
      <c r="E141" s="43" t="s">
        <v>2553</v>
      </c>
      <c r="F141" s="43" t="s">
        <v>1360</v>
      </c>
      <c r="G141" s="43" t="s">
        <v>1361</v>
      </c>
      <c r="H141" s="43" t="s">
        <v>1286</v>
      </c>
      <c r="I141" s="43" t="s">
        <v>1653</v>
      </c>
      <c r="J141" s="43"/>
      <c r="K141" s="43" t="s">
        <v>1302</v>
      </c>
      <c r="L141" s="43" t="s">
        <v>1302</v>
      </c>
      <c r="M141" s="43" t="s">
        <v>1232</v>
      </c>
      <c r="N141" s="43" t="s">
        <v>2214</v>
      </c>
      <c r="O141" s="43" t="s">
        <v>1931</v>
      </c>
      <c r="P141" s="46">
        <v>44926</v>
      </c>
      <c r="Q141" s="43"/>
      <c r="R141" s="43"/>
      <c r="S141" s="43"/>
      <c r="T141" s="43"/>
      <c r="U141" s="43"/>
      <c r="V141" s="43"/>
      <c r="W141" s="43"/>
      <c r="X141" s="43"/>
      <c r="Y141" s="43"/>
    </row>
    <row r="142" spans="1:25" x14ac:dyDescent="0.25">
      <c r="A142" s="43" t="s">
        <v>1494</v>
      </c>
      <c r="B142" s="26" t="s">
        <v>2554</v>
      </c>
      <c r="C142" s="43" t="s">
        <v>2555</v>
      </c>
      <c r="D142" s="44">
        <v>44470</v>
      </c>
      <c r="E142" s="43" t="s">
        <v>2556</v>
      </c>
      <c r="F142" s="43" t="s">
        <v>1671</v>
      </c>
      <c r="G142" s="43" t="s">
        <v>1348</v>
      </c>
      <c r="H142" s="43" t="s">
        <v>1331</v>
      </c>
      <c r="I142" s="43" t="s">
        <v>1653</v>
      </c>
      <c r="J142" s="43"/>
      <c r="K142" s="43" t="s">
        <v>1302</v>
      </c>
      <c r="L142" s="43" t="s">
        <v>1302</v>
      </c>
      <c r="M142" s="43" t="s">
        <v>1232</v>
      </c>
      <c r="N142" s="43" t="s">
        <v>2214</v>
      </c>
      <c r="O142" s="43" t="s">
        <v>1216</v>
      </c>
      <c r="P142" s="43" t="s">
        <v>1217</v>
      </c>
      <c r="Q142" s="43"/>
      <c r="R142" s="43" t="s">
        <v>1219</v>
      </c>
      <c r="S142" s="43" t="s">
        <v>1219</v>
      </c>
      <c r="T142" s="43">
        <v>26</v>
      </c>
      <c r="U142" s="43" t="s">
        <v>1247</v>
      </c>
      <c r="V142" s="43" t="s">
        <v>1221</v>
      </c>
      <c r="W142" s="43" t="s">
        <v>1314</v>
      </c>
      <c r="X142" s="43" t="s">
        <v>2557</v>
      </c>
      <c r="Y142" s="43" t="s">
        <v>2558</v>
      </c>
    </row>
    <row r="143" spans="1:25" x14ac:dyDescent="0.25">
      <c r="A143" s="43" t="s">
        <v>1494</v>
      </c>
      <c r="B143" s="26" t="s">
        <v>2559</v>
      </c>
      <c r="C143" s="43" t="s">
        <v>2560</v>
      </c>
      <c r="D143" s="44">
        <v>44470</v>
      </c>
      <c r="E143" s="43" t="s">
        <v>2561</v>
      </c>
      <c r="F143" s="43" t="s">
        <v>1534</v>
      </c>
      <c r="G143" s="43" t="s">
        <v>1271</v>
      </c>
      <c r="H143" s="43" t="s">
        <v>1272</v>
      </c>
      <c r="I143" s="43" t="s">
        <v>1653</v>
      </c>
      <c r="J143" s="43"/>
      <c r="K143" s="43" t="s">
        <v>1302</v>
      </c>
      <c r="L143" s="43" t="s">
        <v>1302</v>
      </c>
      <c r="M143" s="43" t="s">
        <v>1232</v>
      </c>
      <c r="N143" s="43" t="s">
        <v>2214</v>
      </c>
      <c r="O143" s="43" t="s">
        <v>1216</v>
      </c>
      <c r="P143" s="43" t="s">
        <v>1217</v>
      </c>
      <c r="Q143" s="43"/>
      <c r="R143" s="43" t="s">
        <v>1219</v>
      </c>
      <c r="S143" s="43" t="s">
        <v>1218</v>
      </c>
      <c r="T143" s="43">
        <v>8</v>
      </c>
      <c r="U143" s="43" t="s">
        <v>1247</v>
      </c>
      <c r="V143" s="43" t="s">
        <v>1432</v>
      </c>
      <c r="W143" s="43" t="s">
        <v>1574</v>
      </c>
      <c r="X143" s="43" t="s">
        <v>2562</v>
      </c>
      <c r="Y143" s="43" t="s">
        <v>2563</v>
      </c>
    </row>
    <row r="144" spans="1:25" x14ac:dyDescent="0.25">
      <c r="A144" s="43" t="s">
        <v>1494</v>
      </c>
      <c r="B144" s="26" t="s">
        <v>2564</v>
      </c>
      <c r="C144" s="43" t="s">
        <v>2565</v>
      </c>
      <c r="D144" s="44">
        <v>44470</v>
      </c>
      <c r="E144" s="43" t="s">
        <v>2566</v>
      </c>
      <c r="F144" s="43" t="s">
        <v>1514</v>
      </c>
      <c r="G144" s="43" t="s">
        <v>1515</v>
      </c>
      <c r="H144" s="43" t="s">
        <v>1310</v>
      </c>
      <c r="I144" s="43" t="s">
        <v>1653</v>
      </c>
      <c r="J144" s="43"/>
      <c r="K144" s="43" t="s">
        <v>1302</v>
      </c>
      <c r="L144" s="43" t="s">
        <v>1302</v>
      </c>
      <c r="M144" s="43" t="s">
        <v>1232</v>
      </c>
      <c r="N144" s="43" t="s">
        <v>2214</v>
      </c>
      <c r="O144" s="43" t="s">
        <v>1931</v>
      </c>
      <c r="P144" s="46">
        <v>44926</v>
      </c>
      <c r="Q144" s="43"/>
      <c r="R144" s="43"/>
      <c r="S144" s="43"/>
      <c r="T144" s="43"/>
      <c r="U144" s="43"/>
      <c r="V144" s="43"/>
      <c r="W144" s="43"/>
      <c r="X144" s="43"/>
      <c r="Y144" s="43"/>
    </row>
    <row r="145" spans="1:25" x14ac:dyDescent="0.25">
      <c r="A145" s="43" t="s">
        <v>1494</v>
      </c>
      <c r="B145" s="26" t="s">
        <v>1833</v>
      </c>
      <c r="C145" s="43" t="s">
        <v>1834</v>
      </c>
      <c r="D145" s="44">
        <v>44470</v>
      </c>
      <c r="E145" s="43" t="s">
        <v>1835</v>
      </c>
      <c r="F145" s="43" t="s">
        <v>1301</v>
      </c>
      <c r="G145" s="43" t="s">
        <v>1285</v>
      </c>
      <c r="H145" s="43" t="s">
        <v>1310</v>
      </c>
      <c r="I145" s="43" t="s">
        <v>1653</v>
      </c>
      <c r="J145" s="43"/>
      <c r="K145" s="43" t="s">
        <v>1302</v>
      </c>
      <c r="L145" s="43" t="s">
        <v>1302</v>
      </c>
      <c r="M145" s="43" t="s">
        <v>1303</v>
      </c>
      <c r="N145" s="43" t="s">
        <v>1233</v>
      </c>
      <c r="O145" s="43" t="s">
        <v>1216</v>
      </c>
      <c r="P145" s="43" t="s">
        <v>1217</v>
      </c>
      <c r="Q145" s="47" t="s">
        <v>1836</v>
      </c>
      <c r="R145" s="43" t="s">
        <v>1255</v>
      </c>
      <c r="S145" s="43" t="s">
        <v>1219</v>
      </c>
      <c r="T145" s="43">
        <v>18</v>
      </c>
      <c r="U145" s="43" t="s">
        <v>1247</v>
      </c>
      <c r="V145" s="43" t="s">
        <v>1313</v>
      </c>
      <c r="W145" s="43" t="s">
        <v>1323</v>
      </c>
      <c r="X145" s="43" t="s">
        <v>1837</v>
      </c>
      <c r="Y145" s="43" t="s">
        <v>1838</v>
      </c>
    </row>
    <row r="146" spans="1:25" x14ac:dyDescent="0.25">
      <c r="A146" s="43" t="s">
        <v>1494</v>
      </c>
      <c r="B146" s="26" t="s">
        <v>1817</v>
      </c>
      <c r="C146" s="43" t="s">
        <v>1818</v>
      </c>
      <c r="D146" s="44">
        <v>44470</v>
      </c>
      <c r="E146" s="43" t="s">
        <v>1819</v>
      </c>
      <c r="F146" s="43" t="s">
        <v>1301</v>
      </c>
      <c r="G146" s="43" t="s">
        <v>1285</v>
      </c>
      <c r="H146" s="43" t="s">
        <v>1310</v>
      </c>
      <c r="I146" s="43" t="s">
        <v>1653</v>
      </c>
      <c r="J146" s="43"/>
      <c r="K146" s="43" t="s">
        <v>1302</v>
      </c>
      <c r="L146" s="43" t="s">
        <v>1302</v>
      </c>
      <c r="M146" s="43" t="s">
        <v>1303</v>
      </c>
      <c r="N146" s="43" t="s">
        <v>1233</v>
      </c>
      <c r="O146" s="43" t="s">
        <v>1216</v>
      </c>
      <c r="P146" s="43" t="s">
        <v>1217</v>
      </c>
      <c r="Q146" s="47" t="s">
        <v>1803</v>
      </c>
      <c r="R146" s="43" t="s">
        <v>1255</v>
      </c>
      <c r="S146" s="43" t="s">
        <v>1219</v>
      </c>
      <c r="T146" s="43">
        <v>24</v>
      </c>
      <c r="U146" s="43" t="s">
        <v>1247</v>
      </c>
      <c r="V146" s="43" t="s">
        <v>1221</v>
      </c>
      <c r="W146" s="43" t="s">
        <v>1236</v>
      </c>
      <c r="X146" s="43" t="s">
        <v>1820</v>
      </c>
      <c r="Y146" s="43" t="s">
        <v>1821</v>
      </c>
    </row>
    <row r="147" spans="1:25" x14ac:dyDescent="0.25">
      <c r="A147" s="43" t="s">
        <v>1494</v>
      </c>
      <c r="B147" s="26" t="s">
        <v>2567</v>
      </c>
      <c r="C147" s="43" t="s">
        <v>2568</v>
      </c>
      <c r="D147" s="44">
        <v>44470</v>
      </c>
      <c r="E147" s="43" t="s">
        <v>2569</v>
      </c>
      <c r="F147" s="43" t="s">
        <v>1301</v>
      </c>
      <c r="G147" s="43" t="s">
        <v>1285</v>
      </c>
      <c r="H147" s="43" t="s">
        <v>1310</v>
      </c>
      <c r="I147" s="43" t="s">
        <v>1653</v>
      </c>
      <c r="J147" s="43"/>
      <c r="K147" s="43" t="s">
        <v>1302</v>
      </c>
      <c r="L147" s="43" t="s">
        <v>1302</v>
      </c>
      <c r="M147" s="43" t="s">
        <v>1232</v>
      </c>
      <c r="N147" s="43" t="s">
        <v>2214</v>
      </c>
      <c r="O147" s="43" t="s">
        <v>1931</v>
      </c>
      <c r="P147" s="46">
        <v>44926</v>
      </c>
      <c r="Q147" s="43"/>
      <c r="R147" s="43"/>
      <c r="S147" s="43"/>
      <c r="T147" s="43"/>
      <c r="U147" s="43"/>
      <c r="V147" s="43"/>
      <c r="W147" s="43"/>
      <c r="X147" s="43"/>
      <c r="Y147" s="43"/>
    </row>
    <row r="148" spans="1:25" x14ac:dyDescent="0.25">
      <c r="A148" s="43" t="s">
        <v>1494</v>
      </c>
      <c r="B148" s="26" t="s">
        <v>1748</v>
      </c>
      <c r="C148" s="43" t="s">
        <v>1749</v>
      </c>
      <c r="D148" s="44">
        <v>44470</v>
      </c>
      <c r="E148" s="43" t="s">
        <v>1750</v>
      </c>
      <c r="F148" s="43" t="s">
        <v>1751</v>
      </c>
      <c r="G148" s="43" t="s">
        <v>1353</v>
      </c>
      <c r="H148" s="43" t="s">
        <v>1310</v>
      </c>
      <c r="I148" s="43" t="s">
        <v>1653</v>
      </c>
      <c r="J148" s="43"/>
      <c r="K148" s="43" t="s">
        <v>1302</v>
      </c>
      <c r="L148" s="43" t="s">
        <v>1302</v>
      </c>
      <c r="M148" s="43" t="s">
        <v>1303</v>
      </c>
      <c r="N148" s="43" t="s">
        <v>1233</v>
      </c>
      <c r="O148" s="43" t="s">
        <v>1216</v>
      </c>
      <c r="P148" s="43" t="s">
        <v>1217</v>
      </c>
      <c r="Q148" s="47" t="s">
        <v>1752</v>
      </c>
      <c r="R148" s="43" t="s">
        <v>1218</v>
      </c>
      <c r="S148" s="43" t="s">
        <v>1218</v>
      </c>
      <c r="T148" s="43">
        <v>31</v>
      </c>
      <c r="U148" s="43" t="s">
        <v>1247</v>
      </c>
      <c r="V148" s="43" t="s">
        <v>1221</v>
      </c>
      <c r="W148" s="43" t="s">
        <v>1753</v>
      </c>
      <c r="X148" s="43" t="s">
        <v>1754</v>
      </c>
      <c r="Y148" s="43" t="s">
        <v>1755</v>
      </c>
    </row>
    <row r="149" ht="30" customHeight="1" spans="1:25" x14ac:dyDescent="0.25">
      <c r="A149" s="43" t="s">
        <v>1494</v>
      </c>
      <c r="B149" s="26" t="s">
        <v>1795</v>
      </c>
      <c r="C149" s="43" t="s">
        <v>1796</v>
      </c>
      <c r="D149" s="44">
        <v>44470</v>
      </c>
      <c r="E149" s="43" t="s">
        <v>1797</v>
      </c>
      <c r="F149" s="43" t="s">
        <v>1373</v>
      </c>
      <c r="G149" s="43" t="s">
        <v>1361</v>
      </c>
      <c r="H149" s="43" t="s">
        <v>1286</v>
      </c>
      <c r="I149" s="43" t="s">
        <v>1653</v>
      </c>
      <c r="J149" s="43"/>
      <c r="K149" s="43" t="s">
        <v>1302</v>
      </c>
      <c r="L149" s="43" t="s">
        <v>1302</v>
      </c>
      <c r="M149" s="43" t="s">
        <v>1303</v>
      </c>
      <c r="N149" s="43" t="s">
        <v>1233</v>
      </c>
      <c r="O149" s="43" t="s">
        <v>1216</v>
      </c>
      <c r="P149" s="43" t="s">
        <v>1217</v>
      </c>
      <c r="Q149" s="47" t="s">
        <v>1781</v>
      </c>
      <c r="R149" s="43" t="s">
        <v>1219</v>
      </c>
      <c r="S149" s="43" t="s">
        <v>1219</v>
      </c>
      <c r="T149" s="43">
        <v>15</v>
      </c>
      <c r="U149" s="43" t="s">
        <v>1247</v>
      </c>
      <c r="V149" s="43" t="s">
        <v>1291</v>
      </c>
      <c r="W149" s="43" t="s">
        <v>1278</v>
      </c>
      <c r="X149" s="43" t="s">
        <v>1798</v>
      </c>
      <c r="Y149" s="45" t="s">
        <v>1799</v>
      </c>
    </row>
    <row r="150" spans="1:25" x14ac:dyDescent="0.25">
      <c r="A150" s="43" t="s">
        <v>1494</v>
      </c>
      <c r="B150" s="26" t="s">
        <v>2570</v>
      </c>
      <c r="C150" s="43" t="s">
        <v>2571</v>
      </c>
      <c r="D150" s="44">
        <v>44470</v>
      </c>
      <c r="E150" s="43" t="s">
        <v>2572</v>
      </c>
      <c r="F150" s="43" t="s">
        <v>2573</v>
      </c>
      <c r="G150" s="43" t="s">
        <v>1380</v>
      </c>
      <c r="H150" s="43" t="s">
        <v>1381</v>
      </c>
      <c r="I150" s="43" t="s">
        <v>1653</v>
      </c>
      <c r="J150" s="43"/>
      <c r="K150" s="43" t="s">
        <v>1302</v>
      </c>
      <c r="L150" s="43" t="s">
        <v>1302</v>
      </c>
      <c r="M150" s="43" t="s">
        <v>1232</v>
      </c>
      <c r="N150" s="43" t="s">
        <v>2214</v>
      </c>
      <c r="O150" s="43" t="s">
        <v>1216</v>
      </c>
      <c r="P150" s="43" t="s">
        <v>1217</v>
      </c>
      <c r="Q150" s="43"/>
      <c r="R150" s="43"/>
      <c r="S150" s="43"/>
      <c r="T150" s="43"/>
      <c r="U150" s="43"/>
      <c r="V150" s="43"/>
      <c r="W150" s="43"/>
      <c r="X150" s="43"/>
      <c r="Y150" s="43"/>
    </row>
    <row r="151" ht="30" customHeight="1" spans="1:25" x14ac:dyDescent="0.25">
      <c r="A151" s="43" t="s">
        <v>1494</v>
      </c>
      <c r="B151" s="26" t="s">
        <v>2574</v>
      </c>
      <c r="C151" s="43" t="s">
        <v>2575</v>
      </c>
      <c r="D151" s="44">
        <v>44470</v>
      </c>
      <c r="E151" s="43" t="s">
        <v>2576</v>
      </c>
      <c r="F151" s="43" t="s">
        <v>2362</v>
      </c>
      <c r="G151" s="43" t="s">
        <v>1348</v>
      </c>
      <c r="H151" s="43" t="s">
        <v>1331</v>
      </c>
      <c r="I151" s="43" t="s">
        <v>1653</v>
      </c>
      <c r="J151" s="43"/>
      <c r="K151" s="43" t="s">
        <v>1302</v>
      </c>
      <c r="L151" s="43" t="s">
        <v>1302</v>
      </c>
      <c r="M151" s="43" t="s">
        <v>1232</v>
      </c>
      <c r="N151" s="43" t="s">
        <v>2214</v>
      </c>
      <c r="O151" s="43" t="s">
        <v>1216</v>
      </c>
      <c r="P151" s="43" t="s">
        <v>1217</v>
      </c>
      <c r="Q151" s="43"/>
      <c r="R151" s="43" t="s">
        <v>1219</v>
      </c>
      <c r="S151" s="43" t="s">
        <v>1219</v>
      </c>
      <c r="T151" s="43">
        <v>12</v>
      </c>
      <c r="U151" s="43" t="s">
        <v>1247</v>
      </c>
      <c r="V151" s="43" t="s">
        <v>1221</v>
      </c>
      <c r="W151" s="43" t="s">
        <v>1594</v>
      </c>
      <c r="X151" s="43" t="s">
        <v>2577</v>
      </c>
      <c r="Y151" s="45" t="s">
        <v>2578</v>
      </c>
    </row>
    <row r="152" spans="1:25" x14ac:dyDescent="0.25">
      <c r="A152" s="43" t="s">
        <v>1494</v>
      </c>
      <c r="B152" s="26" t="s">
        <v>1789</v>
      </c>
      <c r="C152" s="43" t="s">
        <v>1790</v>
      </c>
      <c r="D152" s="44">
        <v>44470</v>
      </c>
      <c r="E152" s="43" t="s">
        <v>1791</v>
      </c>
      <c r="F152" s="43" t="s">
        <v>1792</v>
      </c>
      <c r="G152" s="43" t="s">
        <v>1380</v>
      </c>
      <c r="H152" s="43" t="s">
        <v>1381</v>
      </c>
      <c r="I152" s="43" t="s">
        <v>1653</v>
      </c>
      <c r="J152" s="43"/>
      <c r="K152" s="43" t="s">
        <v>1302</v>
      </c>
      <c r="L152" s="43" t="s">
        <v>1302</v>
      </c>
      <c r="M152" s="43" t="s">
        <v>1303</v>
      </c>
      <c r="N152" s="43" t="s">
        <v>1233</v>
      </c>
      <c r="O152" s="43" t="s">
        <v>1216</v>
      </c>
      <c r="P152" s="43" t="s">
        <v>1217</v>
      </c>
      <c r="Q152" s="43" t="s">
        <v>1787</v>
      </c>
      <c r="R152" s="43" t="s">
        <v>1219</v>
      </c>
      <c r="S152" s="43" t="s">
        <v>1218</v>
      </c>
      <c r="T152" s="43">
        <v>22</v>
      </c>
      <c r="U152" s="43" t="s">
        <v>1247</v>
      </c>
      <c r="V152" s="43" t="s">
        <v>1383</v>
      </c>
      <c r="W152" s="43" t="s">
        <v>1278</v>
      </c>
      <c r="X152" s="43" t="s">
        <v>1793</v>
      </c>
      <c r="Y152" s="43" t="s">
        <v>1794</v>
      </c>
    </row>
    <row r="153" spans="1:25" x14ac:dyDescent="0.25">
      <c r="A153" s="43" t="s">
        <v>1494</v>
      </c>
      <c r="B153" s="26" t="s">
        <v>1728</v>
      </c>
      <c r="C153" s="43" t="s">
        <v>1729</v>
      </c>
      <c r="D153" s="44">
        <v>44470</v>
      </c>
      <c r="E153" s="43" t="s">
        <v>1730</v>
      </c>
      <c r="F153" s="43" t="s">
        <v>1731</v>
      </c>
      <c r="G153" s="43" t="s">
        <v>1208</v>
      </c>
      <c r="H153" s="43" t="s">
        <v>1209</v>
      </c>
      <c r="I153" s="43" t="s">
        <v>1653</v>
      </c>
      <c r="J153" s="43"/>
      <c r="K153" s="43" t="s">
        <v>1302</v>
      </c>
      <c r="L153" s="43" t="s">
        <v>1302</v>
      </c>
      <c r="M153" s="43" t="s">
        <v>1232</v>
      </c>
      <c r="N153" s="43" t="s">
        <v>1321</v>
      </c>
      <c r="O153" s="43" t="s">
        <v>1931</v>
      </c>
      <c r="P153" s="46">
        <v>44926</v>
      </c>
      <c r="Q153" s="47" t="s">
        <v>2579</v>
      </c>
      <c r="R153" s="43" t="s">
        <v>1219</v>
      </c>
      <c r="S153" s="43" t="s">
        <v>1219</v>
      </c>
      <c r="T153" s="43">
        <v>16</v>
      </c>
      <c r="U153" s="43" t="s">
        <v>1247</v>
      </c>
      <c r="V153" s="43" t="s">
        <v>1432</v>
      </c>
      <c r="W153" s="43" t="s">
        <v>1278</v>
      </c>
      <c r="X153" s="43" t="s">
        <v>1732</v>
      </c>
      <c r="Y153" s="43" t="s">
        <v>1325</v>
      </c>
    </row>
    <row r="154" spans="1:25" x14ac:dyDescent="0.25">
      <c r="A154" s="43" t="s">
        <v>1494</v>
      </c>
      <c r="B154" s="26" t="s">
        <v>2580</v>
      </c>
      <c r="C154" s="43" t="s">
        <v>2581</v>
      </c>
      <c r="D154" s="44">
        <v>44470</v>
      </c>
      <c r="E154" s="43" t="s">
        <v>2582</v>
      </c>
      <c r="F154" s="43" t="s">
        <v>1367</v>
      </c>
      <c r="G154" s="43" t="s">
        <v>1348</v>
      </c>
      <c r="H154" s="43" t="s">
        <v>1331</v>
      </c>
      <c r="I154" s="43" t="s">
        <v>1653</v>
      </c>
      <c r="J154" s="43"/>
      <c r="K154" s="43" t="s">
        <v>1302</v>
      </c>
      <c r="L154" s="43" t="s">
        <v>1302</v>
      </c>
      <c r="M154" s="43" t="s">
        <v>1232</v>
      </c>
      <c r="N154" s="43" t="s">
        <v>2214</v>
      </c>
      <c r="O154" s="43" t="s">
        <v>1216</v>
      </c>
      <c r="P154" s="43" t="s">
        <v>1217</v>
      </c>
      <c r="Q154" s="43"/>
      <c r="R154" s="43" t="s">
        <v>1218</v>
      </c>
      <c r="S154" s="43" t="s">
        <v>1219</v>
      </c>
      <c r="T154" s="43">
        <v>12</v>
      </c>
      <c r="U154" s="43" t="s">
        <v>1247</v>
      </c>
      <c r="V154" s="43" t="s">
        <v>1221</v>
      </c>
      <c r="W154" s="43" t="s">
        <v>2226</v>
      </c>
      <c r="X154" s="43" t="s">
        <v>2583</v>
      </c>
      <c r="Y154" s="43" t="s">
        <v>2584</v>
      </c>
    </row>
    <row r="155" spans="1:25" x14ac:dyDescent="0.25">
      <c r="A155" s="43" t="s">
        <v>1494</v>
      </c>
      <c r="B155" s="26" t="s">
        <v>2585</v>
      </c>
      <c r="C155" s="43" t="s">
        <v>2586</v>
      </c>
      <c r="D155" s="44">
        <v>44470</v>
      </c>
      <c r="E155" s="43" t="s">
        <v>2587</v>
      </c>
      <c r="F155" s="43" t="s">
        <v>1360</v>
      </c>
      <c r="G155" s="43" t="s">
        <v>1361</v>
      </c>
      <c r="H155" s="43" t="s">
        <v>1286</v>
      </c>
      <c r="I155" s="43" t="s">
        <v>1653</v>
      </c>
      <c r="J155" s="43"/>
      <c r="K155" s="43" t="s">
        <v>1302</v>
      </c>
      <c r="L155" s="43" t="s">
        <v>1302</v>
      </c>
      <c r="M155" s="43" t="s">
        <v>1232</v>
      </c>
      <c r="N155" s="43" t="s">
        <v>2214</v>
      </c>
      <c r="O155" s="43" t="s">
        <v>1931</v>
      </c>
      <c r="P155" s="46">
        <v>44926</v>
      </c>
      <c r="Q155" s="43"/>
      <c r="R155" s="43"/>
      <c r="S155" s="43"/>
      <c r="T155" s="43"/>
      <c r="U155" s="43"/>
      <c r="V155" s="43"/>
      <c r="W155" s="43"/>
      <c r="X155" s="43"/>
      <c r="Y155" s="43"/>
    </row>
    <row r="156" ht="30" customHeight="1" spans="1:25" x14ac:dyDescent="0.25">
      <c r="A156" s="43" t="s">
        <v>1494</v>
      </c>
      <c r="B156" s="26" t="s">
        <v>2588</v>
      </c>
      <c r="C156" s="43" t="s">
        <v>2589</v>
      </c>
      <c r="D156" s="44">
        <v>44470</v>
      </c>
      <c r="E156" s="43" t="s">
        <v>2590</v>
      </c>
      <c r="F156" s="43" t="s">
        <v>2362</v>
      </c>
      <c r="G156" s="43" t="s">
        <v>1348</v>
      </c>
      <c r="H156" s="43" t="s">
        <v>1331</v>
      </c>
      <c r="I156" s="43" t="s">
        <v>1653</v>
      </c>
      <c r="J156" s="43"/>
      <c r="K156" s="43" t="s">
        <v>1302</v>
      </c>
      <c r="L156" s="43" t="s">
        <v>1302</v>
      </c>
      <c r="M156" s="43" t="s">
        <v>1232</v>
      </c>
      <c r="N156" s="43" t="s">
        <v>2214</v>
      </c>
      <c r="O156" s="43" t="s">
        <v>1216</v>
      </c>
      <c r="P156" s="43" t="s">
        <v>1217</v>
      </c>
      <c r="Q156" s="43"/>
      <c r="R156" s="43" t="s">
        <v>1255</v>
      </c>
      <c r="S156" s="43" t="s">
        <v>1219</v>
      </c>
      <c r="T156" s="43">
        <v>16</v>
      </c>
      <c r="U156" s="43" t="s">
        <v>1247</v>
      </c>
      <c r="V156" s="43" t="s">
        <v>1221</v>
      </c>
      <c r="W156" s="43" t="s">
        <v>1574</v>
      </c>
      <c r="X156" s="43" t="s">
        <v>2591</v>
      </c>
      <c r="Y156" s="45" t="s">
        <v>2592</v>
      </c>
    </row>
    <row r="157" spans="1:25" x14ac:dyDescent="0.25">
      <c r="A157" s="43" t="s">
        <v>1494</v>
      </c>
      <c r="B157" s="26" t="s">
        <v>2593</v>
      </c>
      <c r="C157" s="43" t="s">
        <v>2594</v>
      </c>
      <c r="D157" s="44">
        <v>44470</v>
      </c>
      <c r="E157" s="43" t="s">
        <v>2595</v>
      </c>
      <c r="F157" s="43" t="s">
        <v>2294</v>
      </c>
      <c r="G157" s="43" t="s">
        <v>1330</v>
      </c>
      <c r="H157" s="43" t="s">
        <v>1331</v>
      </c>
      <c r="I157" s="43" t="s">
        <v>1653</v>
      </c>
      <c r="J157" s="43"/>
      <c r="K157" s="43" t="s">
        <v>1302</v>
      </c>
      <c r="L157" s="43" t="s">
        <v>1302</v>
      </c>
      <c r="M157" s="43" t="s">
        <v>1232</v>
      </c>
      <c r="N157" s="43" t="s">
        <v>2214</v>
      </c>
      <c r="O157" s="43" t="s">
        <v>1216</v>
      </c>
      <c r="P157" s="43" t="s">
        <v>1217</v>
      </c>
      <c r="Q157" s="43"/>
      <c r="R157" s="43" t="s">
        <v>1218</v>
      </c>
      <c r="S157" s="43" t="s">
        <v>1219</v>
      </c>
      <c r="T157" s="43">
        <v>14</v>
      </c>
      <c r="U157" s="43" t="s">
        <v>1234</v>
      </c>
      <c r="V157" s="43" t="s">
        <v>1432</v>
      </c>
      <c r="W157" s="43" t="s">
        <v>1292</v>
      </c>
      <c r="X157" s="43" t="s">
        <v>2596</v>
      </c>
      <c r="Y157" s="43" t="s">
        <v>2597</v>
      </c>
    </row>
    <row r="158" spans="1:25" x14ac:dyDescent="0.25">
      <c r="A158" s="43" t="s">
        <v>1494</v>
      </c>
      <c r="B158" s="26" t="s">
        <v>2598</v>
      </c>
      <c r="C158" s="43" t="s">
        <v>2599</v>
      </c>
      <c r="D158" s="44">
        <v>44470</v>
      </c>
      <c r="E158" s="43" t="s">
        <v>2600</v>
      </c>
      <c r="F158" s="43" t="s">
        <v>1514</v>
      </c>
      <c r="G158" s="43" t="s">
        <v>1515</v>
      </c>
      <c r="H158" s="43" t="s">
        <v>1310</v>
      </c>
      <c r="I158" s="43" t="s">
        <v>1653</v>
      </c>
      <c r="J158" s="43"/>
      <c r="K158" s="43" t="s">
        <v>1302</v>
      </c>
      <c r="L158" s="43" t="s">
        <v>1302</v>
      </c>
      <c r="M158" s="43" t="s">
        <v>1232</v>
      </c>
      <c r="N158" s="43" t="s">
        <v>2214</v>
      </c>
      <c r="O158" s="43" t="s">
        <v>1931</v>
      </c>
      <c r="P158" s="46">
        <v>44926</v>
      </c>
      <c r="Q158" s="43"/>
      <c r="R158" s="43"/>
      <c r="S158" s="43"/>
      <c r="T158" s="43"/>
      <c r="U158" s="43"/>
      <c r="V158" s="43"/>
      <c r="W158" s="43"/>
      <c r="X158" s="43"/>
      <c r="Y158" s="43"/>
    </row>
    <row r="159" spans="1:25" x14ac:dyDescent="0.25">
      <c r="A159" s="43" t="s">
        <v>1494</v>
      </c>
      <c r="B159" s="26" t="s">
        <v>2601</v>
      </c>
      <c r="C159" s="43" t="s">
        <v>2602</v>
      </c>
      <c r="D159" s="44">
        <v>44470</v>
      </c>
      <c r="E159" s="43" t="s">
        <v>2603</v>
      </c>
      <c r="F159" s="43" t="s">
        <v>1347</v>
      </c>
      <c r="G159" s="43" t="s">
        <v>1348</v>
      </c>
      <c r="H159" s="43" t="s">
        <v>1331</v>
      </c>
      <c r="I159" s="43" t="s">
        <v>1653</v>
      </c>
      <c r="J159" s="43"/>
      <c r="K159" s="43" t="s">
        <v>1302</v>
      </c>
      <c r="L159" s="43" t="s">
        <v>1302</v>
      </c>
      <c r="M159" s="43" t="s">
        <v>1232</v>
      </c>
      <c r="N159" s="43" t="s">
        <v>2214</v>
      </c>
      <c r="O159" s="43" t="s">
        <v>1216</v>
      </c>
      <c r="P159" s="43" t="s">
        <v>1217</v>
      </c>
      <c r="Q159" s="43"/>
      <c r="R159" s="43" t="s">
        <v>1218</v>
      </c>
      <c r="S159" s="43" t="s">
        <v>1219</v>
      </c>
      <c r="T159" s="43">
        <v>12</v>
      </c>
      <c r="U159" s="43" t="s">
        <v>1247</v>
      </c>
      <c r="V159" s="43" t="s">
        <v>1221</v>
      </c>
      <c r="W159" s="43" t="s">
        <v>1292</v>
      </c>
      <c r="X159" s="43" t="s">
        <v>2604</v>
      </c>
      <c r="Y159" s="43" t="s">
        <v>2605</v>
      </c>
    </row>
    <row r="160" spans="1:25" x14ac:dyDescent="0.25">
      <c r="A160" s="43" t="s">
        <v>1494</v>
      </c>
      <c r="B160" s="26" t="s">
        <v>1481</v>
      </c>
      <c r="C160" s="43" t="s">
        <v>1482</v>
      </c>
      <c r="D160" s="44">
        <v>44470</v>
      </c>
      <c r="E160" s="43" t="s">
        <v>1483</v>
      </c>
      <c r="F160" s="43" t="s">
        <v>1395</v>
      </c>
      <c r="G160" s="43" t="s">
        <v>1361</v>
      </c>
      <c r="H160" s="43" t="s">
        <v>1286</v>
      </c>
      <c r="I160" s="43" t="s">
        <v>1653</v>
      </c>
      <c r="J160" s="43"/>
      <c r="K160" s="43" t="s">
        <v>1302</v>
      </c>
      <c r="L160" s="43" t="s">
        <v>1302</v>
      </c>
      <c r="M160" s="43" t="s">
        <v>1303</v>
      </c>
      <c r="N160" s="43" t="s">
        <v>1233</v>
      </c>
      <c r="O160" s="43" t="s">
        <v>1216</v>
      </c>
      <c r="P160" s="43" t="s">
        <v>1217</v>
      </c>
      <c r="Q160" s="43"/>
      <c r="R160" s="43"/>
      <c r="S160" s="43"/>
      <c r="T160" s="43"/>
      <c r="U160" s="43"/>
      <c r="V160" s="43"/>
      <c r="W160" s="43"/>
      <c r="X160" s="43"/>
      <c r="Y160" s="43"/>
    </row>
    <row r="161" spans="1:25" x14ac:dyDescent="0.25">
      <c r="A161" s="43" t="s">
        <v>1494</v>
      </c>
      <c r="B161" s="26" t="s">
        <v>1811</v>
      </c>
      <c r="C161" s="43" t="s">
        <v>1812</v>
      </c>
      <c r="D161" s="44">
        <v>44470</v>
      </c>
      <c r="E161" s="43" t="s">
        <v>1813</v>
      </c>
      <c r="F161" s="43" t="s">
        <v>1301</v>
      </c>
      <c r="G161" s="43" t="s">
        <v>1285</v>
      </c>
      <c r="H161" s="43" t="s">
        <v>1310</v>
      </c>
      <c r="I161" s="43" t="s">
        <v>1653</v>
      </c>
      <c r="J161" s="43"/>
      <c r="K161" s="43" t="s">
        <v>1302</v>
      </c>
      <c r="L161" s="43" t="s">
        <v>1302</v>
      </c>
      <c r="M161" s="43" t="s">
        <v>1232</v>
      </c>
      <c r="N161" s="43" t="s">
        <v>1233</v>
      </c>
      <c r="O161" s="43" t="s">
        <v>1216</v>
      </c>
      <c r="P161" s="43" t="s">
        <v>1217</v>
      </c>
      <c r="Q161" s="43" t="s">
        <v>1814</v>
      </c>
      <c r="R161" s="43" t="s">
        <v>1219</v>
      </c>
      <c r="S161" s="43" t="s">
        <v>1218</v>
      </c>
      <c r="T161" s="43">
        <v>16</v>
      </c>
      <c r="U161" s="43" t="s">
        <v>1247</v>
      </c>
      <c r="V161" s="43" t="s">
        <v>1432</v>
      </c>
      <c r="W161" s="43" t="s">
        <v>1278</v>
      </c>
      <c r="X161" s="43" t="s">
        <v>1815</v>
      </c>
      <c r="Y161" s="43" t="s">
        <v>1816</v>
      </c>
    </row>
    <row r="162" spans="1:25" x14ac:dyDescent="0.25">
      <c r="A162" s="43" t="s">
        <v>1494</v>
      </c>
      <c r="B162" s="26" t="s">
        <v>2606</v>
      </c>
      <c r="C162" s="43" t="s">
        <v>2607</v>
      </c>
      <c r="D162" s="44">
        <v>44470</v>
      </c>
      <c r="E162" s="43" t="s">
        <v>2608</v>
      </c>
      <c r="F162" s="43" t="s">
        <v>1420</v>
      </c>
      <c r="G162" s="43" t="s">
        <v>1285</v>
      </c>
      <c r="H162" s="43" t="s">
        <v>1310</v>
      </c>
      <c r="I162" s="43" t="s">
        <v>1653</v>
      </c>
      <c r="J162" s="43"/>
      <c r="K162" s="43" t="s">
        <v>1302</v>
      </c>
      <c r="L162" s="43" t="s">
        <v>1302</v>
      </c>
      <c r="M162" s="43" t="s">
        <v>1232</v>
      </c>
      <c r="N162" s="43" t="s">
        <v>2214</v>
      </c>
      <c r="O162" s="43" t="s">
        <v>1931</v>
      </c>
      <c r="P162" s="46">
        <v>44926</v>
      </c>
      <c r="Q162" s="43"/>
      <c r="R162" s="43"/>
      <c r="S162" s="43"/>
      <c r="T162" s="43"/>
      <c r="U162" s="43"/>
      <c r="V162" s="43"/>
      <c r="W162" s="43"/>
      <c r="X162" s="43"/>
      <c r="Y162" s="43"/>
    </row>
    <row r="163" spans="1:25" x14ac:dyDescent="0.25">
      <c r="A163" s="43" t="s">
        <v>1494</v>
      </c>
      <c r="B163" s="26" t="s">
        <v>2609</v>
      </c>
      <c r="C163" s="43" t="s">
        <v>2610</v>
      </c>
      <c r="D163" s="44">
        <v>44470</v>
      </c>
      <c r="E163" s="43" t="s">
        <v>2611</v>
      </c>
      <c r="F163" s="43" t="s">
        <v>1420</v>
      </c>
      <c r="G163" s="43" t="s">
        <v>1285</v>
      </c>
      <c r="H163" s="43" t="s">
        <v>1310</v>
      </c>
      <c r="I163" s="43" t="s">
        <v>1653</v>
      </c>
      <c r="J163" s="43"/>
      <c r="K163" s="43" t="s">
        <v>1302</v>
      </c>
      <c r="L163" s="43" t="s">
        <v>1302</v>
      </c>
      <c r="M163" s="43" t="s">
        <v>1232</v>
      </c>
      <c r="N163" s="43" t="s">
        <v>2214</v>
      </c>
      <c r="O163" s="43" t="s">
        <v>1216</v>
      </c>
      <c r="P163" s="43" t="s">
        <v>1217</v>
      </c>
      <c r="Q163" s="43"/>
      <c r="R163" s="43"/>
      <c r="S163" s="43"/>
      <c r="T163" s="43"/>
      <c r="U163" s="43"/>
      <c r="V163" s="43"/>
      <c r="W163" s="43"/>
      <c r="X163" s="43"/>
      <c r="Y163" s="43"/>
    </row>
    <row r="164" spans="1:25" x14ac:dyDescent="0.25">
      <c r="A164" s="43" t="s">
        <v>1494</v>
      </c>
      <c r="B164" s="26" t="s">
        <v>2612</v>
      </c>
      <c r="C164" s="43" t="s">
        <v>2613</v>
      </c>
      <c r="D164" s="44">
        <v>44470</v>
      </c>
      <c r="E164" s="43" t="s">
        <v>2614</v>
      </c>
      <c r="F164" s="43" t="s">
        <v>2615</v>
      </c>
      <c r="G164" s="43" t="s">
        <v>1330</v>
      </c>
      <c r="H164" s="43" t="s">
        <v>1331</v>
      </c>
      <c r="I164" s="43" t="s">
        <v>1653</v>
      </c>
      <c r="J164" s="43"/>
      <c r="K164" s="43" t="s">
        <v>1302</v>
      </c>
      <c r="L164" s="43" t="s">
        <v>1302</v>
      </c>
      <c r="M164" s="43" t="s">
        <v>1232</v>
      </c>
      <c r="N164" s="43" t="s">
        <v>2214</v>
      </c>
      <c r="O164" s="43" t="s">
        <v>1931</v>
      </c>
      <c r="P164" s="46">
        <v>44926</v>
      </c>
      <c r="Q164" s="43"/>
      <c r="R164" s="43"/>
      <c r="S164" s="43"/>
      <c r="T164" s="43"/>
      <c r="U164" s="43"/>
      <c r="V164" s="43"/>
      <c r="W164" s="43"/>
      <c r="X164" s="43"/>
      <c r="Y164" s="43"/>
    </row>
    <row r="165" spans="1:25" x14ac:dyDescent="0.25">
      <c r="A165" s="43" t="s">
        <v>1494</v>
      </c>
      <c r="B165" s="26" t="s">
        <v>2616</v>
      </c>
      <c r="C165" s="43" t="s">
        <v>2617</v>
      </c>
      <c r="D165" s="44">
        <v>44470</v>
      </c>
      <c r="E165" s="43" t="s">
        <v>2618</v>
      </c>
      <c r="F165" s="43" t="s">
        <v>1412</v>
      </c>
      <c r="G165" s="43" t="s">
        <v>1413</v>
      </c>
      <c r="H165" s="43" t="s">
        <v>1209</v>
      </c>
      <c r="I165" s="43" t="s">
        <v>1653</v>
      </c>
      <c r="J165" s="43"/>
      <c r="K165" s="43" t="s">
        <v>1302</v>
      </c>
      <c r="L165" s="43" t="s">
        <v>1302</v>
      </c>
      <c r="M165" s="43" t="s">
        <v>1232</v>
      </c>
      <c r="N165" s="43" t="s">
        <v>2214</v>
      </c>
      <c r="O165" s="43" t="s">
        <v>1216</v>
      </c>
      <c r="P165" s="43" t="s">
        <v>1217</v>
      </c>
      <c r="Q165" s="43"/>
      <c r="R165" s="43" t="s">
        <v>1255</v>
      </c>
      <c r="S165" s="43" t="s">
        <v>1219</v>
      </c>
      <c r="T165" s="43">
        <v>2</v>
      </c>
      <c r="U165" s="43" t="s">
        <v>1247</v>
      </c>
      <c r="V165" s="43" t="s">
        <v>1235</v>
      </c>
      <c r="W165" s="43" t="s">
        <v>1236</v>
      </c>
      <c r="X165" s="43" t="s">
        <v>2619</v>
      </c>
      <c r="Y165" s="43" t="s">
        <v>2620</v>
      </c>
    </row>
    <row r="166" spans="1:25" x14ac:dyDescent="0.25">
      <c r="A166" s="43" t="s">
        <v>1494</v>
      </c>
      <c r="B166" s="26" t="s">
        <v>2621</v>
      </c>
      <c r="C166" s="43" t="s">
        <v>2622</v>
      </c>
      <c r="D166" s="44">
        <v>44470</v>
      </c>
      <c r="E166" s="43" t="s">
        <v>2623</v>
      </c>
      <c r="F166" s="43" t="s">
        <v>2624</v>
      </c>
      <c r="G166" s="43" t="s">
        <v>1353</v>
      </c>
      <c r="H166" s="43" t="s">
        <v>1310</v>
      </c>
      <c r="I166" s="43" t="s">
        <v>1653</v>
      </c>
      <c r="J166" s="43"/>
      <c r="K166" s="43" t="s">
        <v>1302</v>
      </c>
      <c r="L166" s="43" t="s">
        <v>1302</v>
      </c>
      <c r="M166" s="43" t="s">
        <v>1232</v>
      </c>
      <c r="N166" s="43" t="s">
        <v>2214</v>
      </c>
      <c r="O166" s="43" t="s">
        <v>1216</v>
      </c>
      <c r="P166" s="43" t="s">
        <v>1217</v>
      </c>
      <c r="Q166" s="43"/>
      <c r="R166" s="43" t="s">
        <v>1255</v>
      </c>
      <c r="S166" s="43" t="s">
        <v>1219</v>
      </c>
      <c r="T166" s="43">
        <v>16</v>
      </c>
      <c r="U166" s="43" t="s">
        <v>1247</v>
      </c>
      <c r="V166" s="43" t="s">
        <v>1313</v>
      </c>
      <c r="W166" s="43" t="s">
        <v>1354</v>
      </c>
      <c r="X166" s="43" t="s">
        <v>2625</v>
      </c>
      <c r="Y166" s="43" t="s">
        <v>1316</v>
      </c>
    </row>
    <row r="167" spans="1:25" x14ac:dyDescent="0.25">
      <c r="A167" s="43" t="s">
        <v>1494</v>
      </c>
      <c r="B167" s="26" t="s">
        <v>2626</v>
      </c>
      <c r="C167" s="43" t="s">
        <v>2627</v>
      </c>
      <c r="D167" s="44">
        <v>44470</v>
      </c>
      <c r="E167" s="43" t="s">
        <v>2628</v>
      </c>
      <c r="F167" s="43" t="s">
        <v>1534</v>
      </c>
      <c r="G167" s="43" t="s">
        <v>1271</v>
      </c>
      <c r="H167" s="43" t="s">
        <v>1272</v>
      </c>
      <c r="I167" s="43" t="s">
        <v>1653</v>
      </c>
      <c r="J167" s="43"/>
      <c r="K167" s="43" t="s">
        <v>1302</v>
      </c>
      <c r="L167" s="43" t="s">
        <v>1302</v>
      </c>
      <c r="M167" s="43" t="s">
        <v>1232</v>
      </c>
      <c r="N167" s="43" t="s">
        <v>2214</v>
      </c>
      <c r="O167" s="43" t="s">
        <v>1216</v>
      </c>
      <c r="P167" s="43" t="s">
        <v>1217</v>
      </c>
      <c r="Q167" s="43"/>
      <c r="R167" s="43" t="s">
        <v>1219</v>
      </c>
      <c r="S167" s="43" t="s">
        <v>1219</v>
      </c>
      <c r="T167" s="43">
        <v>12</v>
      </c>
      <c r="U167" s="43" t="s">
        <v>1247</v>
      </c>
      <c r="V167" s="43" t="s">
        <v>1221</v>
      </c>
      <c r="W167" s="43" t="s">
        <v>1292</v>
      </c>
      <c r="X167" s="43" t="s">
        <v>2629</v>
      </c>
      <c r="Y167" s="43" t="s">
        <v>2630</v>
      </c>
    </row>
    <row r="168" spans="1:25" x14ac:dyDescent="0.25">
      <c r="A168" s="43" t="s">
        <v>1494</v>
      </c>
      <c r="B168" s="26" t="s">
        <v>2631</v>
      </c>
      <c r="C168" s="43" t="s">
        <v>2632</v>
      </c>
      <c r="D168" s="44">
        <v>44470</v>
      </c>
      <c r="E168" s="43" t="s">
        <v>2633</v>
      </c>
      <c r="F168" s="43" t="s">
        <v>1341</v>
      </c>
      <c r="G168" s="43" t="s">
        <v>1330</v>
      </c>
      <c r="H168" s="43" t="s">
        <v>1331</v>
      </c>
      <c r="I168" s="43" t="s">
        <v>1653</v>
      </c>
      <c r="J168" s="43"/>
      <c r="K168" s="43" t="s">
        <v>1302</v>
      </c>
      <c r="L168" s="43" t="s">
        <v>1302</v>
      </c>
      <c r="M168" s="43" t="s">
        <v>1232</v>
      </c>
      <c r="N168" s="43" t="s">
        <v>2214</v>
      </c>
      <c r="O168" s="43" t="s">
        <v>1216</v>
      </c>
      <c r="P168" s="43" t="s">
        <v>1217</v>
      </c>
      <c r="Q168" s="43"/>
      <c r="R168" s="43"/>
      <c r="S168" s="43"/>
      <c r="T168" s="43"/>
      <c r="U168" s="43"/>
      <c r="V168" s="43"/>
      <c r="W168" s="43"/>
      <c r="X168" s="43"/>
      <c r="Y168" s="43"/>
    </row>
    <row r="169" spans="1:25" x14ac:dyDescent="0.25">
      <c r="A169" s="43" t="s">
        <v>1494</v>
      </c>
      <c r="B169" s="26" t="s">
        <v>2634</v>
      </c>
      <c r="C169" s="43" t="s">
        <v>2635</v>
      </c>
      <c r="D169" s="44">
        <v>44470</v>
      </c>
      <c r="E169" s="43" t="s">
        <v>2636</v>
      </c>
      <c r="F169" s="43" t="s">
        <v>2362</v>
      </c>
      <c r="G169" s="43" t="s">
        <v>1348</v>
      </c>
      <c r="H169" s="43" t="s">
        <v>1331</v>
      </c>
      <c r="I169" s="43" t="s">
        <v>1653</v>
      </c>
      <c r="J169" s="43"/>
      <c r="K169" s="43" t="s">
        <v>1302</v>
      </c>
      <c r="L169" s="43" t="s">
        <v>1302</v>
      </c>
      <c r="M169" s="43" t="s">
        <v>1232</v>
      </c>
      <c r="N169" s="43" t="s">
        <v>2214</v>
      </c>
      <c r="O169" s="43" t="s">
        <v>1931</v>
      </c>
      <c r="P169" s="46">
        <v>44926</v>
      </c>
      <c r="Q169" s="43"/>
      <c r="R169" s="43"/>
      <c r="S169" s="43"/>
      <c r="T169" s="43"/>
      <c r="U169" s="43"/>
      <c r="V169" s="43"/>
      <c r="W169" s="43"/>
      <c r="X169" s="43"/>
      <c r="Y169" s="43"/>
    </row>
    <row r="170" spans="1:25" x14ac:dyDescent="0.25">
      <c r="A170" s="43" t="s">
        <v>1494</v>
      </c>
      <c r="B170" s="26" t="s">
        <v>1489</v>
      </c>
      <c r="C170" s="43" t="s">
        <v>1490</v>
      </c>
      <c r="D170" s="44">
        <v>44470</v>
      </c>
      <c r="E170" s="43" t="s">
        <v>1491</v>
      </c>
      <c r="F170" s="43" t="s">
        <v>1341</v>
      </c>
      <c r="G170" s="43" t="s">
        <v>1330</v>
      </c>
      <c r="H170" s="43" t="s">
        <v>1331</v>
      </c>
      <c r="I170" s="43" t="s">
        <v>1653</v>
      </c>
      <c r="J170" s="43"/>
      <c r="K170" s="43" t="s">
        <v>1302</v>
      </c>
      <c r="L170" s="43" t="s">
        <v>1302</v>
      </c>
      <c r="M170" s="43" t="s">
        <v>1303</v>
      </c>
      <c r="N170" s="43" t="s">
        <v>1233</v>
      </c>
      <c r="O170" s="43" t="s">
        <v>1216</v>
      </c>
      <c r="P170" s="43" t="s">
        <v>1217</v>
      </c>
      <c r="Q170" s="43"/>
      <c r="R170" s="43" t="s">
        <v>1219</v>
      </c>
      <c r="S170" s="43" t="s">
        <v>1219</v>
      </c>
      <c r="T170" s="43">
        <v>16</v>
      </c>
      <c r="U170" s="43" t="s">
        <v>1247</v>
      </c>
      <c r="V170" s="43" t="s">
        <v>1291</v>
      </c>
      <c r="W170" s="43" t="s">
        <v>1292</v>
      </c>
      <c r="X170" s="43" t="s">
        <v>1492</v>
      </c>
      <c r="Y170" s="43" t="s">
        <v>1493</v>
      </c>
    </row>
    <row r="171" spans="1:25" x14ac:dyDescent="0.25">
      <c r="A171" s="43" t="s">
        <v>1494</v>
      </c>
      <c r="B171" s="26" t="s">
        <v>2637</v>
      </c>
      <c r="C171" s="43" t="s">
        <v>2638</v>
      </c>
      <c r="D171" s="44">
        <v>44470</v>
      </c>
      <c r="E171" s="43" t="s">
        <v>2639</v>
      </c>
      <c r="F171" s="43" t="s">
        <v>1389</v>
      </c>
      <c r="G171" s="43" t="s">
        <v>1285</v>
      </c>
      <c r="H171" s="43" t="s">
        <v>1310</v>
      </c>
      <c r="I171" s="43" t="s">
        <v>1653</v>
      </c>
      <c r="J171" s="43"/>
      <c r="K171" s="43" t="s">
        <v>1302</v>
      </c>
      <c r="L171" s="43" t="s">
        <v>1302</v>
      </c>
      <c r="M171" s="43" t="s">
        <v>1232</v>
      </c>
      <c r="N171" s="43" t="s">
        <v>2214</v>
      </c>
      <c r="O171" s="43" t="s">
        <v>1216</v>
      </c>
      <c r="P171" s="43" t="s">
        <v>1217</v>
      </c>
      <c r="Q171" s="43"/>
      <c r="R171" s="43" t="s">
        <v>1219</v>
      </c>
      <c r="S171" s="43" t="s">
        <v>1219</v>
      </c>
      <c r="T171" s="43">
        <v>16</v>
      </c>
      <c r="U171" s="43" t="s">
        <v>1247</v>
      </c>
      <c r="V171" s="43" t="s">
        <v>1383</v>
      </c>
      <c r="W171" s="43" t="s">
        <v>1278</v>
      </c>
      <c r="X171" s="43" t="s">
        <v>2640</v>
      </c>
      <c r="Y171" s="43" t="s">
        <v>2641</v>
      </c>
    </row>
    <row r="172" spans="1:25" x14ac:dyDescent="0.25">
      <c r="A172" s="43" t="s">
        <v>1494</v>
      </c>
      <c r="B172" s="26" t="s">
        <v>2642</v>
      </c>
      <c r="C172" s="43" t="s">
        <v>2643</v>
      </c>
      <c r="D172" s="44">
        <v>44470</v>
      </c>
      <c r="E172" s="43" t="s">
        <v>2644</v>
      </c>
      <c r="F172" s="43" t="s">
        <v>1453</v>
      </c>
      <c r="G172" s="43" t="s">
        <v>1413</v>
      </c>
      <c r="H172" s="43" t="s">
        <v>1209</v>
      </c>
      <c r="I172" s="43" t="s">
        <v>1653</v>
      </c>
      <c r="J172" s="43"/>
      <c r="K172" s="43" t="s">
        <v>1302</v>
      </c>
      <c r="L172" s="43" t="s">
        <v>1302</v>
      </c>
      <c r="M172" s="43" t="s">
        <v>1232</v>
      </c>
      <c r="N172" s="43" t="s">
        <v>2214</v>
      </c>
      <c r="O172" s="43" t="s">
        <v>1216</v>
      </c>
      <c r="P172" s="43" t="s">
        <v>1217</v>
      </c>
      <c r="Q172" s="43"/>
      <c r="R172" s="43" t="s">
        <v>1219</v>
      </c>
      <c r="S172" s="43" t="s">
        <v>1218</v>
      </c>
      <c r="T172" s="43">
        <v>10</v>
      </c>
      <c r="U172" s="43" t="s">
        <v>1247</v>
      </c>
      <c r="V172" s="43" t="s">
        <v>1235</v>
      </c>
      <c r="W172" s="43" t="s">
        <v>1236</v>
      </c>
      <c r="X172" s="43" t="s">
        <v>1316</v>
      </c>
      <c r="Y172" s="43" t="s">
        <v>1250</v>
      </c>
    </row>
    <row r="173" spans="1:25" x14ac:dyDescent="0.25">
      <c r="A173" s="43" t="s">
        <v>1494</v>
      </c>
      <c r="B173" s="26" t="s">
        <v>2645</v>
      </c>
      <c r="C173" s="43" t="s">
        <v>2646</v>
      </c>
      <c r="D173" s="44">
        <v>44470</v>
      </c>
      <c r="E173" s="43" t="s">
        <v>2647</v>
      </c>
      <c r="F173" s="43" t="s">
        <v>2135</v>
      </c>
      <c r="G173" s="43" t="s">
        <v>1208</v>
      </c>
      <c r="H173" s="43" t="s">
        <v>1209</v>
      </c>
      <c r="I173" s="43" t="s">
        <v>1653</v>
      </c>
      <c r="J173" s="43"/>
      <c r="K173" s="43" t="s">
        <v>1302</v>
      </c>
      <c r="L173" s="43" t="s">
        <v>1302</v>
      </c>
      <c r="M173" s="43" t="s">
        <v>1232</v>
      </c>
      <c r="N173" s="43" t="s">
        <v>2214</v>
      </c>
      <c r="O173" s="43" t="s">
        <v>1931</v>
      </c>
      <c r="P173" s="46">
        <v>44926</v>
      </c>
      <c r="Q173" s="43"/>
      <c r="R173" s="43"/>
      <c r="S173" s="43"/>
      <c r="T173" s="43"/>
      <c r="U173" s="43"/>
      <c r="V173" s="43"/>
      <c r="W173" s="43"/>
      <c r="X173" s="43"/>
      <c r="Y173" s="43"/>
    </row>
    <row r="174" spans="1:25" x14ac:dyDescent="0.25">
      <c r="A174" s="43" t="s">
        <v>1494</v>
      </c>
      <c r="B174" s="26" t="s">
        <v>2648</v>
      </c>
      <c r="C174" s="43" t="s">
        <v>2649</v>
      </c>
      <c r="D174" s="44">
        <v>44470</v>
      </c>
      <c r="E174" s="43" t="s">
        <v>2650</v>
      </c>
      <c r="F174" s="43" t="s">
        <v>1952</v>
      </c>
      <c r="G174" s="43" t="s">
        <v>1271</v>
      </c>
      <c r="H174" s="43" t="s">
        <v>1272</v>
      </c>
      <c r="I174" s="43" t="s">
        <v>1653</v>
      </c>
      <c r="J174" s="43"/>
      <c r="K174" s="43" t="s">
        <v>1302</v>
      </c>
      <c r="L174" s="43" t="s">
        <v>1302</v>
      </c>
      <c r="M174" s="43" t="s">
        <v>1232</v>
      </c>
      <c r="N174" s="43" t="s">
        <v>2214</v>
      </c>
      <c r="O174" s="43" t="s">
        <v>1931</v>
      </c>
      <c r="P174" s="46">
        <v>44926</v>
      </c>
      <c r="Q174" s="43"/>
      <c r="R174" s="43"/>
      <c r="S174" s="43"/>
      <c r="T174" s="43"/>
      <c r="U174" s="43"/>
      <c r="V174" s="43"/>
      <c r="W174" s="43"/>
      <c r="X174" s="43"/>
      <c r="Y174" s="43"/>
    </row>
    <row r="175" spans="1:25" x14ac:dyDescent="0.25">
      <c r="A175" s="43" t="s">
        <v>1494</v>
      </c>
      <c r="B175" s="26" t="s">
        <v>2651</v>
      </c>
      <c r="C175" s="43" t="s">
        <v>2652</v>
      </c>
      <c r="D175" s="44">
        <v>44470</v>
      </c>
      <c r="E175" s="43" t="s">
        <v>2653</v>
      </c>
      <c r="F175" s="43" t="s">
        <v>1367</v>
      </c>
      <c r="G175" s="43" t="s">
        <v>1348</v>
      </c>
      <c r="H175" s="43" t="s">
        <v>1331</v>
      </c>
      <c r="I175" s="43" t="s">
        <v>1653</v>
      </c>
      <c r="J175" s="43"/>
      <c r="K175" s="43" t="s">
        <v>1302</v>
      </c>
      <c r="L175" s="43" t="s">
        <v>1302</v>
      </c>
      <c r="M175" s="43" t="s">
        <v>1232</v>
      </c>
      <c r="N175" s="43" t="s">
        <v>2214</v>
      </c>
      <c r="O175" s="43" t="s">
        <v>1216</v>
      </c>
      <c r="P175" s="43" t="s">
        <v>1217</v>
      </c>
      <c r="Q175" s="43"/>
      <c r="R175" s="43" t="s">
        <v>1218</v>
      </c>
      <c r="S175" s="43" t="s">
        <v>1219</v>
      </c>
      <c r="T175" s="43">
        <v>13</v>
      </c>
      <c r="U175" s="43" t="s">
        <v>1247</v>
      </c>
      <c r="V175" s="43" t="s">
        <v>1221</v>
      </c>
      <c r="W175" s="43" t="s">
        <v>1292</v>
      </c>
      <c r="X175" s="43" t="s">
        <v>2654</v>
      </c>
      <c r="Y175" s="43" t="s">
        <v>2655</v>
      </c>
    </row>
    <row r="176" spans="1:25" x14ac:dyDescent="0.25">
      <c r="A176" s="43" t="s">
        <v>1494</v>
      </c>
      <c r="B176" s="26" t="s">
        <v>2656</v>
      </c>
      <c r="C176" s="43" t="s">
        <v>2657</v>
      </c>
      <c r="D176" s="44">
        <v>44470</v>
      </c>
      <c r="E176" s="43" t="s">
        <v>2658</v>
      </c>
      <c r="F176" s="43" t="s">
        <v>1529</v>
      </c>
      <c r="G176" s="43" t="s">
        <v>1413</v>
      </c>
      <c r="H176" s="43" t="s">
        <v>1209</v>
      </c>
      <c r="I176" s="43" t="s">
        <v>1653</v>
      </c>
      <c r="J176" s="43"/>
      <c r="K176" s="43" t="s">
        <v>1302</v>
      </c>
      <c r="L176" s="43" t="s">
        <v>1302</v>
      </c>
      <c r="M176" s="43" t="s">
        <v>1232</v>
      </c>
      <c r="N176" s="43" t="s">
        <v>2214</v>
      </c>
      <c r="O176" s="43" t="s">
        <v>1931</v>
      </c>
      <c r="P176" s="46">
        <v>44926</v>
      </c>
      <c r="Q176" s="43"/>
      <c r="R176" s="43"/>
      <c r="S176" s="43"/>
      <c r="T176" s="43"/>
      <c r="U176" s="43"/>
      <c r="V176" s="43"/>
      <c r="W176" s="43"/>
      <c r="X176" s="43"/>
      <c r="Y176" s="43"/>
    </row>
    <row r="177" spans="1:25" x14ac:dyDescent="0.25">
      <c r="A177" s="43" t="s">
        <v>1494</v>
      </c>
      <c r="B177" s="26" t="s">
        <v>2659</v>
      </c>
      <c r="C177" s="43" t="s">
        <v>2660</v>
      </c>
      <c r="D177" s="44">
        <v>44470</v>
      </c>
      <c r="E177" s="43" t="s">
        <v>2661</v>
      </c>
      <c r="F177" s="43" t="s">
        <v>1882</v>
      </c>
      <c r="G177" s="43" t="s">
        <v>1361</v>
      </c>
      <c r="H177" s="43" t="s">
        <v>1286</v>
      </c>
      <c r="I177" s="43" t="s">
        <v>1653</v>
      </c>
      <c r="J177" s="43"/>
      <c r="K177" s="43" t="s">
        <v>1302</v>
      </c>
      <c r="L177" s="43" t="s">
        <v>1302</v>
      </c>
      <c r="M177" s="43" t="s">
        <v>1232</v>
      </c>
      <c r="N177" s="43" t="s">
        <v>2214</v>
      </c>
      <c r="O177" s="43" t="s">
        <v>1216</v>
      </c>
      <c r="P177" s="43" t="s">
        <v>1217</v>
      </c>
      <c r="Q177" s="43"/>
      <c r="R177" s="43"/>
      <c r="S177" s="43"/>
      <c r="T177" s="43"/>
      <c r="U177" s="43"/>
      <c r="V177" s="43"/>
      <c r="W177" s="43"/>
      <c r="X177" s="43"/>
      <c r="Y177" s="43"/>
    </row>
    <row r="178" spans="1:25" x14ac:dyDescent="0.25">
      <c r="A178" s="43" t="s">
        <v>1494</v>
      </c>
      <c r="B178" s="26" t="s">
        <v>2662</v>
      </c>
      <c r="C178" s="43" t="s">
        <v>2663</v>
      </c>
      <c r="D178" s="44">
        <v>44470</v>
      </c>
      <c r="E178" s="43" t="s">
        <v>2664</v>
      </c>
      <c r="F178" s="43" t="s">
        <v>1301</v>
      </c>
      <c r="G178" s="43" t="s">
        <v>1285</v>
      </c>
      <c r="H178" s="43" t="s">
        <v>1310</v>
      </c>
      <c r="I178" s="43" t="s">
        <v>1653</v>
      </c>
      <c r="J178" s="43"/>
      <c r="K178" s="43" t="s">
        <v>1302</v>
      </c>
      <c r="L178" s="43" t="s">
        <v>1302</v>
      </c>
      <c r="M178" s="43" t="s">
        <v>1232</v>
      </c>
      <c r="N178" s="43" t="s">
        <v>2214</v>
      </c>
      <c r="O178" s="43" t="s">
        <v>1216</v>
      </c>
      <c r="P178" s="43" t="s">
        <v>1217</v>
      </c>
      <c r="Q178" s="43"/>
      <c r="R178" s="43" t="s">
        <v>1255</v>
      </c>
      <c r="S178" s="43" t="s">
        <v>1255</v>
      </c>
      <c r="T178" s="43">
        <v>12</v>
      </c>
      <c r="U178" s="43" t="s">
        <v>1247</v>
      </c>
      <c r="V178" s="43" t="s">
        <v>1291</v>
      </c>
      <c r="W178" s="43" t="s">
        <v>1236</v>
      </c>
      <c r="X178" s="43" t="s">
        <v>2665</v>
      </c>
      <c r="Y178" s="43" t="s">
        <v>2666</v>
      </c>
    </row>
    <row r="179" spans="1:25" x14ac:dyDescent="0.25">
      <c r="A179" s="43" t="s">
        <v>1494</v>
      </c>
      <c r="B179" s="26" t="s">
        <v>2667</v>
      </c>
      <c r="C179" s="43" t="s">
        <v>2668</v>
      </c>
      <c r="D179" s="44">
        <v>44470</v>
      </c>
      <c r="E179" s="43" t="s">
        <v>2669</v>
      </c>
      <c r="F179" s="43" t="s">
        <v>2367</v>
      </c>
      <c r="G179" s="43" t="s">
        <v>1330</v>
      </c>
      <c r="H179" s="43" t="s">
        <v>1331</v>
      </c>
      <c r="I179" s="43" t="s">
        <v>1653</v>
      </c>
      <c r="J179" s="43"/>
      <c r="K179" s="43" t="s">
        <v>1302</v>
      </c>
      <c r="L179" s="43" t="s">
        <v>1302</v>
      </c>
      <c r="M179" s="43" t="s">
        <v>1232</v>
      </c>
      <c r="N179" s="43" t="s">
        <v>2214</v>
      </c>
      <c r="O179" s="43" t="s">
        <v>1931</v>
      </c>
      <c r="P179" s="46">
        <v>44926</v>
      </c>
      <c r="Q179" s="43"/>
      <c r="R179" s="43"/>
      <c r="S179" s="43"/>
      <c r="T179" s="43"/>
      <c r="U179" s="43"/>
      <c r="V179" s="43"/>
      <c r="W179" s="43"/>
      <c r="X179" s="43"/>
      <c r="Y179" s="43"/>
    </row>
    <row r="180" spans="1:25" x14ac:dyDescent="0.25">
      <c r="A180" s="43" t="s">
        <v>1494</v>
      </c>
      <c r="B180" s="26" t="s">
        <v>2670</v>
      </c>
      <c r="C180" s="43" t="s">
        <v>2671</v>
      </c>
      <c r="D180" s="44">
        <v>44470</v>
      </c>
      <c r="E180" s="43" t="s">
        <v>2672</v>
      </c>
      <c r="F180" s="43" t="s">
        <v>2086</v>
      </c>
      <c r="G180" s="43" t="s">
        <v>1353</v>
      </c>
      <c r="H180" s="43" t="s">
        <v>1310</v>
      </c>
      <c r="I180" s="43" t="s">
        <v>1653</v>
      </c>
      <c r="J180" s="43"/>
      <c r="K180" s="43" t="s">
        <v>1302</v>
      </c>
      <c r="L180" s="43" t="s">
        <v>1302</v>
      </c>
      <c r="M180" s="43" t="s">
        <v>1232</v>
      </c>
      <c r="N180" s="43" t="s">
        <v>2214</v>
      </c>
      <c r="O180" s="43" t="s">
        <v>1931</v>
      </c>
      <c r="P180" s="46">
        <v>44926</v>
      </c>
      <c r="Q180" s="43"/>
      <c r="R180" s="43"/>
      <c r="S180" s="43"/>
      <c r="T180" s="43"/>
      <c r="U180" s="43"/>
      <c r="V180" s="43"/>
      <c r="W180" s="43"/>
      <c r="X180" s="43"/>
      <c r="Y180" s="43"/>
    </row>
    <row r="181" spans="1:25" x14ac:dyDescent="0.25">
      <c r="A181" s="43" t="s">
        <v>1494</v>
      </c>
      <c r="B181" s="26" t="s">
        <v>2673</v>
      </c>
      <c r="C181" s="43" t="s">
        <v>2674</v>
      </c>
      <c r="D181" s="44">
        <v>44470</v>
      </c>
      <c r="E181" s="43" t="s">
        <v>2675</v>
      </c>
      <c r="F181" s="43" t="s">
        <v>1395</v>
      </c>
      <c r="G181" s="43" t="s">
        <v>1361</v>
      </c>
      <c r="H181" s="43" t="s">
        <v>1286</v>
      </c>
      <c r="I181" s="43" t="s">
        <v>1653</v>
      </c>
      <c r="J181" s="43"/>
      <c r="K181" s="43" t="s">
        <v>1302</v>
      </c>
      <c r="L181" s="43" t="s">
        <v>1302</v>
      </c>
      <c r="M181" s="43" t="s">
        <v>1232</v>
      </c>
      <c r="N181" s="43" t="s">
        <v>2214</v>
      </c>
      <c r="O181" s="43" t="s">
        <v>1216</v>
      </c>
      <c r="P181" s="43" t="s">
        <v>1217</v>
      </c>
      <c r="Q181" s="43"/>
      <c r="R181" s="43" t="s">
        <v>1255</v>
      </c>
      <c r="S181" s="43" t="s">
        <v>1255</v>
      </c>
      <c r="T181" s="43">
        <v>8</v>
      </c>
      <c r="U181" s="43" t="s">
        <v>1247</v>
      </c>
      <c r="V181" s="43" t="s">
        <v>1221</v>
      </c>
      <c r="W181" s="43" t="s">
        <v>2676</v>
      </c>
      <c r="X181" s="43" t="s">
        <v>2677</v>
      </c>
      <c r="Y181" s="43" t="s">
        <v>2678</v>
      </c>
    </row>
    <row r="182" spans="1:25" x14ac:dyDescent="0.25">
      <c r="A182" s="43" t="s">
        <v>1494</v>
      </c>
      <c r="B182" s="26" t="s">
        <v>2679</v>
      </c>
      <c r="C182" s="43" t="s">
        <v>2680</v>
      </c>
      <c r="D182" s="44">
        <v>44470</v>
      </c>
      <c r="E182" s="43" t="s">
        <v>2681</v>
      </c>
      <c r="F182" s="43" t="s">
        <v>1367</v>
      </c>
      <c r="G182" s="43" t="s">
        <v>1348</v>
      </c>
      <c r="H182" s="43" t="s">
        <v>1331</v>
      </c>
      <c r="I182" s="43" t="s">
        <v>1653</v>
      </c>
      <c r="J182" s="43"/>
      <c r="K182" s="43" t="s">
        <v>1302</v>
      </c>
      <c r="L182" s="43" t="s">
        <v>1302</v>
      </c>
      <c r="M182" s="43" t="s">
        <v>1232</v>
      </c>
      <c r="N182" s="43" t="s">
        <v>2214</v>
      </c>
      <c r="O182" s="43" t="s">
        <v>1931</v>
      </c>
      <c r="P182" s="46">
        <v>44926</v>
      </c>
      <c r="Q182" s="43"/>
      <c r="R182" s="43"/>
      <c r="S182" s="43"/>
      <c r="T182" s="43"/>
      <c r="U182" s="43"/>
      <c r="V182" s="43"/>
      <c r="W182" s="43"/>
      <c r="X182" s="43"/>
      <c r="Y182" s="43"/>
    </row>
    <row r="183" spans="1:25" x14ac:dyDescent="0.25">
      <c r="A183" s="43" t="s">
        <v>1494</v>
      </c>
      <c r="B183" s="26" t="s">
        <v>2682</v>
      </c>
      <c r="C183" s="43" t="s">
        <v>2683</v>
      </c>
      <c r="D183" s="44">
        <v>44470</v>
      </c>
      <c r="E183" s="43" t="s">
        <v>2684</v>
      </c>
      <c r="F183" s="43" t="s">
        <v>1347</v>
      </c>
      <c r="G183" s="43" t="s">
        <v>1348</v>
      </c>
      <c r="H183" s="43" t="s">
        <v>1331</v>
      </c>
      <c r="I183" s="43" t="s">
        <v>1653</v>
      </c>
      <c r="J183" s="43"/>
      <c r="K183" s="43" t="s">
        <v>1302</v>
      </c>
      <c r="L183" s="43" t="s">
        <v>1302</v>
      </c>
      <c r="M183" s="43" t="s">
        <v>1232</v>
      </c>
      <c r="N183" s="43" t="s">
        <v>2214</v>
      </c>
      <c r="O183" s="43" t="s">
        <v>1931</v>
      </c>
      <c r="P183" s="46">
        <v>44926</v>
      </c>
      <c r="Q183" s="43"/>
      <c r="R183" s="43"/>
      <c r="S183" s="43"/>
      <c r="T183" s="43"/>
      <c r="U183" s="43"/>
      <c r="V183" s="43"/>
      <c r="W183" s="43"/>
      <c r="X183" s="43"/>
      <c r="Y183" s="43"/>
    </row>
    <row r="184" spans="1:25" x14ac:dyDescent="0.25">
      <c r="A184" s="43" t="s">
        <v>1494</v>
      </c>
      <c r="B184" s="26" t="s">
        <v>2685</v>
      </c>
      <c r="C184" s="43" t="s">
        <v>2686</v>
      </c>
      <c r="D184" s="44">
        <v>44470</v>
      </c>
      <c r="E184" s="43" t="s">
        <v>2687</v>
      </c>
      <c r="F184" s="43" t="s">
        <v>1405</v>
      </c>
      <c r="G184" s="43" t="s">
        <v>1361</v>
      </c>
      <c r="H184" s="43" t="s">
        <v>1286</v>
      </c>
      <c r="I184" s="43" t="s">
        <v>1653</v>
      </c>
      <c r="J184" s="43"/>
      <c r="K184" s="43" t="s">
        <v>1302</v>
      </c>
      <c r="L184" s="43" t="s">
        <v>1302</v>
      </c>
      <c r="M184" s="43" t="s">
        <v>1232</v>
      </c>
      <c r="N184" s="43" t="s">
        <v>2214</v>
      </c>
      <c r="O184" s="43" t="s">
        <v>1216</v>
      </c>
      <c r="P184" s="43" t="s">
        <v>1217</v>
      </c>
      <c r="Q184" s="43"/>
      <c r="R184" s="43" t="s">
        <v>1255</v>
      </c>
      <c r="S184" s="43" t="s">
        <v>1219</v>
      </c>
      <c r="T184" s="43">
        <v>10</v>
      </c>
      <c r="U184" s="43" t="s">
        <v>1247</v>
      </c>
      <c r="V184" s="43" t="s">
        <v>1432</v>
      </c>
      <c r="W184" s="43" t="s">
        <v>1574</v>
      </c>
      <c r="X184" s="43" t="s">
        <v>2688</v>
      </c>
      <c r="Y184" s="43" t="s">
        <v>2689</v>
      </c>
    </row>
    <row r="185" spans="1:25" x14ac:dyDescent="0.25">
      <c r="A185" s="43" t="s">
        <v>1494</v>
      </c>
      <c r="B185" s="26" t="s">
        <v>1884</v>
      </c>
      <c r="C185" s="43" t="s">
        <v>1885</v>
      </c>
      <c r="D185" s="44">
        <v>44470</v>
      </c>
      <c r="E185" s="43" t="s">
        <v>1886</v>
      </c>
      <c r="F185" s="43" t="s">
        <v>1352</v>
      </c>
      <c r="G185" s="43" t="s">
        <v>1353</v>
      </c>
      <c r="H185" s="43" t="s">
        <v>1310</v>
      </c>
      <c r="I185" s="43" t="s">
        <v>1653</v>
      </c>
      <c r="J185" s="43"/>
      <c r="K185" s="43" t="s">
        <v>1302</v>
      </c>
      <c r="L185" s="43" t="s">
        <v>1302</v>
      </c>
      <c r="M185" s="43" t="s">
        <v>1303</v>
      </c>
      <c r="N185" s="43" t="s">
        <v>2214</v>
      </c>
      <c r="O185" s="43" t="s">
        <v>1931</v>
      </c>
      <c r="P185" s="46">
        <v>44926</v>
      </c>
      <c r="Q185" s="43" t="s">
        <v>1887</v>
      </c>
      <c r="R185" s="43"/>
      <c r="S185" s="43"/>
      <c r="T185" s="43"/>
      <c r="U185" s="43"/>
      <c r="V185" s="43"/>
      <c r="W185" s="43"/>
      <c r="X185" s="43"/>
      <c r="Y185" s="43"/>
    </row>
    <row r="186" spans="1:25" x14ac:dyDescent="0.25">
      <c r="A186" s="43" t="s">
        <v>1494</v>
      </c>
      <c r="B186" s="26" t="s">
        <v>1839</v>
      </c>
      <c r="C186" s="43" t="s">
        <v>1840</v>
      </c>
      <c r="D186" s="44">
        <v>44470</v>
      </c>
      <c r="E186" s="43" t="s">
        <v>1841</v>
      </c>
      <c r="F186" s="43" t="s">
        <v>1301</v>
      </c>
      <c r="G186" s="43" t="s">
        <v>1285</v>
      </c>
      <c r="H186" s="43" t="s">
        <v>1310</v>
      </c>
      <c r="I186" s="43" t="s">
        <v>1653</v>
      </c>
      <c r="J186" s="43"/>
      <c r="K186" s="43" t="s">
        <v>1302</v>
      </c>
      <c r="L186" s="43" t="s">
        <v>1302</v>
      </c>
      <c r="M186" s="43" t="s">
        <v>1232</v>
      </c>
      <c r="N186" s="43" t="s">
        <v>1233</v>
      </c>
      <c r="O186" s="43" t="s">
        <v>1216</v>
      </c>
      <c r="P186" s="43" t="s">
        <v>1217</v>
      </c>
      <c r="Q186" s="43" t="s">
        <v>1814</v>
      </c>
      <c r="R186" s="43"/>
      <c r="S186" s="43"/>
      <c r="T186" s="43"/>
      <c r="U186" s="43"/>
      <c r="V186" s="43"/>
      <c r="W186" s="43"/>
      <c r="X186" s="43"/>
      <c r="Y186" s="43"/>
    </row>
    <row r="187" spans="1:25" x14ac:dyDescent="0.25">
      <c r="A187" s="43" t="s">
        <v>1494</v>
      </c>
      <c r="B187" s="26" t="s">
        <v>1856</v>
      </c>
      <c r="C187" s="43" t="s">
        <v>1857</v>
      </c>
      <c r="D187" s="44">
        <v>44470</v>
      </c>
      <c r="E187" s="43" t="s">
        <v>1858</v>
      </c>
      <c r="F187" s="43" t="s">
        <v>1270</v>
      </c>
      <c r="G187" s="43" t="s">
        <v>1271</v>
      </c>
      <c r="H187" s="43" t="s">
        <v>1272</v>
      </c>
      <c r="I187" s="43" t="s">
        <v>1653</v>
      </c>
      <c r="J187" s="43"/>
      <c r="K187" s="43" t="s">
        <v>1302</v>
      </c>
      <c r="L187" s="43" t="s">
        <v>1302</v>
      </c>
      <c r="M187" s="43" t="s">
        <v>1303</v>
      </c>
      <c r="N187" s="43" t="s">
        <v>1233</v>
      </c>
      <c r="O187" s="43" t="s">
        <v>1931</v>
      </c>
      <c r="P187" s="46">
        <v>44926</v>
      </c>
      <c r="Q187" s="43" t="s">
        <v>1859</v>
      </c>
      <c r="R187" s="43"/>
      <c r="S187" s="43"/>
      <c r="T187" s="43"/>
      <c r="U187" s="43"/>
      <c r="V187" s="43"/>
      <c r="W187" s="43"/>
      <c r="X187" s="43"/>
      <c r="Y187" s="43"/>
    </row>
    <row r="188" spans="1:25" x14ac:dyDescent="0.25">
      <c r="A188" s="43" t="s">
        <v>1494</v>
      </c>
      <c r="B188" s="26" t="s">
        <v>2690</v>
      </c>
      <c r="C188" s="43" t="s">
        <v>2691</v>
      </c>
      <c r="D188" s="44">
        <v>44470</v>
      </c>
      <c r="E188" s="43" t="s">
        <v>2692</v>
      </c>
      <c r="F188" s="43" t="s">
        <v>1792</v>
      </c>
      <c r="G188" s="43" t="s">
        <v>1380</v>
      </c>
      <c r="H188" s="43" t="s">
        <v>1381</v>
      </c>
      <c r="I188" s="43" t="s">
        <v>1653</v>
      </c>
      <c r="J188" s="43"/>
      <c r="K188" s="43" t="s">
        <v>1302</v>
      </c>
      <c r="L188" s="43" t="s">
        <v>1302</v>
      </c>
      <c r="M188" s="43" t="s">
        <v>1232</v>
      </c>
      <c r="N188" s="43" t="s">
        <v>2214</v>
      </c>
      <c r="O188" s="43" t="s">
        <v>1931</v>
      </c>
      <c r="P188" s="46">
        <v>44926</v>
      </c>
      <c r="Q188" s="43"/>
      <c r="R188" s="43"/>
      <c r="S188" s="43"/>
      <c r="T188" s="43"/>
      <c r="U188" s="43"/>
      <c r="V188" s="43"/>
      <c r="W188" s="43"/>
      <c r="X188" s="43"/>
      <c r="Y188" s="43"/>
    </row>
    <row r="189" spans="1:25" x14ac:dyDescent="0.25">
      <c r="A189" s="43" t="s">
        <v>1494</v>
      </c>
      <c r="B189" s="26" t="s">
        <v>2693</v>
      </c>
      <c r="C189" s="43" t="s">
        <v>2694</v>
      </c>
      <c r="D189" s="44">
        <v>44470</v>
      </c>
      <c r="E189" s="43" t="s">
        <v>2695</v>
      </c>
      <c r="F189" s="43" t="s">
        <v>1395</v>
      </c>
      <c r="G189" s="43" t="s">
        <v>1361</v>
      </c>
      <c r="H189" s="43" t="s">
        <v>1286</v>
      </c>
      <c r="I189" s="43" t="s">
        <v>1653</v>
      </c>
      <c r="J189" s="43"/>
      <c r="K189" s="43" t="s">
        <v>1302</v>
      </c>
      <c r="L189" s="43" t="s">
        <v>1302</v>
      </c>
      <c r="M189" s="43" t="s">
        <v>1232</v>
      </c>
      <c r="N189" s="43" t="s">
        <v>2214</v>
      </c>
      <c r="O189" s="43" t="s">
        <v>1931</v>
      </c>
      <c r="P189" s="46">
        <v>44926</v>
      </c>
      <c r="Q189" s="43"/>
      <c r="R189" s="43"/>
      <c r="S189" s="43"/>
      <c r="T189" s="43"/>
      <c r="U189" s="43"/>
      <c r="V189" s="43"/>
      <c r="W189" s="43"/>
      <c r="X189" s="43"/>
      <c r="Y189" s="43"/>
    </row>
    <row r="190" spans="1:25" x14ac:dyDescent="0.25">
      <c r="A190" s="43" t="s">
        <v>1494</v>
      </c>
      <c r="B190" s="26">
        <v>713</v>
      </c>
      <c r="C190" s="43" t="s">
        <v>2696</v>
      </c>
      <c r="D190" s="44">
        <v>44470</v>
      </c>
      <c r="E190" s="43" t="s">
        <v>2697</v>
      </c>
      <c r="F190" s="43" t="s">
        <v>1301</v>
      </c>
      <c r="G190" s="43" t="s">
        <v>1285</v>
      </c>
      <c r="H190" s="43" t="s">
        <v>1310</v>
      </c>
      <c r="I190" s="43" t="s">
        <v>1653</v>
      </c>
      <c r="J190" s="43"/>
      <c r="K190" s="43" t="s">
        <v>1212</v>
      </c>
      <c r="L190" s="43" t="s">
        <v>1289</v>
      </c>
      <c r="M190" s="43" t="s">
        <v>1232</v>
      </c>
      <c r="N190" s="43" t="s">
        <v>2214</v>
      </c>
      <c r="O190" s="43" t="s">
        <v>1931</v>
      </c>
      <c r="P190" s="46">
        <v>44926</v>
      </c>
      <c r="Q190" s="43"/>
      <c r="R190" s="43"/>
      <c r="S190" s="43"/>
      <c r="T190" s="43"/>
      <c r="U190" s="43"/>
      <c r="V190" s="43"/>
      <c r="W190" s="43"/>
      <c r="X190" s="43"/>
      <c r="Y190" s="43"/>
    </row>
    <row r="191" spans="1:25" x14ac:dyDescent="0.25">
      <c r="A191" s="43" t="s">
        <v>1494</v>
      </c>
      <c r="B191" s="26" t="s">
        <v>1495</v>
      </c>
      <c r="C191" s="43" t="s">
        <v>1496</v>
      </c>
      <c r="D191" s="44">
        <v>44471</v>
      </c>
      <c r="E191" s="43" t="s">
        <v>1497</v>
      </c>
      <c r="F191" s="43" t="s">
        <v>1498</v>
      </c>
      <c r="G191" s="43" t="s">
        <v>1380</v>
      </c>
      <c r="H191" s="43" t="s">
        <v>1381</v>
      </c>
      <c r="I191" s="43" t="s">
        <v>1653</v>
      </c>
      <c r="J191" s="43"/>
      <c r="K191" s="43" t="s">
        <v>1302</v>
      </c>
      <c r="L191" s="43" t="s">
        <v>1302</v>
      </c>
      <c r="M191" s="43" t="s">
        <v>1232</v>
      </c>
      <c r="N191" s="43" t="s">
        <v>1233</v>
      </c>
      <c r="O191" s="43" t="s">
        <v>1216</v>
      </c>
      <c r="P191" s="43" t="s">
        <v>1217</v>
      </c>
      <c r="Q191" s="43"/>
      <c r="R191" s="43" t="s">
        <v>1218</v>
      </c>
      <c r="S191" s="43" t="s">
        <v>1218</v>
      </c>
      <c r="T191" s="43">
        <v>20</v>
      </c>
      <c r="U191" s="43" t="s">
        <v>1247</v>
      </c>
      <c r="V191" s="43" t="s">
        <v>1469</v>
      </c>
      <c r="W191" s="43" t="s">
        <v>1278</v>
      </c>
      <c r="X191" s="43" t="s">
        <v>1499</v>
      </c>
      <c r="Y191" s="43" t="s">
        <v>1500</v>
      </c>
    </row>
    <row r="192" spans="1:25" x14ac:dyDescent="0.25">
      <c r="A192" s="43" t="s">
        <v>1494</v>
      </c>
      <c r="B192" s="26" t="s">
        <v>1217</v>
      </c>
      <c r="C192" s="43" t="s">
        <v>1512</v>
      </c>
      <c r="D192" s="44">
        <v>44497</v>
      </c>
      <c r="E192" s="43" t="s">
        <v>1513</v>
      </c>
      <c r="F192" s="43" t="s">
        <v>1514</v>
      </c>
      <c r="G192" s="43" t="s">
        <v>1515</v>
      </c>
      <c r="H192" s="43" t="s">
        <v>1286</v>
      </c>
      <c r="I192" s="43" t="s">
        <v>1653</v>
      </c>
      <c r="J192" s="43"/>
      <c r="K192" s="43" t="s">
        <v>1516</v>
      </c>
      <c r="L192" s="43" t="s">
        <v>1516</v>
      </c>
      <c r="M192" s="43" t="s">
        <v>1232</v>
      </c>
      <c r="N192" s="43" t="s">
        <v>1455</v>
      </c>
      <c r="O192" s="43" t="s">
        <v>1216</v>
      </c>
      <c r="P192" s="43" t="s">
        <v>1217</v>
      </c>
      <c r="Q192" s="43"/>
      <c r="R192" s="43" t="s">
        <v>1219</v>
      </c>
      <c r="S192" s="43" t="s">
        <v>1218</v>
      </c>
      <c r="T192" s="43">
        <v>3</v>
      </c>
      <c r="U192" s="43" t="s">
        <v>1234</v>
      </c>
      <c r="V192" s="43" t="s">
        <v>1277</v>
      </c>
      <c r="W192" s="43" t="s">
        <v>1278</v>
      </c>
      <c r="X192" s="43" t="s">
        <v>1517</v>
      </c>
      <c r="Y192" s="43" t="s">
        <v>1518</v>
      </c>
    </row>
    <row r="193" spans="1:25" x14ac:dyDescent="0.25">
      <c r="A193" s="43" t="s">
        <v>1519</v>
      </c>
      <c r="B193" s="26" t="s">
        <v>1784</v>
      </c>
      <c r="C193" s="43" t="s">
        <v>1785</v>
      </c>
      <c r="D193" s="44">
        <v>44501</v>
      </c>
      <c r="E193" s="43" t="s">
        <v>1786</v>
      </c>
      <c r="F193" s="43" t="s">
        <v>1514</v>
      </c>
      <c r="G193" s="43" t="s">
        <v>1515</v>
      </c>
      <c r="H193" s="43" t="s">
        <v>1310</v>
      </c>
      <c r="I193" s="43" t="s">
        <v>1653</v>
      </c>
      <c r="J193" s="43"/>
      <c r="K193" s="43" t="s">
        <v>1302</v>
      </c>
      <c r="L193" s="43" t="s">
        <v>1302</v>
      </c>
      <c r="M193" s="43" t="s">
        <v>1303</v>
      </c>
      <c r="N193" s="43" t="s">
        <v>1233</v>
      </c>
      <c r="O193" s="43" t="s">
        <v>1216</v>
      </c>
      <c r="P193" s="43" t="s">
        <v>1217</v>
      </c>
      <c r="Q193" s="43" t="s">
        <v>1787</v>
      </c>
      <c r="R193" s="43" t="s">
        <v>1219</v>
      </c>
      <c r="S193" s="43" t="s">
        <v>1219</v>
      </c>
      <c r="T193" s="43">
        <v>25</v>
      </c>
      <c r="U193" s="43" t="s">
        <v>1247</v>
      </c>
      <c r="V193" s="43" t="s">
        <v>1432</v>
      </c>
      <c r="W193" s="43" t="s">
        <v>1278</v>
      </c>
      <c r="X193" s="43" t="s">
        <v>1788</v>
      </c>
      <c r="Y193" s="43" t="s">
        <v>1325</v>
      </c>
    </row>
    <row r="194" spans="1:25" x14ac:dyDescent="0.25">
      <c r="A194" s="43" t="s">
        <v>1519</v>
      </c>
      <c r="B194" s="26" t="s">
        <v>2698</v>
      </c>
      <c r="C194" s="43" t="s">
        <v>2699</v>
      </c>
      <c r="D194" s="44">
        <v>44501</v>
      </c>
      <c r="E194" s="43" t="s">
        <v>2700</v>
      </c>
      <c r="F194" s="43" t="s">
        <v>1449</v>
      </c>
      <c r="G194" s="43" t="s">
        <v>1271</v>
      </c>
      <c r="H194" s="43" t="s">
        <v>1272</v>
      </c>
      <c r="I194" s="43" t="s">
        <v>1653</v>
      </c>
      <c r="J194" s="43"/>
      <c r="K194" s="43" t="s">
        <v>1302</v>
      </c>
      <c r="L194" s="43" t="s">
        <v>1302</v>
      </c>
      <c r="M194" s="43" t="s">
        <v>1232</v>
      </c>
      <c r="N194" s="43" t="s">
        <v>2214</v>
      </c>
      <c r="O194" s="43" t="s">
        <v>1216</v>
      </c>
      <c r="P194" s="43" t="s">
        <v>1217</v>
      </c>
      <c r="Q194" s="43"/>
      <c r="R194" s="43"/>
      <c r="S194" s="43"/>
      <c r="T194" s="43"/>
      <c r="U194" s="43"/>
      <c r="V194" s="43"/>
      <c r="W194" s="43"/>
      <c r="X194" s="43"/>
      <c r="Y194" s="43"/>
    </row>
    <row r="195" spans="1:25" x14ac:dyDescent="0.25">
      <c r="A195" s="43" t="s">
        <v>1519</v>
      </c>
      <c r="B195" s="26" t="s">
        <v>2701</v>
      </c>
      <c r="C195" s="43" t="s">
        <v>2702</v>
      </c>
      <c r="D195" s="44">
        <v>44501</v>
      </c>
      <c r="E195" s="43" t="s">
        <v>2703</v>
      </c>
      <c r="F195" s="43" t="s">
        <v>2294</v>
      </c>
      <c r="G195" s="43" t="s">
        <v>1330</v>
      </c>
      <c r="H195" s="43" t="s">
        <v>1331</v>
      </c>
      <c r="I195" s="43" t="s">
        <v>1653</v>
      </c>
      <c r="J195" s="43"/>
      <c r="K195" s="43" t="s">
        <v>1302</v>
      </c>
      <c r="L195" s="43" t="s">
        <v>1302</v>
      </c>
      <c r="M195" s="43" t="s">
        <v>1232</v>
      </c>
      <c r="N195" s="43" t="s">
        <v>2214</v>
      </c>
      <c r="O195" s="43" t="s">
        <v>1216</v>
      </c>
      <c r="P195" s="43" t="s">
        <v>1217</v>
      </c>
      <c r="Q195" s="43"/>
      <c r="R195" s="43" t="s">
        <v>1219</v>
      </c>
      <c r="S195" s="43" t="s">
        <v>1219</v>
      </c>
      <c r="T195" s="43">
        <v>24</v>
      </c>
      <c r="U195" s="43" t="s">
        <v>1247</v>
      </c>
      <c r="V195" s="43" t="s">
        <v>1432</v>
      </c>
      <c r="W195" s="43" t="s">
        <v>1278</v>
      </c>
      <c r="X195" s="43" t="s">
        <v>2704</v>
      </c>
      <c r="Y195" s="43" t="s">
        <v>2705</v>
      </c>
    </row>
    <row r="196" spans="1:25" x14ac:dyDescent="0.25">
      <c r="A196" s="43" t="s">
        <v>1519</v>
      </c>
      <c r="B196" s="26" t="s">
        <v>1737</v>
      </c>
      <c r="C196" s="43" t="s">
        <v>1738</v>
      </c>
      <c r="D196" s="44">
        <v>44501</v>
      </c>
      <c r="E196" s="43" t="s">
        <v>1739</v>
      </c>
      <c r="F196" s="43" t="s">
        <v>1412</v>
      </c>
      <c r="G196" s="43" t="s">
        <v>1413</v>
      </c>
      <c r="H196" s="43" t="s">
        <v>1209</v>
      </c>
      <c r="I196" s="43" t="s">
        <v>1653</v>
      </c>
      <c r="J196" s="43"/>
      <c r="K196" s="43" t="s">
        <v>1302</v>
      </c>
      <c r="L196" s="43" t="s">
        <v>1302</v>
      </c>
      <c r="M196" s="43" t="s">
        <v>1303</v>
      </c>
      <c r="N196" s="43" t="s">
        <v>1321</v>
      </c>
      <c r="O196" s="43" t="s">
        <v>1931</v>
      </c>
      <c r="P196" s="46">
        <v>44926</v>
      </c>
      <c r="Q196" s="43" t="s">
        <v>2706</v>
      </c>
      <c r="R196" s="43"/>
      <c r="S196" s="43"/>
      <c r="T196" s="43"/>
      <c r="U196" s="43"/>
      <c r="V196" s="43"/>
      <c r="W196" s="43"/>
      <c r="X196" s="43"/>
      <c r="Y196" s="43"/>
    </row>
    <row r="197" spans="1:25" x14ac:dyDescent="0.25">
      <c r="A197" s="43" t="s">
        <v>1519</v>
      </c>
      <c r="B197" s="26" t="s">
        <v>2707</v>
      </c>
      <c r="C197" s="43" t="s">
        <v>2708</v>
      </c>
      <c r="D197" s="44">
        <v>44501</v>
      </c>
      <c r="E197" s="43" t="s">
        <v>2709</v>
      </c>
      <c r="F197" s="43" t="s">
        <v>2710</v>
      </c>
      <c r="G197" s="43" t="s">
        <v>1330</v>
      </c>
      <c r="H197" s="43" t="s">
        <v>1331</v>
      </c>
      <c r="I197" s="43" t="s">
        <v>1653</v>
      </c>
      <c r="J197" s="43"/>
      <c r="K197" s="43" t="s">
        <v>1302</v>
      </c>
      <c r="L197" s="43" t="s">
        <v>1302</v>
      </c>
      <c r="M197" s="43" t="s">
        <v>1232</v>
      </c>
      <c r="N197" s="43" t="s">
        <v>2214</v>
      </c>
      <c r="O197" s="43" t="s">
        <v>1216</v>
      </c>
      <c r="P197" s="43" t="s">
        <v>1217</v>
      </c>
      <c r="Q197" s="43"/>
      <c r="R197" s="43"/>
      <c r="S197" s="43"/>
      <c r="T197" s="43"/>
      <c r="U197" s="43"/>
      <c r="V197" s="43"/>
      <c r="W197" s="43"/>
      <c r="X197" s="43"/>
      <c r="Y197" s="43"/>
    </row>
    <row r="198" spans="1:25" x14ac:dyDescent="0.25">
      <c r="A198" s="43" t="s">
        <v>1519</v>
      </c>
      <c r="B198" s="26" t="s">
        <v>2711</v>
      </c>
      <c r="C198" s="43" t="s">
        <v>2712</v>
      </c>
      <c r="D198" s="44">
        <v>44501</v>
      </c>
      <c r="E198" s="43" t="s">
        <v>2713</v>
      </c>
      <c r="F198" s="43" t="s">
        <v>1301</v>
      </c>
      <c r="G198" s="43" t="s">
        <v>1285</v>
      </c>
      <c r="H198" s="43" t="s">
        <v>1310</v>
      </c>
      <c r="I198" s="43" t="s">
        <v>1653</v>
      </c>
      <c r="J198" s="43"/>
      <c r="K198" s="43" t="s">
        <v>1302</v>
      </c>
      <c r="L198" s="43" t="s">
        <v>1302</v>
      </c>
      <c r="M198" s="43" t="s">
        <v>1232</v>
      </c>
      <c r="N198" s="43" t="s">
        <v>2214</v>
      </c>
      <c r="O198" s="43" t="s">
        <v>1931</v>
      </c>
      <c r="P198" s="46">
        <v>44926</v>
      </c>
      <c r="Q198" s="43"/>
      <c r="R198" s="43"/>
      <c r="S198" s="43"/>
      <c r="T198" s="43"/>
      <c r="U198" s="43"/>
      <c r="V198" s="43"/>
      <c r="W198" s="43"/>
      <c r="X198" s="43"/>
      <c r="Y198" s="43"/>
    </row>
    <row r="199" spans="1:25" x14ac:dyDescent="0.25">
      <c r="A199" s="43" t="s">
        <v>1519</v>
      </c>
      <c r="B199" s="26" t="s">
        <v>2714</v>
      </c>
      <c r="C199" s="43" t="s">
        <v>2715</v>
      </c>
      <c r="D199" s="44">
        <v>44501</v>
      </c>
      <c r="E199" s="43" t="s">
        <v>2716</v>
      </c>
      <c r="F199" s="43" t="s">
        <v>1347</v>
      </c>
      <c r="G199" s="43" t="s">
        <v>1348</v>
      </c>
      <c r="H199" s="43" t="s">
        <v>1331</v>
      </c>
      <c r="I199" s="43" t="s">
        <v>1653</v>
      </c>
      <c r="J199" s="43"/>
      <c r="K199" s="43" t="s">
        <v>1302</v>
      </c>
      <c r="L199" s="43" t="s">
        <v>1302</v>
      </c>
      <c r="M199" s="43" t="s">
        <v>1232</v>
      </c>
      <c r="N199" s="43" t="s">
        <v>2214</v>
      </c>
      <c r="O199" s="43" t="s">
        <v>1931</v>
      </c>
      <c r="P199" s="46">
        <v>44926</v>
      </c>
      <c r="Q199" s="43"/>
      <c r="R199" s="43"/>
      <c r="S199" s="43"/>
      <c r="T199" s="43"/>
      <c r="U199" s="43"/>
      <c r="V199" s="43"/>
      <c r="W199" s="43"/>
      <c r="X199" s="43"/>
      <c r="Y199" s="43"/>
    </row>
    <row r="200" spans="1:25" x14ac:dyDescent="0.25">
      <c r="A200" s="43" t="s">
        <v>1519</v>
      </c>
      <c r="B200" s="26" t="s">
        <v>2717</v>
      </c>
      <c r="C200" s="43" t="s">
        <v>2718</v>
      </c>
      <c r="D200" s="44">
        <v>44501</v>
      </c>
      <c r="E200" s="43" t="s">
        <v>2719</v>
      </c>
      <c r="F200" s="43" t="s">
        <v>2720</v>
      </c>
      <c r="G200" s="43" t="s">
        <v>1330</v>
      </c>
      <c r="H200" s="43" t="s">
        <v>1331</v>
      </c>
      <c r="I200" s="43" t="s">
        <v>1653</v>
      </c>
      <c r="J200" s="43"/>
      <c r="K200" s="43" t="s">
        <v>1302</v>
      </c>
      <c r="L200" s="43" t="s">
        <v>1302</v>
      </c>
      <c r="M200" s="43" t="s">
        <v>1232</v>
      </c>
      <c r="N200" s="43" t="s">
        <v>2214</v>
      </c>
      <c r="O200" s="43" t="s">
        <v>1216</v>
      </c>
      <c r="P200" s="43" t="s">
        <v>1217</v>
      </c>
      <c r="Q200" s="43"/>
      <c r="R200" s="43" t="s">
        <v>1219</v>
      </c>
      <c r="S200" s="43" t="s">
        <v>1219</v>
      </c>
      <c r="T200" s="43">
        <v>17</v>
      </c>
      <c r="U200" s="43" t="s">
        <v>1247</v>
      </c>
      <c r="V200" s="43" t="s">
        <v>1221</v>
      </c>
      <c r="W200" s="43" t="s">
        <v>1236</v>
      </c>
      <c r="X200" s="43" t="s">
        <v>2721</v>
      </c>
      <c r="Y200" s="43" t="s">
        <v>2722</v>
      </c>
    </row>
    <row r="201" spans="1:25" x14ac:dyDescent="0.25">
      <c r="A201" s="43" t="s">
        <v>1519</v>
      </c>
      <c r="B201" s="26" t="s">
        <v>2723</v>
      </c>
      <c r="C201" s="43" t="s">
        <v>2724</v>
      </c>
      <c r="D201" s="44">
        <v>44501</v>
      </c>
      <c r="E201" s="43" t="s">
        <v>2725</v>
      </c>
      <c r="F201" s="43" t="s">
        <v>1341</v>
      </c>
      <c r="G201" s="43" t="s">
        <v>1330</v>
      </c>
      <c r="H201" s="43" t="s">
        <v>1331</v>
      </c>
      <c r="I201" s="43" t="s">
        <v>1653</v>
      </c>
      <c r="J201" s="43"/>
      <c r="K201" s="43" t="s">
        <v>1302</v>
      </c>
      <c r="L201" s="43" t="s">
        <v>1302</v>
      </c>
      <c r="M201" s="43" t="s">
        <v>1232</v>
      </c>
      <c r="N201" s="43" t="s">
        <v>2214</v>
      </c>
      <c r="O201" s="43" t="s">
        <v>1216</v>
      </c>
      <c r="P201" s="43" t="s">
        <v>1217</v>
      </c>
      <c r="Q201" s="43"/>
      <c r="R201" s="43" t="s">
        <v>1219</v>
      </c>
      <c r="S201" s="43" t="s">
        <v>1255</v>
      </c>
      <c r="T201" s="43">
        <v>22</v>
      </c>
      <c r="U201" s="43" t="s">
        <v>1234</v>
      </c>
      <c r="V201" s="43" t="s">
        <v>1313</v>
      </c>
      <c r="W201" s="43" t="s">
        <v>1323</v>
      </c>
      <c r="X201" s="43" t="s">
        <v>2726</v>
      </c>
      <c r="Y201" s="43" t="s">
        <v>2727</v>
      </c>
    </row>
    <row r="202" spans="1:25" x14ac:dyDescent="0.25">
      <c r="A202" s="43" t="s">
        <v>1519</v>
      </c>
      <c r="B202" s="26" t="s">
        <v>2728</v>
      </c>
      <c r="C202" s="43" t="s">
        <v>2729</v>
      </c>
      <c r="D202" s="44">
        <v>44501</v>
      </c>
      <c r="E202" s="43" t="s">
        <v>2730</v>
      </c>
      <c r="F202" s="43" t="s">
        <v>2731</v>
      </c>
      <c r="G202" s="43" t="s">
        <v>1330</v>
      </c>
      <c r="H202" s="43" t="s">
        <v>1331</v>
      </c>
      <c r="I202" s="43" t="s">
        <v>1653</v>
      </c>
      <c r="J202" s="43"/>
      <c r="K202" s="43" t="s">
        <v>1302</v>
      </c>
      <c r="L202" s="43" t="s">
        <v>1302</v>
      </c>
      <c r="M202" s="43" t="s">
        <v>1232</v>
      </c>
      <c r="N202" s="43" t="s">
        <v>2214</v>
      </c>
      <c r="O202" s="43" t="s">
        <v>1931</v>
      </c>
      <c r="P202" s="46">
        <v>44926</v>
      </c>
      <c r="Q202" s="43"/>
      <c r="R202" s="43"/>
      <c r="S202" s="43"/>
      <c r="T202" s="43"/>
      <c r="U202" s="43"/>
      <c r="V202" s="43"/>
      <c r="W202" s="43"/>
      <c r="X202" s="43"/>
      <c r="Y202" s="43"/>
    </row>
    <row r="203" spans="1:25" x14ac:dyDescent="0.25">
      <c r="A203" s="43" t="s">
        <v>1519</v>
      </c>
      <c r="B203" s="26" t="s">
        <v>2732</v>
      </c>
      <c r="C203" s="43" t="s">
        <v>2733</v>
      </c>
      <c r="D203" s="44">
        <v>44501</v>
      </c>
      <c r="E203" s="43" t="s">
        <v>2734</v>
      </c>
      <c r="F203" s="43" t="s">
        <v>2294</v>
      </c>
      <c r="G203" s="43" t="s">
        <v>1330</v>
      </c>
      <c r="H203" s="43" t="s">
        <v>1331</v>
      </c>
      <c r="I203" s="43" t="s">
        <v>1653</v>
      </c>
      <c r="J203" s="43"/>
      <c r="K203" s="43" t="s">
        <v>1302</v>
      </c>
      <c r="L203" s="43" t="s">
        <v>1302</v>
      </c>
      <c r="M203" s="43" t="s">
        <v>1232</v>
      </c>
      <c r="N203" s="43" t="s">
        <v>2214</v>
      </c>
      <c r="O203" s="43" t="s">
        <v>1216</v>
      </c>
      <c r="P203" s="43" t="s">
        <v>1217</v>
      </c>
      <c r="Q203" s="43"/>
      <c r="R203" s="43" t="s">
        <v>1219</v>
      </c>
      <c r="S203" s="43" t="s">
        <v>1219</v>
      </c>
      <c r="T203" s="43">
        <v>10</v>
      </c>
      <c r="U203" s="43" t="s">
        <v>1247</v>
      </c>
      <c r="V203" s="43" t="s">
        <v>1469</v>
      </c>
      <c r="W203" s="43" t="s">
        <v>1292</v>
      </c>
      <c r="X203" s="43" t="s">
        <v>2735</v>
      </c>
      <c r="Y203" s="43" t="s">
        <v>2736</v>
      </c>
    </row>
    <row r="204" spans="1:25" x14ac:dyDescent="0.25">
      <c r="A204" s="43" t="s">
        <v>1519</v>
      </c>
      <c r="B204" s="26" t="s">
        <v>2737</v>
      </c>
      <c r="C204" s="43" t="s">
        <v>2738</v>
      </c>
      <c r="D204" s="44">
        <v>44501</v>
      </c>
      <c r="E204" s="43" t="s">
        <v>2739</v>
      </c>
      <c r="F204" s="43" t="s">
        <v>1352</v>
      </c>
      <c r="G204" s="43" t="s">
        <v>1353</v>
      </c>
      <c r="H204" s="43" t="s">
        <v>1310</v>
      </c>
      <c r="I204" s="43" t="s">
        <v>1653</v>
      </c>
      <c r="J204" s="43"/>
      <c r="K204" s="43" t="s">
        <v>1302</v>
      </c>
      <c r="L204" s="43" t="s">
        <v>1302</v>
      </c>
      <c r="M204" s="43" t="s">
        <v>1232</v>
      </c>
      <c r="N204" s="43" t="s">
        <v>2214</v>
      </c>
      <c r="O204" s="43" t="s">
        <v>1216</v>
      </c>
      <c r="P204" s="43" t="s">
        <v>1217</v>
      </c>
      <c r="Q204" s="43"/>
      <c r="R204" s="43" t="s">
        <v>1219</v>
      </c>
      <c r="S204" s="43" t="s">
        <v>1218</v>
      </c>
      <c r="T204" s="43">
        <v>16</v>
      </c>
      <c r="U204" s="43" t="s">
        <v>1247</v>
      </c>
      <c r="V204" s="43" t="s">
        <v>1221</v>
      </c>
      <c r="W204" s="43" t="s">
        <v>1292</v>
      </c>
      <c r="X204" s="43" t="s">
        <v>2740</v>
      </c>
      <c r="Y204" s="43" t="s">
        <v>2741</v>
      </c>
    </row>
    <row r="205" spans="1:25" x14ac:dyDescent="0.25">
      <c r="A205" s="43" t="s">
        <v>1519</v>
      </c>
      <c r="B205" s="26" t="s">
        <v>2742</v>
      </c>
      <c r="C205" s="43" t="s">
        <v>2743</v>
      </c>
      <c r="D205" s="44">
        <v>44501</v>
      </c>
      <c r="E205" s="43" t="s">
        <v>2744</v>
      </c>
      <c r="F205" s="43" t="s">
        <v>2745</v>
      </c>
      <c r="G205" s="43" t="s">
        <v>1330</v>
      </c>
      <c r="H205" s="43" t="s">
        <v>1331</v>
      </c>
      <c r="I205" s="43" t="s">
        <v>1653</v>
      </c>
      <c r="J205" s="43"/>
      <c r="K205" s="43" t="s">
        <v>1302</v>
      </c>
      <c r="L205" s="43" t="s">
        <v>1302</v>
      </c>
      <c r="M205" s="43" t="s">
        <v>1232</v>
      </c>
      <c r="N205" s="43" t="s">
        <v>2214</v>
      </c>
      <c r="O205" s="43" t="s">
        <v>1216</v>
      </c>
      <c r="P205" s="43" t="s">
        <v>1217</v>
      </c>
      <c r="Q205" s="43"/>
      <c r="R205" s="43"/>
      <c r="S205" s="43"/>
      <c r="T205" s="43"/>
      <c r="U205" s="43"/>
      <c r="V205" s="43"/>
      <c r="W205" s="43"/>
      <c r="X205" s="43"/>
      <c r="Y205" s="43"/>
    </row>
    <row r="206" spans="1:25" x14ac:dyDescent="0.25">
      <c r="A206" s="43" t="s">
        <v>1519</v>
      </c>
      <c r="B206" s="26" t="s">
        <v>2746</v>
      </c>
      <c r="C206" s="43" t="s">
        <v>2747</v>
      </c>
      <c r="D206" s="44">
        <v>44501</v>
      </c>
      <c r="E206" s="43" t="s">
        <v>2748</v>
      </c>
      <c r="F206" s="43" t="s">
        <v>1559</v>
      </c>
      <c r="G206" s="43" t="s">
        <v>1413</v>
      </c>
      <c r="H206" s="43" t="s">
        <v>1209</v>
      </c>
      <c r="I206" s="43" t="s">
        <v>1653</v>
      </c>
      <c r="J206" s="43"/>
      <c r="K206" s="43" t="s">
        <v>1302</v>
      </c>
      <c r="L206" s="43" t="s">
        <v>1302</v>
      </c>
      <c r="M206" s="43" t="s">
        <v>1232</v>
      </c>
      <c r="N206" s="43" t="s">
        <v>2214</v>
      </c>
      <c r="O206" s="43" t="s">
        <v>1216</v>
      </c>
      <c r="P206" s="43" t="s">
        <v>1217</v>
      </c>
      <c r="Q206" s="43"/>
      <c r="R206" s="43" t="s">
        <v>1255</v>
      </c>
      <c r="S206" s="43" t="s">
        <v>1219</v>
      </c>
      <c r="T206" s="43">
        <v>12</v>
      </c>
      <c r="U206" s="43" t="s">
        <v>1247</v>
      </c>
      <c r="V206" s="43" t="s">
        <v>1277</v>
      </c>
      <c r="W206" s="43" t="s">
        <v>1323</v>
      </c>
      <c r="X206" s="43" t="s">
        <v>1316</v>
      </c>
      <c r="Y206" s="43" t="s">
        <v>2749</v>
      </c>
    </row>
    <row r="207" ht="30" customHeight="1" spans="1:25" x14ac:dyDescent="0.25">
      <c r="A207" s="43" t="s">
        <v>1519</v>
      </c>
      <c r="B207" s="26" t="s">
        <v>2750</v>
      </c>
      <c r="C207" s="43" t="s">
        <v>2751</v>
      </c>
      <c r="D207" s="44">
        <v>44501</v>
      </c>
      <c r="E207" s="43" t="s">
        <v>2752</v>
      </c>
      <c r="F207" s="43" t="s">
        <v>2374</v>
      </c>
      <c r="G207" s="43" t="s">
        <v>1348</v>
      </c>
      <c r="H207" s="43" t="s">
        <v>1331</v>
      </c>
      <c r="I207" s="43" t="s">
        <v>1653</v>
      </c>
      <c r="J207" s="43"/>
      <c r="K207" s="43" t="s">
        <v>1302</v>
      </c>
      <c r="L207" s="43" t="s">
        <v>1302</v>
      </c>
      <c r="M207" s="43" t="s">
        <v>1232</v>
      </c>
      <c r="N207" s="43" t="s">
        <v>2214</v>
      </c>
      <c r="O207" s="43" t="s">
        <v>1216</v>
      </c>
      <c r="P207" s="43" t="s">
        <v>1217</v>
      </c>
      <c r="Q207" s="43"/>
      <c r="R207" s="43" t="s">
        <v>1255</v>
      </c>
      <c r="S207" s="43" t="s">
        <v>1255</v>
      </c>
      <c r="T207" s="43">
        <v>4</v>
      </c>
      <c r="U207" s="43" t="s">
        <v>1247</v>
      </c>
      <c r="V207" s="43" t="s">
        <v>1221</v>
      </c>
      <c r="W207" s="43" t="s">
        <v>2277</v>
      </c>
      <c r="X207" s="43" t="s">
        <v>2753</v>
      </c>
      <c r="Y207" s="45" t="s">
        <v>2754</v>
      </c>
    </row>
    <row r="208" spans="1:25" x14ac:dyDescent="0.25">
      <c r="A208" s="43" t="s">
        <v>1519</v>
      </c>
      <c r="B208" s="26" t="s">
        <v>2755</v>
      </c>
      <c r="C208" s="43" t="s">
        <v>2756</v>
      </c>
      <c r="D208" s="44">
        <v>44501</v>
      </c>
      <c r="E208" s="43" t="s">
        <v>2757</v>
      </c>
      <c r="F208" s="43" t="s">
        <v>1882</v>
      </c>
      <c r="G208" s="43" t="s">
        <v>1361</v>
      </c>
      <c r="H208" s="43" t="s">
        <v>1286</v>
      </c>
      <c r="I208" s="43" t="s">
        <v>1653</v>
      </c>
      <c r="J208" s="43"/>
      <c r="K208" s="43" t="s">
        <v>1302</v>
      </c>
      <c r="L208" s="43" t="s">
        <v>1302</v>
      </c>
      <c r="M208" s="43" t="s">
        <v>1232</v>
      </c>
      <c r="N208" s="43" t="s">
        <v>2214</v>
      </c>
      <c r="O208" s="43" t="s">
        <v>1216</v>
      </c>
      <c r="P208" s="43" t="s">
        <v>1217</v>
      </c>
      <c r="Q208" s="43"/>
      <c r="R208" s="43"/>
      <c r="S208" s="43"/>
      <c r="T208" s="43"/>
      <c r="U208" s="43"/>
      <c r="V208" s="43"/>
      <c r="W208" s="43"/>
      <c r="X208" s="43"/>
      <c r="Y208" s="43"/>
    </row>
    <row r="209" spans="1:25" x14ac:dyDescent="0.25">
      <c r="A209" s="43" t="s">
        <v>1519</v>
      </c>
      <c r="B209" s="26" t="s">
        <v>2758</v>
      </c>
      <c r="C209" s="43" t="s">
        <v>2759</v>
      </c>
      <c r="D209" s="44">
        <v>44501</v>
      </c>
      <c r="E209" s="43" t="s">
        <v>2760</v>
      </c>
      <c r="F209" s="43" t="s">
        <v>1347</v>
      </c>
      <c r="G209" s="43" t="s">
        <v>1348</v>
      </c>
      <c r="H209" s="43" t="s">
        <v>1331</v>
      </c>
      <c r="I209" s="43" t="s">
        <v>1653</v>
      </c>
      <c r="J209" s="43"/>
      <c r="K209" s="43" t="s">
        <v>1302</v>
      </c>
      <c r="L209" s="43" t="s">
        <v>1302</v>
      </c>
      <c r="M209" s="43" t="s">
        <v>1232</v>
      </c>
      <c r="N209" s="43" t="s">
        <v>2214</v>
      </c>
      <c r="O209" s="43" t="s">
        <v>1931</v>
      </c>
      <c r="P209" s="46">
        <v>44926</v>
      </c>
      <c r="Q209" s="43"/>
      <c r="R209" s="43"/>
      <c r="S209" s="43"/>
      <c r="T209" s="43"/>
      <c r="U209" s="43"/>
      <c r="V209" s="43"/>
      <c r="W209" s="43"/>
      <c r="X209" s="43"/>
      <c r="Y209" s="43"/>
    </row>
    <row r="210" spans="1:25" x14ac:dyDescent="0.25">
      <c r="A210" s="43" t="s">
        <v>1519</v>
      </c>
      <c r="B210" s="26">
        <v>263</v>
      </c>
      <c r="C210" s="43" t="s">
        <v>2761</v>
      </c>
      <c r="D210" s="44">
        <v>44501</v>
      </c>
      <c r="E210" s="43" t="s">
        <v>2762</v>
      </c>
      <c r="F210" s="43" t="s">
        <v>1341</v>
      </c>
      <c r="G210" s="43" t="s">
        <v>1330</v>
      </c>
      <c r="H210" s="43" t="s">
        <v>1331</v>
      </c>
      <c r="I210" s="43" t="s">
        <v>1653</v>
      </c>
      <c r="J210" s="43"/>
      <c r="K210" s="43" t="s">
        <v>1212</v>
      </c>
      <c r="L210" s="43" t="s">
        <v>1231</v>
      </c>
      <c r="M210" s="43" t="s">
        <v>1232</v>
      </c>
      <c r="N210" s="43" t="s">
        <v>2214</v>
      </c>
      <c r="O210" s="43" t="s">
        <v>1216</v>
      </c>
      <c r="P210" s="43" t="s">
        <v>1217</v>
      </c>
      <c r="Q210" s="43"/>
      <c r="R210" s="43" t="s">
        <v>1255</v>
      </c>
      <c r="S210" s="43" t="s">
        <v>1219</v>
      </c>
      <c r="T210" s="43">
        <v>8</v>
      </c>
      <c r="U210" s="43" t="s">
        <v>1247</v>
      </c>
      <c r="V210" s="43" t="s">
        <v>1277</v>
      </c>
      <c r="W210" s="43" t="s">
        <v>1278</v>
      </c>
      <c r="X210" s="43" t="s">
        <v>2763</v>
      </c>
      <c r="Y210" s="43" t="s">
        <v>1316</v>
      </c>
    </row>
    <row r="211" ht="45" customHeight="1" spans="1:25" x14ac:dyDescent="0.25">
      <c r="A211" s="43" t="s">
        <v>1519</v>
      </c>
      <c r="B211" s="26" t="s">
        <v>1949</v>
      </c>
      <c r="C211" s="43" t="s">
        <v>1950</v>
      </c>
      <c r="D211" s="44">
        <v>44513</v>
      </c>
      <c r="E211" s="43" t="s">
        <v>1951</v>
      </c>
      <c r="F211" s="43" t="s">
        <v>1952</v>
      </c>
      <c r="G211" s="43" t="s">
        <v>1271</v>
      </c>
      <c r="H211" s="43" t="s">
        <v>1272</v>
      </c>
      <c r="I211" s="43" t="s">
        <v>1653</v>
      </c>
      <c r="J211" s="43"/>
      <c r="K211" s="43" t="s">
        <v>1302</v>
      </c>
      <c r="L211" s="43" t="s">
        <v>1302</v>
      </c>
      <c r="M211" s="43" t="s">
        <v>1232</v>
      </c>
      <c r="N211" s="43" t="s">
        <v>1953</v>
      </c>
      <c r="O211" s="43" t="s">
        <v>1216</v>
      </c>
      <c r="P211" s="43" t="s">
        <v>1217</v>
      </c>
      <c r="Q211" s="43"/>
      <c r="R211" s="43" t="s">
        <v>1219</v>
      </c>
      <c r="S211" s="43" t="s">
        <v>1219</v>
      </c>
      <c r="T211" s="43">
        <v>10</v>
      </c>
      <c r="U211" s="43" t="s">
        <v>1247</v>
      </c>
      <c r="V211" s="43" t="s">
        <v>1432</v>
      </c>
      <c r="W211" s="43" t="s">
        <v>1278</v>
      </c>
      <c r="X211" s="43" t="s">
        <v>1954</v>
      </c>
      <c r="Y211" s="45" t="s">
        <v>1955</v>
      </c>
    </row>
    <row r="212" spans="1:25" x14ac:dyDescent="0.25">
      <c r="A212" s="43" t="s">
        <v>1519</v>
      </c>
      <c r="B212" s="26" t="s">
        <v>1526</v>
      </c>
      <c r="C212" s="43" t="s">
        <v>1527</v>
      </c>
      <c r="D212" s="44">
        <v>44520</v>
      </c>
      <c r="E212" s="43" t="s">
        <v>1528</v>
      </c>
      <c r="F212" s="43" t="s">
        <v>1529</v>
      </c>
      <c r="G212" s="43" t="s">
        <v>1413</v>
      </c>
      <c r="H212" s="43" t="s">
        <v>1209</v>
      </c>
      <c r="I212" s="43" t="s">
        <v>1653</v>
      </c>
      <c r="J212" s="43"/>
      <c r="K212" s="43" t="s">
        <v>1302</v>
      </c>
      <c r="L212" s="43" t="s">
        <v>1302</v>
      </c>
      <c r="M212" s="43" t="s">
        <v>1303</v>
      </c>
      <c r="N212" s="43" t="s">
        <v>1233</v>
      </c>
      <c r="O212" s="43" t="s">
        <v>1216</v>
      </c>
      <c r="P212" s="43" t="s">
        <v>1217</v>
      </c>
      <c r="Q212" s="43"/>
      <c r="R212" s="43" t="s">
        <v>1255</v>
      </c>
      <c r="S212" s="43" t="s">
        <v>1219</v>
      </c>
      <c r="T212" s="43">
        <v>3</v>
      </c>
      <c r="U212" s="43" t="s">
        <v>1247</v>
      </c>
      <c r="V212" s="43" t="s">
        <v>1291</v>
      </c>
      <c r="W212" s="43" t="s">
        <v>1248</v>
      </c>
      <c r="X212" s="43" t="s">
        <v>1530</v>
      </c>
      <c r="Y212" s="43" t="s">
        <v>1416</v>
      </c>
    </row>
    <row r="213" ht="30" customHeight="1" spans="1:25" x14ac:dyDescent="0.25">
      <c r="A213" s="43" t="s">
        <v>1519</v>
      </c>
      <c r="B213" s="26" t="s">
        <v>1531</v>
      </c>
      <c r="C213" s="43" t="s">
        <v>1532</v>
      </c>
      <c r="D213" s="44">
        <v>44526</v>
      </c>
      <c r="E213" s="43" t="s">
        <v>1533</v>
      </c>
      <c r="F213" s="43" t="s">
        <v>1534</v>
      </c>
      <c r="G213" s="43" t="s">
        <v>1271</v>
      </c>
      <c r="H213" s="43" t="s">
        <v>1272</v>
      </c>
      <c r="I213" s="43" t="s">
        <v>1653</v>
      </c>
      <c r="J213" s="43"/>
      <c r="K213" s="43" t="s">
        <v>1302</v>
      </c>
      <c r="L213" s="43" t="s">
        <v>1302</v>
      </c>
      <c r="M213" s="43" t="s">
        <v>1303</v>
      </c>
      <c r="N213" s="43" t="s">
        <v>1233</v>
      </c>
      <c r="O213" s="43" t="s">
        <v>1216</v>
      </c>
      <c r="P213" s="43" t="s">
        <v>1217</v>
      </c>
      <c r="Q213" s="43"/>
      <c r="R213" s="43" t="s">
        <v>1255</v>
      </c>
      <c r="S213" s="43" t="s">
        <v>1219</v>
      </c>
      <c r="T213" s="43">
        <v>9</v>
      </c>
      <c r="U213" s="43" t="s">
        <v>1247</v>
      </c>
      <c r="V213" s="43" t="s">
        <v>1291</v>
      </c>
      <c r="W213" s="43" t="s">
        <v>1278</v>
      </c>
      <c r="X213" s="43" t="s">
        <v>1535</v>
      </c>
      <c r="Y213" s="45" t="s">
        <v>1536</v>
      </c>
    </row>
    <row r="214" spans="1:25" x14ac:dyDescent="0.25">
      <c r="A214" s="43" t="s">
        <v>1519</v>
      </c>
      <c r="B214" s="26" t="s">
        <v>1217</v>
      </c>
      <c r="C214" s="43" t="s">
        <v>1964</v>
      </c>
      <c r="D214" s="44">
        <v>44527</v>
      </c>
      <c r="E214" s="43" t="s">
        <v>1965</v>
      </c>
      <c r="F214" s="43" t="s">
        <v>1420</v>
      </c>
      <c r="G214" s="43" t="s">
        <v>1285</v>
      </c>
      <c r="H214" s="43" t="s">
        <v>1310</v>
      </c>
      <c r="I214" s="43" t="s">
        <v>1653</v>
      </c>
      <c r="J214" s="43"/>
      <c r="K214" s="43" t="s">
        <v>1964</v>
      </c>
      <c r="L214" s="43" t="s">
        <v>1964</v>
      </c>
      <c r="M214" s="43" t="s">
        <v>1232</v>
      </c>
      <c r="N214" s="43" t="s">
        <v>1953</v>
      </c>
      <c r="O214" s="43" t="s">
        <v>1931</v>
      </c>
      <c r="P214" s="46">
        <v>44620</v>
      </c>
      <c r="Q214" s="43"/>
      <c r="R214" s="43"/>
      <c r="S214" s="43"/>
      <c r="T214" s="43"/>
      <c r="U214" s="43"/>
      <c r="V214" s="43"/>
      <c r="W214" s="43"/>
      <c r="X214" s="43"/>
      <c r="Y214" s="43"/>
    </row>
    <row r="215" spans="1:25" x14ac:dyDescent="0.25">
      <c r="A215" s="43" t="s">
        <v>1519</v>
      </c>
      <c r="B215" s="26" t="s">
        <v>1217</v>
      </c>
      <c r="C215" s="43" t="s">
        <v>1972</v>
      </c>
      <c r="D215" s="44">
        <v>44530</v>
      </c>
      <c r="E215" s="43" t="s">
        <v>1973</v>
      </c>
      <c r="F215" s="43" t="s">
        <v>1301</v>
      </c>
      <c r="G215" s="43" t="s">
        <v>1285</v>
      </c>
      <c r="H215" s="43" t="s">
        <v>1310</v>
      </c>
      <c r="I215" s="43" t="s">
        <v>1653</v>
      </c>
      <c r="J215" s="43"/>
      <c r="K215" s="43" t="s">
        <v>1974</v>
      </c>
      <c r="L215" s="43" t="s">
        <v>1974</v>
      </c>
      <c r="M215" s="43" t="s">
        <v>1232</v>
      </c>
      <c r="N215" s="43" t="s">
        <v>1953</v>
      </c>
      <c r="O215" s="43" t="s">
        <v>1931</v>
      </c>
      <c r="P215" s="46">
        <v>45107</v>
      </c>
      <c r="Q215" s="43"/>
      <c r="R215" s="43"/>
      <c r="S215" s="43"/>
      <c r="T215" s="43"/>
      <c r="U215" s="43"/>
      <c r="V215" s="43"/>
      <c r="W215" s="43"/>
      <c r="X215" s="43"/>
      <c r="Y215" s="43"/>
    </row>
    <row r="216" spans="1:25" x14ac:dyDescent="0.25">
      <c r="A216" s="43" t="s">
        <v>1519</v>
      </c>
      <c r="B216" s="26" t="s">
        <v>1217</v>
      </c>
      <c r="C216" s="43" t="s">
        <v>1975</v>
      </c>
      <c r="D216" s="44">
        <v>44530</v>
      </c>
      <c r="E216" s="43" t="s">
        <v>1976</v>
      </c>
      <c r="F216" s="43" t="s">
        <v>1977</v>
      </c>
      <c r="G216" s="43" t="s">
        <v>1380</v>
      </c>
      <c r="H216" s="43" t="s">
        <v>1381</v>
      </c>
      <c r="I216" s="43" t="s">
        <v>1653</v>
      </c>
      <c r="J216" s="43"/>
      <c r="K216" s="43" t="s">
        <v>1974</v>
      </c>
      <c r="L216" s="43" t="s">
        <v>1974</v>
      </c>
      <c r="M216" s="43" t="s">
        <v>1232</v>
      </c>
      <c r="N216" s="43" t="s">
        <v>1953</v>
      </c>
      <c r="O216" s="43" t="s">
        <v>1931</v>
      </c>
      <c r="P216" s="46">
        <v>45077</v>
      </c>
      <c r="Q216" s="43"/>
      <c r="R216" s="43"/>
      <c r="S216" s="43"/>
      <c r="T216" s="43"/>
      <c r="U216" s="43"/>
      <c r="V216" s="43"/>
      <c r="W216" s="43"/>
      <c r="X216" s="43"/>
      <c r="Y216" s="43"/>
    </row>
    <row r="217" spans="1:25" x14ac:dyDescent="0.25">
      <c r="A217" s="43" t="s">
        <v>1537</v>
      </c>
      <c r="B217" s="26" t="s">
        <v>2764</v>
      </c>
      <c r="C217" s="43" t="s">
        <v>2765</v>
      </c>
      <c r="D217" s="44">
        <v>44531</v>
      </c>
      <c r="E217" s="43" t="s">
        <v>2766</v>
      </c>
      <c r="F217" s="43" t="s">
        <v>1352</v>
      </c>
      <c r="G217" s="43" t="s">
        <v>1353</v>
      </c>
      <c r="H217" s="43" t="s">
        <v>1310</v>
      </c>
      <c r="I217" s="43" t="s">
        <v>1653</v>
      </c>
      <c r="J217" s="43"/>
      <c r="K217" s="43" t="s">
        <v>1302</v>
      </c>
      <c r="L217" s="43" t="s">
        <v>1302</v>
      </c>
      <c r="M217" s="43" t="s">
        <v>1232</v>
      </c>
      <c r="N217" s="43" t="s">
        <v>2214</v>
      </c>
      <c r="O217" s="43" t="s">
        <v>1216</v>
      </c>
      <c r="P217" s="43" t="s">
        <v>1217</v>
      </c>
      <c r="Q217" s="43"/>
      <c r="R217" s="43" t="s">
        <v>1219</v>
      </c>
      <c r="S217" s="43" t="s">
        <v>1218</v>
      </c>
      <c r="T217" s="43">
        <v>14</v>
      </c>
      <c r="U217" s="43" t="s">
        <v>1247</v>
      </c>
      <c r="V217" s="43" t="s">
        <v>1432</v>
      </c>
      <c r="W217" s="43" t="s">
        <v>1594</v>
      </c>
      <c r="X217" s="43" t="s">
        <v>2767</v>
      </c>
      <c r="Y217" s="43" t="s">
        <v>2768</v>
      </c>
    </row>
    <row r="218" spans="1:25" x14ac:dyDescent="0.25">
      <c r="A218" s="43" t="s">
        <v>1537</v>
      </c>
      <c r="B218" s="26" t="s">
        <v>1217</v>
      </c>
      <c r="C218" s="43" t="s">
        <v>1978</v>
      </c>
      <c r="D218" s="44">
        <v>44533</v>
      </c>
      <c r="E218" s="43" t="s">
        <v>1979</v>
      </c>
      <c r="F218" s="43" t="s">
        <v>1615</v>
      </c>
      <c r="G218" s="43" t="s">
        <v>1330</v>
      </c>
      <c r="H218" s="43" t="s">
        <v>1331</v>
      </c>
      <c r="I218" s="43" t="s">
        <v>1653</v>
      </c>
      <c r="J218" s="43"/>
      <c r="K218" s="43" t="s">
        <v>1974</v>
      </c>
      <c r="L218" s="43" t="s">
        <v>1974</v>
      </c>
      <c r="M218" s="43" t="s">
        <v>1232</v>
      </c>
      <c r="N218" s="43" t="s">
        <v>1455</v>
      </c>
      <c r="O218" s="43" t="s">
        <v>1931</v>
      </c>
      <c r="P218" s="46">
        <v>45046</v>
      </c>
      <c r="Q218" s="43"/>
      <c r="R218" s="43"/>
      <c r="S218" s="43"/>
      <c r="T218" s="43"/>
      <c r="U218" s="43"/>
      <c r="V218" s="43"/>
      <c r="W218" s="43"/>
      <c r="X218" s="43"/>
      <c r="Y218" s="43"/>
    </row>
    <row r="219" spans="1:25" x14ac:dyDescent="0.25">
      <c r="A219" s="43" t="s">
        <v>1537</v>
      </c>
      <c r="B219" s="26" t="s">
        <v>1217</v>
      </c>
      <c r="C219" s="43" t="s">
        <v>1980</v>
      </c>
      <c r="D219" s="44">
        <v>44537</v>
      </c>
      <c r="E219" s="43" t="s">
        <v>1981</v>
      </c>
      <c r="F219" s="43" t="s">
        <v>1529</v>
      </c>
      <c r="G219" s="43" t="s">
        <v>1413</v>
      </c>
      <c r="H219" s="43" t="s">
        <v>1209</v>
      </c>
      <c r="I219" s="43" t="s">
        <v>1653</v>
      </c>
      <c r="J219" s="43"/>
      <c r="K219" s="43" t="s">
        <v>1974</v>
      </c>
      <c r="L219" s="43" t="s">
        <v>1974</v>
      </c>
      <c r="M219" s="43" t="s">
        <v>1232</v>
      </c>
      <c r="N219" s="43" t="s">
        <v>1953</v>
      </c>
      <c r="O219" s="43" t="s">
        <v>1931</v>
      </c>
      <c r="P219" s="46">
        <v>44620</v>
      </c>
      <c r="Q219" s="43"/>
      <c r="R219" s="43"/>
      <c r="S219" s="43"/>
      <c r="T219" s="43"/>
      <c r="U219" s="43"/>
      <c r="V219" s="43"/>
      <c r="W219" s="43"/>
      <c r="X219" s="43"/>
      <c r="Y219" s="43"/>
    </row>
    <row r="220" spans="1:25" x14ac:dyDescent="0.25">
      <c r="A220" s="43" t="s">
        <v>1537</v>
      </c>
      <c r="B220" s="26" t="s">
        <v>1217</v>
      </c>
      <c r="C220" s="43" t="s">
        <v>1987</v>
      </c>
      <c r="D220" s="44">
        <v>44541</v>
      </c>
      <c r="E220" s="43" t="s">
        <v>1988</v>
      </c>
      <c r="F220" s="43" t="s">
        <v>1400</v>
      </c>
      <c r="G220" s="43" t="s">
        <v>1380</v>
      </c>
      <c r="H220" s="43" t="s">
        <v>1381</v>
      </c>
      <c r="I220" s="43" t="s">
        <v>1653</v>
      </c>
      <c r="J220" s="43"/>
      <c r="K220" s="43" t="s">
        <v>1974</v>
      </c>
      <c r="L220" s="43" t="s">
        <v>1974</v>
      </c>
      <c r="M220" s="43" t="s">
        <v>1232</v>
      </c>
      <c r="N220" s="43" t="s">
        <v>1953</v>
      </c>
      <c r="O220" s="43" t="s">
        <v>1931</v>
      </c>
      <c r="P220" s="46">
        <v>45077</v>
      </c>
      <c r="Q220" s="43"/>
      <c r="R220" s="43"/>
      <c r="S220" s="43"/>
      <c r="T220" s="43"/>
      <c r="U220" s="43"/>
      <c r="V220" s="43"/>
      <c r="W220" s="43"/>
      <c r="X220" s="43"/>
      <c r="Y220" s="43"/>
    </row>
    <row r="221" spans="1:25" x14ac:dyDescent="0.25">
      <c r="A221" s="43" t="s">
        <v>1537</v>
      </c>
      <c r="B221" s="26" t="s">
        <v>1217</v>
      </c>
      <c r="C221" s="43" t="s">
        <v>1994</v>
      </c>
      <c r="D221" s="44">
        <v>44548</v>
      </c>
      <c r="E221" s="43" t="s">
        <v>1995</v>
      </c>
      <c r="F221" s="43" t="s">
        <v>1341</v>
      </c>
      <c r="G221" s="43" t="s">
        <v>1330</v>
      </c>
      <c r="H221" s="43" t="s">
        <v>1331</v>
      </c>
      <c r="I221" s="43" t="s">
        <v>1653</v>
      </c>
      <c r="J221" s="43"/>
      <c r="K221" s="43" t="s">
        <v>1996</v>
      </c>
      <c r="L221" s="43" t="s">
        <v>1996</v>
      </c>
      <c r="M221" s="43" t="s">
        <v>1232</v>
      </c>
      <c r="N221" s="43" t="s">
        <v>1455</v>
      </c>
      <c r="O221" s="43" t="s">
        <v>1931</v>
      </c>
      <c r="P221" s="46">
        <v>44561</v>
      </c>
      <c r="Q221" s="43"/>
      <c r="R221" s="43"/>
      <c r="S221" s="43"/>
      <c r="T221" s="43"/>
      <c r="U221" s="43"/>
      <c r="V221" s="43"/>
      <c r="W221" s="43"/>
      <c r="X221" s="43"/>
      <c r="Y221" s="43"/>
    </row>
    <row r="222" spans="1:25" x14ac:dyDescent="0.25">
      <c r="A222" s="43" t="s">
        <v>1537</v>
      </c>
      <c r="B222" s="26">
        <v>497</v>
      </c>
      <c r="C222" s="43" t="s">
        <v>2000</v>
      </c>
      <c r="D222" s="44">
        <v>44552</v>
      </c>
      <c r="E222" s="43" t="s">
        <v>2001</v>
      </c>
      <c r="F222" s="43" t="s">
        <v>2002</v>
      </c>
      <c r="G222" s="43" t="s">
        <v>1208</v>
      </c>
      <c r="H222" s="43" t="s">
        <v>1209</v>
      </c>
      <c r="I222" s="43" t="s">
        <v>1653</v>
      </c>
      <c r="J222" s="43"/>
      <c r="K222" s="43" t="s">
        <v>1212</v>
      </c>
      <c r="L222" s="43" t="s">
        <v>1213</v>
      </c>
      <c r="M222" s="43" t="s">
        <v>1232</v>
      </c>
      <c r="N222" s="43" t="s">
        <v>1953</v>
      </c>
      <c r="O222" s="43" t="s">
        <v>1216</v>
      </c>
      <c r="P222" s="43" t="s">
        <v>1217</v>
      </c>
      <c r="Q222" s="43"/>
      <c r="R222" s="43" t="s">
        <v>1219</v>
      </c>
      <c r="S222" s="43" t="s">
        <v>1255</v>
      </c>
      <c r="T222" s="43">
        <v>2</v>
      </c>
      <c r="U222" s="43" t="s">
        <v>1234</v>
      </c>
      <c r="V222" s="43" t="s">
        <v>1221</v>
      </c>
      <c r="W222" s="43" t="s">
        <v>1222</v>
      </c>
      <c r="X222" s="43" t="s">
        <v>1262</v>
      </c>
      <c r="Y222" s="43" t="s">
        <v>2003</v>
      </c>
    </row>
    <row r="223" spans="1:25" x14ac:dyDescent="0.25">
      <c r="A223" s="43" t="s">
        <v>1537</v>
      </c>
      <c r="B223" s="26">
        <v>266</v>
      </c>
      <c r="C223" s="43" t="s">
        <v>1553</v>
      </c>
      <c r="D223" s="44">
        <v>44552</v>
      </c>
      <c r="E223" s="43" t="s">
        <v>1554</v>
      </c>
      <c r="F223" s="43" t="s">
        <v>1529</v>
      </c>
      <c r="G223" s="43" t="s">
        <v>1413</v>
      </c>
      <c r="H223" s="43" t="s">
        <v>1209</v>
      </c>
      <c r="I223" s="43" t="s">
        <v>1653</v>
      </c>
      <c r="J223" s="43"/>
      <c r="K223" s="43" t="s">
        <v>1212</v>
      </c>
      <c r="L223" s="43" t="s">
        <v>1231</v>
      </c>
      <c r="M223" s="43" t="s">
        <v>1214</v>
      </c>
      <c r="N223" s="43" t="s">
        <v>1290</v>
      </c>
      <c r="O223" s="43" t="s">
        <v>1216</v>
      </c>
      <c r="P223" s="43" t="s">
        <v>1217</v>
      </c>
      <c r="Q223" s="43"/>
      <c r="R223" s="43" t="s">
        <v>1219</v>
      </c>
      <c r="S223" s="43" t="s">
        <v>1219</v>
      </c>
      <c r="T223" s="43">
        <v>4</v>
      </c>
      <c r="U223" s="43" t="s">
        <v>1247</v>
      </c>
      <c r="V223" s="43" t="s">
        <v>1291</v>
      </c>
      <c r="W223" s="43" t="s">
        <v>1248</v>
      </c>
      <c r="X223" s="43" t="s">
        <v>1555</v>
      </c>
      <c r="Y223" s="43" t="s">
        <v>1416</v>
      </c>
    </row>
    <row r="224" spans="1:25" x14ac:dyDescent="0.25">
      <c r="A224" s="43" t="s">
        <v>1556</v>
      </c>
      <c r="B224" s="26" t="s">
        <v>2769</v>
      </c>
      <c r="C224" s="43" t="s">
        <v>2770</v>
      </c>
      <c r="D224" s="44">
        <v>44562</v>
      </c>
      <c r="E224" s="43" t="s">
        <v>2771</v>
      </c>
      <c r="F224" s="43" t="s">
        <v>1341</v>
      </c>
      <c r="G224" s="43" t="s">
        <v>1330</v>
      </c>
      <c r="H224" s="43" t="s">
        <v>1331</v>
      </c>
      <c r="I224" s="43" t="s">
        <v>1653</v>
      </c>
      <c r="J224" s="43"/>
      <c r="K224" s="43" t="s">
        <v>1302</v>
      </c>
      <c r="L224" s="43" t="s">
        <v>1302</v>
      </c>
      <c r="M224" s="43" t="s">
        <v>1232</v>
      </c>
      <c r="N224" s="43" t="s">
        <v>2214</v>
      </c>
      <c r="O224" s="43" t="s">
        <v>1931</v>
      </c>
      <c r="P224" s="46">
        <v>44926</v>
      </c>
      <c r="Q224" s="43"/>
      <c r="R224" s="43"/>
      <c r="S224" s="43"/>
      <c r="T224" s="43"/>
      <c r="U224" s="43"/>
      <c r="V224" s="43"/>
      <c r="W224" s="43"/>
      <c r="X224" s="43"/>
      <c r="Y224" s="43"/>
    </row>
    <row r="225" spans="1:25" x14ac:dyDescent="0.25">
      <c r="A225" s="43" t="s">
        <v>1556</v>
      </c>
      <c r="B225" s="26">
        <v>265</v>
      </c>
      <c r="C225" s="43" t="s">
        <v>1557</v>
      </c>
      <c r="D225" s="44">
        <v>44589</v>
      </c>
      <c r="E225" s="43" t="s">
        <v>1558</v>
      </c>
      <c r="F225" s="43" t="s">
        <v>1559</v>
      </c>
      <c r="G225" s="43" t="s">
        <v>1413</v>
      </c>
      <c r="H225" s="43" t="s">
        <v>1209</v>
      </c>
      <c r="I225" s="43" t="s">
        <v>1653</v>
      </c>
      <c r="J225" s="43"/>
      <c r="K225" s="43" t="s">
        <v>1212</v>
      </c>
      <c r="L225" s="43" t="s">
        <v>1231</v>
      </c>
      <c r="M225" s="43" t="s">
        <v>1214</v>
      </c>
      <c r="N225" s="43" t="s">
        <v>1290</v>
      </c>
      <c r="O225" s="43" t="s">
        <v>1216</v>
      </c>
      <c r="P225" s="43" t="s">
        <v>1217</v>
      </c>
      <c r="Q225" s="43"/>
      <c r="R225" s="43"/>
      <c r="S225" s="43"/>
      <c r="T225" s="43"/>
      <c r="U225" s="43"/>
      <c r="V225" s="43"/>
      <c r="W225" s="43"/>
      <c r="X225" s="43"/>
      <c r="Y225" s="43"/>
    </row>
    <row r="226" spans="1:25" x14ac:dyDescent="0.25">
      <c r="A226" s="43" t="s">
        <v>2011</v>
      </c>
      <c r="B226" s="26">
        <v>498</v>
      </c>
      <c r="C226" s="43" t="s">
        <v>2012</v>
      </c>
      <c r="D226" s="44">
        <v>44603</v>
      </c>
      <c r="E226" s="43" t="s">
        <v>2013</v>
      </c>
      <c r="F226" s="43" t="s">
        <v>1453</v>
      </c>
      <c r="G226" s="43" t="s">
        <v>1413</v>
      </c>
      <c r="H226" s="43" t="s">
        <v>1209</v>
      </c>
      <c r="I226" s="43" t="s">
        <v>1653</v>
      </c>
      <c r="J226" s="43"/>
      <c r="K226" s="43" t="s">
        <v>1212</v>
      </c>
      <c r="L226" s="43" t="s">
        <v>1213</v>
      </c>
      <c r="M226" s="43" t="s">
        <v>1232</v>
      </c>
      <c r="N226" s="43" t="s">
        <v>1953</v>
      </c>
      <c r="O226" s="43" t="s">
        <v>1216</v>
      </c>
      <c r="P226" s="43" t="s">
        <v>1217</v>
      </c>
      <c r="Q226" s="43"/>
      <c r="R226" s="43" t="s">
        <v>1218</v>
      </c>
      <c r="S226" s="43" t="s">
        <v>1218</v>
      </c>
      <c r="T226" s="43">
        <v>3</v>
      </c>
      <c r="U226" s="43" t="s">
        <v>1247</v>
      </c>
      <c r="V226" s="43" t="s">
        <v>2014</v>
      </c>
      <c r="W226" s="43" t="s">
        <v>1354</v>
      </c>
      <c r="X226" s="43" t="s">
        <v>2015</v>
      </c>
      <c r="Y226" s="43" t="s">
        <v>2016</v>
      </c>
    </row>
    <row r="227" spans="1:25" x14ac:dyDescent="0.25">
      <c r="A227" s="43" t="s">
        <v>1566</v>
      </c>
      <c r="B227" s="26">
        <v>468</v>
      </c>
      <c r="C227" s="43" t="s">
        <v>1567</v>
      </c>
      <c r="D227" s="44">
        <v>44652</v>
      </c>
      <c r="E227" s="43" t="s">
        <v>1568</v>
      </c>
      <c r="F227" s="43" t="s">
        <v>1420</v>
      </c>
      <c r="G227" s="43" t="s">
        <v>1285</v>
      </c>
      <c r="H227" s="43" t="s">
        <v>1310</v>
      </c>
      <c r="I227" s="43" t="s">
        <v>1653</v>
      </c>
      <c r="J227" s="43"/>
      <c r="K227" s="43" t="s">
        <v>1212</v>
      </c>
      <c r="L227" s="43" t="s">
        <v>1213</v>
      </c>
      <c r="M227" s="43" t="s">
        <v>1214</v>
      </c>
      <c r="N227" s="43" t="s">
        <v>1215</v>
      </c>
      <c r="O227" s="43" t="s">
        <v>1216</v>
      </c>
      <c r="P227" s="43" t="s">
        <v>1217</v>
      </c>
      <c r="Q227" s="43"/>
      <c r="R227" s="43"/>
      <c r="S227" s="43"/>
      <c r="T227" s="43"/>
      <c r="U227" s="43"/>
      <c r="V227" s="43"/>
      <c r="W227" s="43"/>
      <c r="X227" s="43"/>
      <c r="Y227" s="43"/>
    </row>
    <row r="228" spans="1:25" x14ac:dyDescent="0.25">
      <c r="A228" s="43" t="s">
        <v>1566</v>
      </c>
      <c r="B228" s="26">
        <v>741</v>
      </c>
      <c r="C228" s="43" t="s">
        <v>2772</v>
      </c>
      <c r="D228" s="44">
        <v>44680</v>
      </c>
      <c r="E228" s="43" t="s">
        <v>2773</v>
      </c>
      <c r="F228" s="43" t="s">
        <v>1301</v>
      </c>
      <c r="G228" s="43" t="s">
        <v>1285</v>
      </c>
      <c r="H228" s="43" t="s">
        <v>1310</v>
      </c>
      <c r="I228" s="43" t="s">
        <v>1653</v>
      </c>
      <c r="J228" s="43"/>
      <c r="K228" s="43" t="s">
        <v>1212</v>
      </c>
      <c r="L228" s="43" t="s">
        <v>1289</v>
      </c>
      <c r="M228" s="43" t="s">
        <v>1232</v>
      </c>
      <c r="N228" s="43" t="s">
        <v>2214</v>
      </c>
      <c r="O228" s="43" t="s">
        <v>1216</v>
      </c>
      <c r="P228" s="43" t="s">
        <v>1217</v>
      </c>
      <c r="Q228" s="43"/>
      <c r="R228" s="43" t="s">
        <v>1255</v>
      </c>
      <c r="S228" s="43" t="s">
        <v>1219</v>
      </c>
      <c r="T228" s="43">
        <v>5</v>
      </c>
      <c r="U228" s="43" t="s">
        <v>1247</v>
      </c>
      <c r="V228" s="43" t="s">
        <v>1221</v>
      </c>
      <c r="W228" s="43" t="s">
        <v>1594</v>
      </c>
      <c r="X228" s="43" t="s">
        <v>2774</v>
      </c>
      <c r="Y228" s="43" t="s">
        <v>2775</v>
      </c>
    </row>
    <row r="229" ht="60" customHeight="1" spans="1:25" x14ac:dyDescent="0.25">
      <c r="A229" s="43" t="s">
        <v>2017</v>
      </c>
      <c r="B229" s="26">
        <v>4004</v>
      </c>
      <c r="C229" s="43" t="s">
        <v>2024</v>
      </c>
      <c r="D229" s="44">
        <v>44694</v>
      </c>
      <c r="E229" s="43" t="s">
        <v>2025</v>
      </c>
      <c r="F229" s="43" t="s">
        <v>2026</v>
      </c>
      <c r="G229" s="43" t="s">
        <v>1361</v>
      </c>
      <c r="H229" s="43" t="s">
        <v>1310</v>
      </c>
      <c r="I229" s="43" t="s">
        <v>1653</v>
      </c>
      <c r="J229" s="43"/>
      <c r="K229" s="43" t="s">
        <v>1212</v>
      </c>
      <c r="L229" s="43" t="s">
        <v>1213</v>
      </c>
      <c r="M229" s="43" t="s">
        <v>1232</v>
      </c>
      <c r="N229" s="43" t="s">
        <v>1953</v>
      </c>
      <c r="O229" s="43" t="s">
        <v>1216</v>
      </c>
      <c r="P229" s="43" t="s">
        <v>1217</v>
      </c>
      <c r="Q229" s="43"/>
      <c r="R229" s="43" t="s">
        <v>1219</v>
      </c>
      <c r="S229" s="43" t="s">
        <v>1219</v>
      </c>
      <c r="T229" s="43">
        <v>2</v>
      </c>
      <c r="U229" s="43" t="s">
        <v>1247</v>
      </c>
      <c r="V229" s="43" t="s">
        <v>1291</v>
      </c>
      <c r="W229" s="43" t="s">
        <v>1292</v>
      </c>
      <c r="X229" s="43" t="s">
        <v>2027</v>
      </c>
      <c r="Y229" s="45" t="s">
        <v>2028</v>
      </c>
    </row>
    <row r="230" spans="1:25" x14ac:dyDescent="0.25">
      <c r="A230" s="43" t="s">
        <v>1580</v>
      </c>
      <c r="B230" s="26">
        <v>229</v>
      </c>
      <c r="C230" s="43" t="s">
        <v>1589</v>
      </c>
      <c r="D230" s="44">
        <v>44770</v>
      </c>
      <c r="E230" s="43" t="s">
        <v>1590</v>
      </c>
      <c r="F230" s="43" t="s">
        <v>1591</v>
      </c>
      <c r="G230" s="43" t="s">
        <v>1592</v>
      </c>
      <c r="H230" s="43" t="s">
        <v>1209</v>
      </c>
      <c r="I230" s="43" t="s">
        <v>1653</v>
      </c>
      <c r="J230" s="43"/>
      <c r="K230" s="43" t="s">
        <v>1212</v>
      </c>
      <c r="L230" s="43" t="s">
        <v>1231</v>
      </c>
      <c r="M230" s="43" t="s">
        <v>1232</v>
      </c>
      <c r="N230" s="43" t="s">
        <v>1233</v>
      </c>
      <c r="O230" s="43" t="s">
        <v>1216</v>
      </c>
      <c r="P230" s="43" t="s">
        <v>1217</v>
      </c>
      <c r="Q230" s="43"/>
      <c r="R230" s="43" t="s">
        <v>1219</v>
      </c>
      <c r="S230" s="43" t="s">
        <v>1219</v>
      </c>
      <c r="T230" s="43">
        <v>10</v>
      </c>
      <c r="U230" s="43" t="s">
        <v>1247</v>
      </c>
      <c r="V230" s="43" t="s">
        <v>1291</v>
      </c>
      <c r="W230" s="43" t="s">
        <v>1594</v>
      </c>
      <c r="X230" s="43" t="s">
        <v>1595</v>
      </c>
      <c r="Y230" s="43" t="s">
        <v>1596</v>
      </c>
    </row>
    <row r="231" spans="1:25" x14ac:dyDescent="0.25">
      <c r="A231" s="43" t="s">
        <v>1580</v>
      </c>
      <c r="B231" s="26">
        <v>251</v>
      </c>
      <c r="C231" s="43" t="s">
        <v>1597</v>
      </c>
      <c r="D231" s="44">
        <v>44770</v>
      </c>
      <c r="E231" s="43" t="s">
        <v>1598</v>
      </c>
      <c r="F231" s="43" t="s">
        <v>1599</v>
      </c>
      <c r="G231" s="43" t="s">
        <v>1592</v>
      </c>
      <c r="H231" s="43" t="s">
        <v>1209</v>
      </c>
      <c r="I231" s="43" t="s">
        <v>1653</v>
      </c>
      <c r="J231" s="43"/>
      <c r="K231" s="43" t="s">
        <v>1212</v>
      </c>
      <c r="L231" s="43" t="s">
        <v>1231</v>
      </c>
      <c r="M231" s="43" t="s">
        <v>1232</v>
      </c>
      <c r="N231" s="43" t="s">
        <v>1233</v>
      </c>
      <c r="O231" s="43" t="s">
        <v>1216</v>
      </c>
      <c r="P231" s="43" t="s">
        <v>1217</v>
      </c>
      <c r="Q231" s="43"/>
      <c r="R231" s="43" t="s">
        <v>1219</v>
      </c>
      <c r="S231" s="43" t="s">
        <v>1219</v>
      </c>
      <c r="T231" s="43">
        <v>4</v>
      </c>
      <c r="U231" s="43" t="s">
        <v>1247</v>
      </c>
      <c r="V231" s="43" t="s">
        <v>1291</v>
      </c>
      <c r="W231" s="43" t="s">
        <v>1278</v>
      </c>
      <c r="X231" s="43" t="s">
        <v>1600</v>
      </c>
      <c r="Y231" s="43" t="s">
        <v>1601</v>
      </c>
    </row>
    <row r="232" spans="1:25" x14ac:dyDescent="0.25">
      <c r="A232" s="43" t="s">
        <v>1580</v>
      </c>
      <c r="B232" s="26">
        <v>216</v>
      </c>
      <c r="C232" s="43" t="s">
        <v>1602</v>
      </c>
      <c r="D232" s="44">
        <v>44772</v>
      </c>
      <c r="E232" s="43" t="s">
        <v>1603</v>
      </c>
      <c r="F232" s="43" t="s">
        <v>1592</v>
      </c>
      <c r="G232" s="43" t="s">
        <v>1592</v>
      </c>
      <c r="H232" s="43" t="s">
        <v>1209</v>
      </c>
      <c r="I232" s="43" t="s">
        <v>1653</v>
      </c>
      <c r="J232" s="43"/>
      <c r="K232" s="43" t="s">
        <v>1212</v>
      </c>
      <c r="L232" s="43" t="s">
        <v>1231</v>
      </c>
      <c r="M232" s="43" t="s">
        <v>1232</v>
      </c>
      <c r="N232" s="43" t="s">
        <v>1233</v>
      </c>
      <c r="O232" s="43" t="s">
        <v>1216</v>
      </c>
      <c r="P232" s="43" t="s">
        <v>1217</v>
      </c>
      <c r="Q232" s="43"/>
      <c r="R232" s="43" t="s">
        <v>1219</v>
      </c>
      <c r="S232" s="43" t="s">
        <v>1255</v>
      </c>
      <c r="T232" s="43">
        <v>5</v>
      </c>
      <c r="U232" s="43" t="s">
        <v>1247</v>
      </c>
      <c r="V232" s="43" t="s">
        <v>1221</v>
      </c>
      <c r="W232" s="43" t="s">
        <v>1574</v>
      </c>
      <c r="X232" s="43" t="s">
        <v>1604</v>
      </c>
      <c r="Y232" s="43" t="s">
        <v>1605</v>
      </c>
    </row>
    <row r="233" spans="1:25" x14ac:dyDescent="0.25">
      <c r="A233" s="43" t="s">
        <v>1580</v>
      </c>
      <c r="B233" s="26">
        <v>252</v>
      </c>
      <c r="C233" s="43" t="s">
        <v>1606</v>
      </c>
      <c r="D233" s="44">
        <v>44772</v>
      </c>
      <c r="E233" s="43" t="s">
        <v>1607</v>
      </c>
      <c r="F233" s="43" t="s">
        <v>1608</v>
      </c>
      <c r="G233" s="43" t="s">
        <v>1609</v>
      </c>
      <c r="H233" s="43" t="s">
        <v>1209</v>
      </c>
      <c r="I233" s="43" t="s">
        <v>1653</v>
      </c>
      <c r="J233" s="43"/>
      <c r="K233" s="43" t="s">
        <v>1212</v>
      </c>
      <c r="L233" s="43" t="s">
        <v>1231</v>
      </c>
      <c r="M233" s="43" t="s">
        <v>1232</v>
      </c>
      <c r="N233" s="43" t="s">
        <v>1233</v>
      </c>
      <c r="O233" s="43" t="s">
        <v>1216</v>
      </c>
      <c r="P233" s="43" t="s">
        <v>1217</v>
      </c>
      <c r="Q233" s="43"/>
      <c r="R233" s="43" t="s">
        <v>1219</v>
      </c>
      <c r="S233" s="43" t="s">
        <v>1219</v>
      </c>
      <c r="T233" s="43">
        <v>10</v>
      </c>
      <c r="U233" s="43" t="s">
        <v>1247</v>
      </c>
      <c r="V233" s="43" t="s">
        <v>1291</v>
      </c>
      <c r="W233" s="43" t="s">
        <v>1278</v>
      </c>
      <c r="X233" s="43" t="s">
        <v>1610</v>
      </c>
      <c r="Y233" s="43" t="s">
        <v>1611</v>
      </c>
    </row>
    <row r="234" spans="1:25" x14ac:dyDescent="0.25">
      <c r="A234" s="43" t="s">
        <v>2114</v>
      </c>
      <c r="B234" s="26">
        <v>481</v>
      </c>
      <c r="C234" s="43" t="s">
        <v>1617</v>
      </c>
      <c r="D234" s="44">
        <v>45010</v>
      </c>
      <c r="E234" s="43" t="s">
        <v>1618</v>
      </c>
      <c r="F234" s="43" t="s">
        <v>1301</v>
      </c>
      <c r="G234" s="43" t="s">
        <v>1285</v>
      </c>
      <c r="H234" s="43" t="s">
        <v>1310</v>
      </c>
      <c r="I234" s="43" t="s">
        <v>1653</v>
      </c>
      <c r="J234" s="43"/>
      <c r="K234" s="43" t="s">
        <v>1212</v>
      </c>
      <c r="L234" s="43" t="s">
        <v>1213</v>
      </c>
      <c r="M234" s="43" t="s">
        <v>1214</v>
      </c>
      <c r="N234" s="43" t="s">
        <v>1215</v>
      </c>
      <c r="O234" s="43" t="s">
        <v>1216</v>
      </c>
      <c r="P234" s="43" t="s">
        <v>1217</v>
      </c>
      <c r="Q234" s="43"/>
      <c r="R234" s="43" t="s">
        <v>1219</v>
      </c>
      <c r="S234" s="43" t="s">
        <v>1219</v>
      </c>
      <c r="T234" s="43">
        <v>3</v>
      </c>
      <c r="U234" s="43" t="s">
        <v>1247</v>
      </c>
      <c r="V234" s="43" t="s">
        <v>1221</v>
      </c>
      <c r="W234" s="43" t="s">
        <v>1236</v>
      </c>
      <c r="X234" s="43" t="s">
        <v>1619</v>
      </c>
      <c r="Y234" s="43" t="s">
        <v>1620</v>
      </c>
    </row>
    <row r="235" spans="1:25" x14ac:dyDescent="0.25">
      <c r="A235" s="43" t="s">
        <v>1612</v>
      </c>
      <c r="B235" s="26">
        <v>4002</v>
      </c>
      <c r="C235" s="43" t="s">
        <v>2776</v>
      </c>
      <c r="D235" s="44">
        <v>44813</v>
      </c>
      <c r="E235" s="43" t="s">
        <v>2777</v>
      </c>
      <c r="F235" s="43" t="s">
        <v>1792</v>
      </c>
      <c r="G235" s="43" t="s">
        <v>1380</v>
      </c>
      <c r="H235" s="43" t="s">
        <v>1381</v>
      </c>
      <c r="I235" s="43" t="s">
        <v>1653</v>
      </c>
      <c r="J235" s="43"/>
      <c r="K235" s="43" t="s">
        <v>1212</v>
      </c>
      <c r="L235" s="43" t="s">
        <v>1213</v>
      </c>
      <c r="M235" s="43" t="s">
        <v>1232</v>
      </c>
      <c r="N235" s="43" t="s">
        <v>2214</v>
      </c>
      <c r="O235" s="43" t="s">
        <v>1216</v>
      </c>
      <c r="P235" s="43" t="s">
        <v>1217</v>
      </c>
      <c r="Q235" s="43"/>
      <c r="R235" s="43" t="s">
        <v>1219</v>
      </c>
      <c r="S235" s="43" t="s">
        <v>1219</v>
      </c>
      <c r="T235" s="43">
        <v>2</v>
      </c>
      <c r="U235" s="43" t="s">
        <v>1247</v>
      </c>
      <c r="V235" s="43" t="s">
        <v>1221</v>
      </c>
      <c r="W235" s="43" t="s">
        <v>1594</v>
      </c>
      <c r="X235" s="43" t="s">
        <v>1343</v>
      </c>
      <c r="Y235" s="43" t="s">
        <v>1937</v>
      </c>
    </row>
    <row r="236" spans="1:25" x14ac:dyDescent="0.25">
      <c r="A236" s="43" t="s">
        <v>1621</v>
      </c>
      <c r="B236" s="26">
        <v>150</v>
      </c>
      <c r="C236" s="43" t="s">
        <v>1622</v>
      </c>
      <c r="D236" s="44">
        <v>44874</v>
      </c>
      <c r="E236" s="43" t="s">
        <v>1623</v>
      </c>
      <c r="F236" s="43" t="s">
        <v>1301</v>
      </c>
      <c r="G236" s="43" t="s">
        <v>1285</v>
      </c>
      <c r="H236" s="43" t="s">
        <v>1310</v>
      </c>
      <c r="I236" s="43" t="s">
        <v>1653</v>
      </c>
      <c r="J236" s="43"/>
      <c r="K236" s="43" t="s">
        <v>1212</v>
      </c>
      <c r="L236" s="43" t="s">
        <v>1231</v>
      </c>
      <c r="M236" s="43" t="s">
        <v>1232</v>
      </c>
      <c r="N236" s="43" t="s">
        <v>1233</v>
      </c>
      <c r="O236" s="43" t="s">
        <v>1216</v>
      </c>
      <c r="P236" s="43" t="s">
        <v>1217</v>
      </c>
      <c r="Q236" s="43"/>
      <c r="R236" s="43" t="s">
        <v>1255</v>
      </c>
      <c r="S236" s="43" t="s">
        <v>1219</v>
      </c>
      <c r="T236" s="43">
        <v>3</v>
      </c>
      <c r="U236" s="43" t="s">
        <v>1247</v>
      </c>
      <c r="V236" s="43" t="s">
        <v>1277</v>
      </c>
      <c r="W236" s="43" t="s">
        <v>1594</v>
      </c>
      <c r="X236" s="43" t="s">
        <v>1624</v>
      </c>
      <c r="Y236" s="43" t="s">
        <v>1625</v>
      </c>
    </row>
    <row r="237" spans="1:25" x14ac:dyDescent="0.25">
      <c r="A237" s="43" t="s">
        <v>1621</v>
      </c>
      <c r="B237" s="26">
        <v>746</v>
      </c>
      <c r="C237" s="43" t="s">
        <v>1626</v>
      </c>
      <c r="D237" s="44">
        <v>44876</v>
      </c>
      <c r="E237" s="43" t="s">
        <v>1627</v>
      </c>
      <c r="F237" s="43" t="s">
        <v>1301</v>
      </c>
      <c r="G237" s="43" t="s">
        <v>1285</v>
      </c>
      <c r="H237" s="43" t="s">
        <v>1286</v>
      </c>
      <c r="I237" s="43" t="s">
        <v>1653</v>
      </c>
      <c r="J237" s="43"/>
      <c r="K237" s="43" t="s">
        <v>1212</v>
      </c>
      <c r="L237" s="43" t="s">
        <v>1289</v>
      </c>
      <c r="M237" s="43" t="s">
        <v>1214</v>
      </c>
      <c r="N237" s="43" t="s">
        <v>1290</v>
      </c>
      <c r="O237" s="43" t="s">
        <v>1216</v>
      </c>
      <c r="P237" s="43" t="s">
        <v>1217</v>
      </c>
      <c r="Q237" s="43"/>
      <c r="R237" s="43" t="s">
        <v>1219</v>
      </c>
      <c r="S237" s="43" t="s">
        <v>1218</v>
      </c>
      <c r="T237" s="43">
        <v>5</v>
      </c>
      <c r="U237" s="43" t="s">
        <v>1234</v>
      </c>
      <c r="V237" s="43" t="s">
        <v>1221</v>
      </c>
      <c r="W237" s="43" t="s">
        <v>1278</v>
      </c>
      <c r="X237" s="43" t="s">
        <v>1628</v>
      </c>
      <c r="Y237" s="43" t="s">
        <v>1325</v>
      </c>
    </row>
    <row r="238" spans="1:25" x14ac:dyDescent="0.25">
      <c r="A238" s="43" t="s">
        <v>1621</v>
      </c>
      <c r="B238" s="26">
        <v>253</v>
      </c>
      <c r="C238" s="43" t="s">
        <v>1632</v>
      </c>
      <c r="D238" s="44">
        <v>44895</v>
      </c>
      <c r="E238" s="43" t="s">
        <v>1633</v>
      </c>
      <c r="F238" s="43" t="s">
        <v>1634</v>
      </c>
      <c r="G238" s="43" t="s">
        <v>1524</v>
      </c>
      <c r="H238" s="43" t="s">
        <v>1209</v>
      </c>
      <c r="I238" s="43" t="s">
        <v>1653</v>
      </c>
      <c r="J238" s="43"/>
      <c r="K238" s="43" t="s">
        <v>1212</v>
      </c>
      <c r="L238" s="43" t="s">
        <v>1231</v>
      </c>
      <c r="M238" s="43" t="s">
        <v>1232</v>
      </c>
      <c r="N238" s="43" t="s">
        <v>1233</v>
      </c>
      <c r="O238" s="43" t="s">
        <v>1216</v>
      </c>
      <c r="P238" s="43" t="s">
        <v>1217</v>
      </c>
      <c r="Q238" s="43"/>
      <c r="R238" s="43" t="s">
        <v>1219</v>
      </c>
      <c r="S238" s="43" t="s">
        <v>1219</v>
      </c>
      <c r="T238" s="43">
        <v>12</v>
      </c>
      <c r="U238" s="43" t="s">
        <v>1247</v>
      </c>
      <c r="V238" s="43" t="s">
        <v>1221</v>
      </c>
      <c r="W238" s="43" t="s">
        <v>1278</v>
      </c>
      <c r="X238" s="43" t="s">
        <v>1635</v>
      </c>
      <c r="Y238" s="43" t="s">
        <v>1636</v>
      </c>
    </row>
    <row r="239" spans="1:25" x14ac:dyDescent="0.25">
      <c r="A239" s="43" t="s">
        <v>2114</v>
      </c>
      <c r="B239" s="26">
        <v>407</v>
      </c>
      <c r="C239" s="43" t="s">
        <v>2778</v>
      </c>
      <c r="D239" s="44">
        <v>45009</v>
      </c>
      <c r="E239" s="43" t="s">
        <v>2779</v>
      </c>
      <c r="F239" s="43" t="s">
        <v>1420</v>
      </c>
      <c r="G239" s="43" t="s">
        <v>1285</v>
      </c>
      <c r="H239" s="43" t="s">
        <v>1310</v>
      </c>
      <c r="I239" s="43" t="s">
        <v>1653</v>
      </c>
      <c r="J239" s="43"/>
      <c r="K239" s="43" t="s">
        <v>1212</v>
      </c>
      <c r="L239" s="43" t="s">
        <v>1213</v>
      </c>
      <c r="M239" s="43" t="s">
        <v>1232</v>
      </c>
      <c r="N239" s="43" t="s">
        <v>2214</v>
      </c>
      <c r="O239" s="43" t="s">
        <v>1931</v>
      </c>
      <c r="P239" s="46">
        <v>45322</v>
      </c>
      <c r="Q239" s="43"/>
      <c r="R239" s="43"/>
      <c r="S239" s="43"/>
      <c r="T239" s="43"/>
      <c r="U239" s="43"/>
      <c r="V239" s="43"/>
      <c r="W239" s="43"/>
      <c r="X239" s="43"/>
      <c r="Y239" s="43"/>
    </row>
    <row r="240" spans="1:25" x14ac:dyDescent="0.25">
      <c r="A240" s="43" t="s">
        <v>2114</v>
      </c>
      <c r="B240" s="26">
        <v>429</v>
      </c>
      <c r="C240" s="43" t="s">
        <v>2780</v>
      </c>
      <c r="D240" s="44">
        <v>45006</v>
      </c>
      <c r="E240" s="43" t="s">
        <v>2781</v>
      </c>
      <c r="F240" s="43" t="s">
        <v>1341</v>
      </c>
      <c r="G240" s="43" t="s">
        <v>1330</v>
      </c>
      <c r="H240" s="43" t="s">
        <v>1331</v>
      </c>
      <c r="I240" s="43" t="s">
        <v>1653</v>
      </c>
      <c r="J240" s="43"/>
      <c r="K240" s="43" t="s">
        <v>1212</v>
      </c>
      <c r="L240" s="43" t="s">
        <v>1213</v>
      </c>
      <c r="M240" s="43" t="s">
        <v>1232</v>
      </c>
      <c r="N240" s="43" t="s">
        <v>2214</v>
      </c>
      <c r="O240" s="43" t="s">
        <v>1216</v>
      </c>
      <c r="P240" s="43" t="s">
        <v>1217</v>
      </c>
      <c r="Q240" s="43"/>
      <c r="R240" s="43" t="s">
        <v>1219</v>
      </c>
      <c r="S240" s="43" t="s">
        <v>1255</v>
      </c>
      <c r="T240" s="43">
        <v>3</v>
      </c>
      <c r="U240" s="43" t="s">
        <v>1247</v>
      </c>
      <c r="V240" s="43" t="s">
        <v>1221</v>
      </c>
      <c r="W240" s="43" t="s">
        <v>1222</v>
      </c>
      <c r="X240" s="43" t="s">
        <v>2782</v>
      </c>
      <c r="Y240" s="43" t="s">
        <v>1316</v>
      </c>
    </row>
    <row r="241" spans="1:25" x14ac:dyDescent="0.25">
      <c r="A241" s="43" t="s">
        <v>2783</v>
      </c>
      <c r="B241" s="26">
        <v>486</v>
      </c>
      <c r="C241" s="43" t="s">
        <v>2784</v>
      </c>
      <c r="D241" s="44">
        <v>45020</v>
      </c>
      <c r="E241" s="45" t="s">
        <v>2785</v>
      </c>
      <c r="F241" s="43" t="s">
        <v>1751</v>
      </c>
      <c r="G241" s="43" t="s">
        <v>1353</v>
      </c>
      <c r="H241" s="43" t="s">
        <v>1310</v>
      </c>
      <c r="I241" s="43" t="s">
        <v>1653</v>
      </c>
      <c r="J241" s="43"/>
      <c r="K241" s="43" t="s">
        <v>1212</v>
      </c>
      <c r="L241" s="43" t="s">
        <v>1213</v>
      </c>
      <c r="M241" s="43" t="s">
        <v>1232</v>
      </c>
      <c r="N241" s="43" t="s">
        <v>2214</v>
      </c>
      <c r="O241" s="43" t="s">
        <v>1931</v>
      </c>
      <c r="P241" s="46">
        <v>45322</v>
      </c>
      <c r="Q241" s="43"/>
      <c r="R241" s="43"/>
      <c r="S241" s="43"/>
      <c r="T241" s="43"/>
      <c r="U241" s="43"/>
      <c r="V241" s="43"/>
      <c r="W241" s="43"/>
      <c r="X241" s="43"/>
      <c r="Y241" s="43"/>
    </row>
    <row r="242" spans="1:25" x14ac:dyDescent="0.25">
      <c r="A242" s="43" t="s">
        <v>2783</v>
      </c>
      <c r="B242" s="26">
        <v>416</v>
      </c>
      <c r="C242" s="43" t="s">
        <v>2786</v>
      </c>
      <c r="D242" s="44">
        <v>45020</v>
      </c>
      <c r="E242" s="43" t="s">
        <v>2787</v>
      </c>
      <c r="F242" s="43" t="s">
        <v>1395</v>
      </c>
      <c r="G242" s="43" t="s">
        <v>1361</v>
      </c>
      <c r="H242" s="43" t="s">
        <v>1286</v>
      </c>
      <c r="I242" s="43" t="s">
        <v>1653</v>
      </c>
      <c r="J242" s="43"/>
      <c r="K242" s="43" t="s">
        <v>1212</v>
      </c>
      <c r="L242" s="43" t="s">
        <v>1213</v>
      </c>
      <c r="M242" s="43" t="s">
        <v>1232</v>
      </c>
      <c r="N242" s="43" t="s">
        <v>2214</v>
      </c>
      <c r="O242" s="43" t="s">
        <v>1216</v>
      </c>
      <c r="P242" s="43" t="s">
        <v>1217</v>
      </c>
      <c r="Q242" s="43"/>
      <c r="R242" s="43"/>
      <c r="S242" s="43"/>
      <c r="T242" s="43"/>
      <c r="U242" s="43"/>
      <c r="V242" s="43"/>
      <c r="W242" s="43"/>
      <c r="X242" s="43"/>
      <c r="Y242" s="43"/>
    </row>
    <row r="243" spans="1:25" x14ac:dyDescent="0.25">
      <c r="A243" s="43" t="s">
        <v>1658</v>
      </c>
      <c r="B243" s="26">
        <v>4019</v>
      </c>
      <c r="C243" s="43" t="s">
        <v>1659</v>
      </c>
      <c r="D243" s="44">
        <v>45112</v>
      </c>
      <c r="E243" s="43" t="s">
        <v>1660</v>
      </c>
      <c r="F243" s="43" t="s">
        <v>1207</v>
      </c>
      <c r="G243" s="43" t="s">
        <v>1208</v>
      </c>
      <c r="H243" s="43" t="s">
        <v>1209</v>
      </c>
      <c r="I243" s="43" t="s">
        <v>1653</v>
      </c>
      <c r="J243" s="43"/>
      <c r="K243" s="43" t="s">
        <v>1212</v>
      </c>
      <c r="L243" s="43" t="s">
        <v>1213</v>
      </c>
      <c r="M243" s="43" t="s">
        <v>1214</v>
      </c>
      <c r="N243" s="43" t="s">
        <v>1661</v>
      </c>
      <c r="O243" s="43" t="s">
        <v>1216</v>
      </c>
      <c r="P243" s="43" t="s">
        <v>1217</v>
      </c>
      <c r="Q243" s="43"/>
      <c r="R243" s="43" t="s">
        <v>1255</v>
      </c>
      <c r="S243" s="43" t="s">
        <v>1255</v>
      </c>
      <c r="T243" s="43">
        <v>2</v>
      </c>
      <c r="U243" s="43" t="s">
        <v>1247</v>
      </c>
      <c r="V243" s="43" t="s">
        <v>1277</v>
      </c>
      <c r="W243" s="43" t="s">
        <v>1278</v>
      </c>
      <c r="X243" s="43" t="s">
        <v>1662</v>
      </c>
      <c r="Y243" s="43" t="s">
        <v>1316</v>
      </c>
    </row>
    <row r="244" ht="45" customHeight="1" spans="1:25" x14ac:dyDescent="0.25">
      <c r="A244" s="43" t="s">
        <v>1658</v>
      </c>
      <c r="B244" s="26">
        <v>818</v>
      </c>
      <c r="C244" s="43" t="s">
        <v>2788</v>
      </c>
      <c r="D244" s="44">
        <v>45135</v>
      </c>
      <c r="E244" s="43" t="s">
        <v>2789</v>
      </c>
      <c r="F244" s="43" t="s">
        <v>1301</v>
      </c>
      <c r="G244" s="43" t="s">
        <v>1285</v>
      </c>
      <c r="H244" s="43" t="s">
        <v>1310</v>
      </c>
      <c r="I244" s="43" t="s">
        <v>1653</v>
      </c>
      <c r="J244" s="43"/>
      <c r="K244" s="43" t="s">
        <v>1212</v>
      </c>
      <c r="L244" s="43" t="s">
        <v>1275</v>
      </c>
      <c r="M244" s="43" t="s">
        <v>1232</v>
      </c>
      <c r="N244" s="43" t="s">
        <v>2214</v>
      </c>
      <c r="O244" s="43" t="s">
        <v>1216</v>
      </c>
      <c r="P244" s="43" t="s">
        <v>1217</v>
      </c>
      <c r="Q244" s="43"/>
      <c r="R244" s="43" t="s">
        <v>1219</v>
      </c>
      <c r="S244" s="43" t="s">
        <v>1219</v>
      </c>
      <c r="T244" s="43">
        <v>21</v>
      </c>
      <c r="U244" s="43" t="s">
        <v>1247</v>
      </c>
      <c r="V244" s="43" t="s">
        <v>1432</v>
      </c>
      <c r="W244" s="43" t="s">
        <v>1278</v>
      </c>
      <c r="X244" s="43" t="s">
        <v>2790</v>
      </c>
      <c r="Y244" s="45" t="s">
        <v>2791</v>
      </c>
    </row>
    <row r="245" spans="1:16376" x14ac:dyDescent="0.25">
      <c r="A245" s="43" t="s">
        <v>1484</v>
      </c>
      <c r="B245" s="26">
        <v>151</v>
      </c>
      <c r="C245" s="43" t="s">
        <v>2792</v>
      </c>
      <c r="D245" s="44">
        <v>45141</v>
      </c>
      <c r="E245" s="43" t="s">
        <v>2793</v>
      </c>
      <c r="F245" s="43" t="s">
        <v>1405</v>
      </c>
      <c r="G245" s="43" t="s">
        <v>1361</v>
      </c>
      <c r="H245" s="43" t="s">
        <v>1310</v>
      </c>
      <c r="I245" s="43" t="s">
        <v>1653</v>
      </c>
      <c r="J245" s="43"/>
      <c r="K245" s="43" t="s">
        <v>1212</v>
      </c>
      <c r="L245" s="43" t="s">
        <v>1275</v>
      </c>
      <c r="M245" s="43" t="s">
        <v>1232</v>
      </c>
      <c r="N245" s="43" t="s">
        <v>2214</v>
      </c>
      <c r="O245" s="43" t="s">
        <v>1216</v>
      </c>
      <c r="P245" s="43" t="s">
        <v>1217</v>
      </c>
      <c r="Q245" s="43"/>
      <c r="R245" s="43" t="s">
        <v>1255</v>
      </c>
      <c r="S245" s="43" t="s">
        <v>1255</v>
      </c>
      <c r="T245" s="43">
        <v>10</v>
      </c>
      <c r="U245" s="43" t="s">
        <v>1234</v>
      </c>
      <c r="V245" s="43" t="s">
        <v>1221</v>
      </c>
      <c r="W245" s="43" t="s">
        <v>1256</v>
      </c>
      <c r="X245" s="43" t="s">
        <v>2794</v>
      </c>
      <c r="Y245" s="43" t="s">
        <v>1316</v>
      </c>
      <c r="XER245" s="48"/>
      <c r="XES245" s="48"/>
      <c r="XET245" s="48"/>
      <c r="XEU245" s="48"/>
      <c r="XEV245" s="48"/>
    </row>
    <row r="246" spans="1:16376" x14ac:dyDescent="0.25">
      <c r="A246" s="43" t="s">
        <v>1457</v>
      </c>
      <c r="B246" s="26">
        <v>4040</v>
      </c>
      <c r="C246" s="43" t="s">
        <v>2155</v>
      </c>
      <c r="D246" s="44">
        <v>45191</v>
      </c>
      <c r="E246" s="43" t="s">
        <v>2156</v>
      </c>
      <c r="F246" s="43" t="s">
        <v>1882</v>
      </c>
      <c r="G246" s="43" t="s">
        <v>1361</v>
      </c>
      <c r="H246" s="43" t="s">
        <v>1286</v>
      </c>
      <c r="I246" s="43" t="s">
        <v>1653</v>
      </c>
      <c r="J246" s="43"/>
      <c r="K246" s="43" t="s">
        <v>1212</v>
      </c>
      <c r="L246" s="43" t="s">
        <v>1213</v>
      </c>
      <c r="M246" s="43" t="s">
        <v>1232</v>
      </c>
      <c r="N246" s="43" t="s">
        <v>1953</v>
      </c>
      <c r="O246" s="43" t="s">
        <v>1216</v>
      </c>
      <c r="P246" s="43" t="s">
        <v>1217</v>
      </c>
      <c r="Q246" s="43"/>
      <c r="R246" s="43"/>
      <c r="S246" s="43"/>
      <c r="T246" s="43"/>
      <c r="U246" s="43"/>
      <c r="V246" s="43"/>
      <c r="W246" s="43"/>
      <c r="X246" s="43"/>
      <c r="Y246" s="43"/>
      <c r="XER246" s="48"/>
      <c r="XES246" s="48"/>
      <c r="XET246" s="48"/>
      <c r="XEU246" s="48"/>
      <c r="XEV246" s="48"/>
    </row>
    <row r="247" spans="1:16376" x14ac:dyDescent="0.25">
      <c r="A247" s="43" t="s">
        <v>1476</v>
      </c>
      <c r="B247" s="26">
        <v>423</v>
      </c>
      <c r="C247" s="43" t="s">
        <v>1561</v>
      </c>
      <c r="D247" s="44">
        <v>45210</v>
      </c>
      <c r="E247" s="43" t="s">
        <v>1562</v>
      </c>
      <c r="F247" s="43" t="s">
        <v>1301</v>
      </c>
      <c r="G247" s="43" t="s">
        <v>1285</v>
      </c>
      <c r="H247" s="43" t="s">
        <v>1310</v>
      </c>
      <c r="I247" s="43" t="s">
        <v>1653</v>
      </c>
      <c r="J247" s="43"/>
      <c r="K247" s="43" t="s">
        <v>1212</v>
      </c>
      <c r="L247" s="43" t="s">
        <v>1213</v>
      </c>
      <c r="M247" s="43" t="s">
        <v>1214</v>
      </c>
      <c r="N247" s="43" t="s">
        <v>1215</v>
      </c>
      <c r="O247" s="43" t="s">
        <v>1216</v>
      </c>
      <c r="P247" s="43" t="s">
        <v>1217</v>
      </c>
      <c r="Q247" s="43" t="s">
        <v>1563</v>
      </c>
      <c r="R247" s="43" t="s">
        <v>1219</v>
      </c>
      <c r="S247" s="43" t="s">
        <v>1219</v>
      </c>
      <c r="T247" s="43">
        <v>3</v>
      </c>
      <c r="U247" s="43" t="s">
        <v>1247</v>
      </c>
      <c r="V247" s="43" t="s">
        <v>1221</v>
      </c>
      <c r="W247" s="43" t="s">
        <v>1323</v>
      </c>
      <c r="X247" s="43" t="s">
        <v>1564</v>
      </c>
      <c r="Y247" s="43" t="s">
        <v>1565</v>
      </c>
      <c r="XER247" s="48"/>
      <c r="XES247" s="48"/>
      <c r="XET247" s="48"/>
      <c r="XEU247" s="48"/>
      <c r="XEV247" s="48"/>
    </row>
    <row r="248" spans="1:16377" x14ac:dyDescent="0.25">
      <c r="A248" s="43" t="s">
        <v>1476</v>
      </c>
      <c r="B248" s="26" t="s">
        <v>1485</v>
      </c>
      <c r="C248" s="43" t="s">
        <v>1486</v>
      </c>
      <c r="D248" s="44">
        <v>45209</v>
      </c>
      <c r="E248" s="43" t="s">
        <v>1487</v>
      </c>
      <c r="F248" s="43" t="s">
        <v>1228</v>
      </c>
      <c r="G248" s="43" t="s">
        <v>1229</v>
      </c>
      <c r="H248" s="43" t="s">
        <v>1209</v>
      </c>
      <c r="I248" s="43" t="s">
        <v>1653</v>
      </c>
      <c r="J248" s="43"/>
      <c r="K248" s="43" t="s">
        <v>1302</v>
      </c>
      <c r="L248" s="43" t="s">
        <v>1302</v>
      </c>
      <c r="M248" s="43" t="s">
        <v>1232</v>
      </c>
      <c r="N248" s="43" t="s">
        <v>1233</v>
      </c>
      <c r="O248" s="43" t="s">
        <v>1216</v>
      </c>
      <c r="P248" s="43" t="s">
        <v>1217</v>
      </c>
      <c r="Q248" s="43"/>
      <c r="R248" s="43" t="s">
        <v>1219</v>
      </c>
      <c r="S248" s="43" t="s">
        <v>1219</v>
      </c>
      <c r="T248" s="43">
        <v>6</v>
      </c>
      <c r="U248" s="43" t="s">
        <v>1247</v>
      </c>
      <c r="V248" s="43" t="s">
        <v>1291</v>
      </c>
      <c r="W248" s="43" t="s">
        <v>1278</v>
      </c>
      <c r="X248" s="43" t="s">
        <v>1488</v>
      </c>
      <c r="Y248" s="43" t="s">
        <v>1325</v>
      </c>
      <c r="XES248" s="48"/>
      <c r="XET248" s="48"/>
      <c r="XEU248" s="48"/>
      <c r="XEV248" s="48"/>
      <c r="XEW248" s="48"/>
    </row>
    <row r="249" spans="1:16377" x14ac:dyDescent="0.25">
      <c r="A249" s="43" t="s">
        <v>1712</v>
      </c>
      <c r="B249" s="26">
        <v>494</v>
      </c>
      <c r="C249" s="43" t="s">
        <v>2795</v>
      </c>
      <c r="D249" s="44">
        <v>45613</v>
      </c>
      <c r="E249" s="43" t="s">
        <v>2796</v>
      </c>
      <c r="F249" s="43" t="s">
        <v>2797</v>
      </c>
      <c r="G249" s="43" t="s">
        <v>1330</v>
      </c>
      <c r="H249" s="43" t="s">
        <v>1331</v>
      </c>
      <c r="I249" s="43" t="s">
        <v>1653</v>
      </c>
      <c r="J249" s="43"/>
      <c r="K249" s="43" t="s">
        <v>1212</v>
      </c>
      <c r="L249" s="43" t="s">
        <v>1213</v>
      </c>
      <c r="M249" s="43" t="s">
        <v>1232</v>
      </c>
      <c r="N249" s="43" t="s">
        <v>2214</v>
      </c>
      <c r="O249" s="43" t="s">
        <v>1216</v>
      </c>
      <c r="P249" s="43" t="s">
        <v>1217</v>
      </c>
      <c r="Q249" s="43"/>
      <c r="R249" s="43" t="s">
        <v>1219</v>
      </c>
      <c r="S249" s="43" t="s">
        <v>1219</v>
      </c>
      <c r="T249" s="43">
        <v>3</v>
      </c>
      <c r="U249" s="43" t="s">
        <v>1247</v>
      </c>
      <c r="V249" s="43" t="s">
        <v>1291</v>
      </c>
      <c r="W249" s="43" t="s">
        <v>1278</v>
      </c>
      <c r="X249" s="43" t="s">
        <v>1564</v>
      </c>
      <c r="Y249" s="43" t="s">
        <v>2798</v>
      </c>
      <c r="XES249" s="48"/>
      <c r="XET249" s="48"/>
      <c r="XEU249" s="48"/>
      <c r="XEV249" s="48"/>
      <c r="XEW249" s="48"/>
    </row>
    <row r="250" spans="1:25" x14ac:dyDescent="0.25">
      <c r="A250" s="43" t="s">
        <v>1712</v>
      </c>
      <c r="B250" s="26">
        <v>485</v>
      </c>
      <c r="C250" s="43" t="s">
        <v>1569</v>
      </c>
      <c r="D250" s="44">
        <v>45246</v>
      </c>
      <c r="E250" s="43" t="s">
        <v>1570</v>
      </c>
      <c r="F250" s="43" t="s">
        <v>1571</v>
      </c>
      <c r="G250" s="43" t="s">
        <v>1413</v>
      </c>
      <c r="H250" s="43" t="s">
        <v>1209</v>
      </c>
      <c r="I250" s="43" t="s">
        <v>1653</v>
      </c>
      <c r="J250" s="43"/>
      <c r="K250" s="43" t="s">
        <v>1212</v>
      </c>
      <c r="L250" s="43" t="s">
        <v>1213</v>
      </c>
      <c r="M250" s="43" t="s">
        <v>1214</v>
      </c>
      <c r="N250" s="43" t="s">
        <v>1215</v>
      </c>
      <c r="O250" s="43" t="s">
        <v>1216</v>
      </c>
      <c r="P250" s="43" t="s">
        <v>1217</v>
      </c>
      <c r="Q250" s="43"/>
      <c r="R250" s="43" t="s">
        <v>1255</v>
      </c>
      <c r="S250" s="43" t="s">
        <v>1219</v>
      </c>
      <c r="T250" s="43">
        <v>2</v>
      </c>
      <c r="U250" s="43" t="s">
        <v>1247</v>
      </c>
      <c r="V250" s="43" t="s">
        <v>1221</v>
      </c>
      <c r="W250" s="43" t="s">
        <v>1574</v>
      </c>
      <c r="X250" s="43" t="s">
        <v>1575</v>
      </c>
      <c r="Y250" s="43" t="s">
        <v>1416</v>
      </c>
    </row>
    <row r="251" spans="1:25" x14ac:dyDescent="0.25">
      <c r="A251" s="43" t="s">
        <v>1712</v>
      </c>
      <c r="B251" s="26">
        <v>405</v>
      </c>
      <c r="C251" s="43" t="s">
        <v>2129</v>
      </c>
      <c r="D251" s="44">
        <v>45246</v>
      </c>
      <c r="E251" s="43" t="s">
        <v>2130</v>
      </c>
      <c r="F251" s="43" t="s">
        <v>1207</v>
      </c>
      <c r="G251" s="43" t="s">
        <v>1208</v>
      </c>
      <c r="H251" s="43" t="s">
        <v>1209</v>
      </c>
      <c r="I251" s="43" t="s">
        <v>1653</v>
      </c>
      <c r="J251" s="43"/>
      <c r="K251" s="43" t="s">
        <v>1212</v>
      </c>
      <c r="L251" s="43" t="s">
        <v>1213</v>
      </c>
      <c r="M251" s="43" t="s">
        <v>1232</v>
      </c>
      <c r="N251" s="43" t="s">
        <v>1953</v>
      </c>
      <c r="O251" s="43" t="s">
        <v>1216</v>
      </c>
      <c r="P251" s="43" t="s">
        <v>1217</v>
      </c>
      <c r="Q251" s="43" t="s">
        <v>2131</v>
      </c>
      <c r="R251" s="43" t="s">
        <v>1255</v>
      </c>
      <c r="S251" s="43" t="s">
        <v>1219</v>
      </c>
      <c r="T251" s="43">
        <v>2</v>
      </c>
      <c r="U251" s="43" t="s">
        <v>1247</v>
      </c>
      <c r="V251" s="43" t="s">
        <v>1277</v>
      </c>
      <c r="W251" s="43" t="s">
        <v>1278</v>
      </c>
      <c r="X251" s="43" t="s">
        <v>1316</v>
      </c>
      <c r="Y251" s="43" t="s">
        <v>2132</v>
      </c>
    </row>
    <row r="252" spans="1:25" x14ac:dyDescent="0.25">
      <c r="A252" s="43" t="s">
        <v>1712</v>
      </c>
      <c r="B252" s="26">
        <v>4032</v>
      </c>
      <c r="C252" s="43" t="s">
        <v>2143</v>
      </c>
      <c r="D252" s="44">
        <v>45246</v>
      </c>
      <c r="E252" s="43" t="s">
        <v>2144</v>
      </c>
      <c r="F252" s="43" t="s">
        <v>1420</v>
      </c>
      <c r="G252" s="43" t="s">
        <v>1285</v>
      </c>
      <c r="H252" s="43" t="s">
        <v>1310</v>
      </c>
      <c r="I252" s="43" t="s">
        <v>1653</v>
      </c>
      <c r="J252" s="43"/>
      <c r="K252" s="43" t="s">
        <v>1212</v>
      </c>
      <c r="L252" s="43" t="s">
        <v>1213</v>
      </c>
      <c r="M252" s="43" t="s">
        <v>1232</v>
      </c>
      <c r="N252" s="43" t="s">
        <v>1953</v>
      </c>
      <c r="O252" s="43" t="s">
        <v>1216</v>
      </c>
      <c r="P252" s="43" t="s">
        <v>1217</v>
      </c>
      <c r="Q252" s="43" t="s">
        <v>1573</v>
      </c>
      <c r="R252" s="43" t="s">
        <v>1255</v>
      </c>
      <c r="S252" s="43" t="s">
        <v>1255</v>
      </c>
      <c r="T252" s="43">
        <v>3</v>
      </c>
      <c r="U252" s="43" t="s">
        <v>1247</v>
      </c>
      <c r="V252" s="43" t="s">
        <v>1221</v>
      </c>
      <c r="W252" s="43" t="s">
        <v>1574</v>
      </c>
      <c r="X252" s="43" t="s">
        <v>2145</v>
      </c>
      <c r="Y252" s="43" t="s">
        <v>2146</v>
      </c>
    </row>
    <row r="253" spans="1:25" x14ac:dyDescent="0.25">
      <c r="A253" s="43" t="s">
        <v>1712</v>
      </c>
      <c r="B253" s="26">
        <v>495</v>
      </c>
      <c r="C253" s="43" t="s">
        <v>1581</v>
      </c>
      <c r="D253" s="44">
        <v>45246</v>
      </c>
      <c r="E253" s="43" t="s">
        <v>1582</v>
      </c>
      <c r="F253" s="43" t="s">
        <v>1352</v>
      </c>
      <c r="G253" s="43" t="s">
        <v>1353</v>
      </c>
      <c r="H253" s="43" t="s">
        <v>1310</v>
      </c>
      <c r="I253" s="43" t="s">
        <v>1653</v>
      </c>
      <c r="J253" s="43"/>
      <c r="K253" s="43" t="s">
        <v>1212</v>
      </c>
      <c r="L253" s="43" t="s">
        <v>1213</v>
      </c>
      <c r="M253" s="43" t="s">
        <v>1214</v>
      </c>
      <c r="N253" s="43" t="s">
        <v>1215</v>
      </c>
      <c r="O253" s="43" t="s">
        <v>1216</v>
      </c>
      <c r="P253" s="43" t="s">
        <v>1217</v>
      </c>
      <c r="Q253" s="43" t="s">
        <v>1573</v>
      </c>
      <c r="R253" s="43" t="s">
        <v>1255</v>
      </c>
      <c r="S253" s="43" t="s">
        <v>1219</v>
      </c>
      <c r="T253" s="43">
        <v>1</v>
      </c>
      <c r="U253" s="43" t="s">
        <v>1247</v>
      </c>
      <c r="V253" s="43" t="s">
        <v>1291</v>
      </c>
      <c r="W253" s="43" t="s">
        <v>1222</v>
      </c>
      <c r="X253" s="43" t="s">
        <v>1583</v>
      </c>
      <c r="Y253" s="43" t="s">
        <v>1584</v>
      </c>
    </row>
    <row r="254" spans="1:25" x14ac:dyDescent="0.25">
      <c r="A254" s="49" t="s">
        <v>1773</v>
      </c>
      <c r="B254" s="50">
        <v>4001</v>
      </c>
      <c r="C254" s="49" t="s">
        <v>2020</v>
      </c>
      <c r="D254" s="44">
        <v>45261</v>
      </c>
      <c r="E254" s="43" t="s">
        <v>2021</v>
      </c>
      <c r="F254" s="43" t="s">
        <v>1693</v>
      </c>
      <c r="G254" s="43" t="s">
        <v>1413</v>
      </c>
      <c r="H254" s="43" t="s">
        <v>1209</v>
      </c>
      <c r="I254" s="43" t="s">
        <v>1653</v>
      </c>
      <c r="J254" s="43"/>
      <c r="K254" s="43" t="s">
        <v>1212</v>
      </c>
      <c r="L254" s="43" t="s">
        <v>1213</v>
      </c>
      <c r="M254" s="43" t="s">
        <v>1232</v>
      </c>
      <c r="N254" s="43" t="s">
        <v>1953</v>
      </c>
      <c r="O254" s="43" t="s">
        <v>1216</v>
      </c>
      <c r="P254" s="43" t="s">
        <v>1217</v>
      </c>
      <c r="Q254" s="43" t="s">
        <v>2022</v>
      </c>
      <c r="R254" s="43" t="s">
        <v>1219</v>
      </c>
      <c r="S254" s="43" t="s">
        <v>1219</v>
      </c>
      <c r="T254" s="43">
        <v>10</v>
      </c>
      <c r="U254" s="43" t="s">
        <v>1247</v>
      </c>
      <c r="V254" s="43" t="s">
        <v>1221</v>
      </c>
      <c r="W254" s="43" t="s">
        <v>1314</v>
      </c>
      <c r="X254" s="43" t="s">
        <v>1316</v>
      </c>
      <c r="Y254" s="43" t="s">
        <v>2023</v>
      </c>
    </row>
    <row r="255" spans="1:25" x14ac:dyDescent="0.25">
      <c r="A255" s="43" t="s">
        <v>1364</v>
      </c>
      <c r="B255" s="26" t="s">
        <v>2799</v>
      </c>
      <c r="C255" s="43" t="s">
        <v>2800</v>
      </c>
      <c r="D255" s="44">
        <v>44399</v>
      </c>
      <c r="E255" s="43" t="s">
        <v>2801</v>
      </c>
      <c r="F255" s="43" t="s">
        <v>2802</v>
      </c>
      <c r="G255" s="43" t="s">
        <v>1330</v>
      </c>
      <c r="H255" s="43" t="s">
        <v>1331</v>
      </c>
      <c r="I255" s="43" t="s">
        <v>1653</v>
      </c>
      <c r="J255" s="43"/>
      <c r="K255" s="43" t="s">
        <v>1302</v>
      </c>
      <c r="L255" s="43" t="s">
        <v>1302</v>
      </c>
      <c r="M255" s="43" t="s">
        <v>1232</v>
      </c>
      <c r="N255" s="43" t="s">
        <v>1233</v>
      </c>
      <c r="O255" s="43" t="s">
        <v>1931</v>
      </c>
      <c r="P255" s="46">
        <v>45284</v>
      </c>
      <c r="Q255" s="43"/>
      <c r="R255" s="43"/>
      <c r="S255" s="43"/>
      <c r="T255" s="43"/>
      <c r="U255" s="43"/>
      <c r="V255" s="43"/>
      <c r="W255" s="43"/>
      <c r="X255" s="43"/>
      <c r="Y255" s="43"/>
    </row>
    <row r="256" spans="1:25" x14ac:dyDescent="0.25">
      <c r="A256" s="43" t="s">
        <v>1281</v>
      </c>
      <c r="B256" s="26">
        <v>711</v>
      </c>
      <c r="C256" s="43" t="s">
        <v>2803</v>
      </c>
      <c r="D256" s="44">
        <v>44348</v>
      </c>
      <c r="E256" s="43" t="s">
        <v>2804</v>
      </c>
      <c r="F256" s="43" t="s">
        <v>1284</v>
      </c>
      <c r="G256" s="43" t="s">
        <v>1285</v>
      </c>
      <c r="H256" s="43" t="s">
        <v>1286</v>
      </c>
      <c r="I256" s="43" t="s">
        <v>1653</v>
      </c>
      <c r="J256" s="43"/>
      <c r="K256" s="43" t="s">
        <v>1212</v>
      </c>
      <c r="L256" s="43" t="s">
        <v>1289</v>
      </c>
      <c r="M256" s="43" t="s">
        <v>1214</v>
      </c>
      <c r="N256" s="43" t="s">
        <v>1290</v>
      </c>
      <c r="O256" s="43" t="s">
        <v>1931</v>
      </c>
      <c r="P256" s="46">
        <v>45291</v>
      </c>
      <c r="Q256" s="43"/>
      <c r="R256" s="43"/>
      <c r="S256" s="43"/>
      <c r="T256" s="43"/>
      <c r="U256" s="43"/>
      <c r="V256" s="43"/>
      <c r="W256" s="43"/>
      <c r="X256" s="43"/>
      <c r="Y256" s="43"/>
    </row>
    <row r="257" spans="1:25" x14ac:dyDescent="0.25">
      <c r="A257" s="43" t="s">
        <v>1855</v>
      </c>
      <c r="B257" s="26">
        <v>207</v>
      </c>
      <c r="C257" s="43" t="s">
        <v>1613</v>
      </c>
      <c r="D257" s="44">
        <v>45309</v>
      </c>
      <c r="E257" s="43" t="s">
        <v>1614</v>
      </c>
      <c r="F257" s="43" t="s">
        <v>1615</v>
      </c>
      <c r="G257" s="43" t="s">
        <v>1330</v>
      </c>
      <c r="H257" s="43" t="s">
        <v>1331</v>
      </c>
      <c r="I257" s="43" t="s">
        <v>1653</v>
      </c>
      <c r="J257" s="43"/>
      <c r="K257" s="43" t="s">
        <v>1212</v>
      </c>
      <c r="L257" s="43" t="s">
        <v>1231</v>
      </c>
      <c r="M257" s="43" t="s">
        <v>1214</v>
      </c>
      <c r="N257" s="43" t="s">
        <v>1290</v>
      </c>
      <c r="O257" s="43" t="s">
        <v>1216</v>
      </c>
      <c r="P257" s="43" t="s">
        <v>1217</v>
      </c>
      <c r="Q257" s="51"/>
      <c r="R257" s="43"/>
      <c r="S257" s="43"/>
      <c r="T257" s="43"/>
      <c r="U257" s="43"/>
      <c r="V257" s="43"/>
      <c r="W257" s="43"/>
      <c r="X257" s="43"/>
      <c r="Y257" s="43"/>
    </row>
    <row r="258" ht="30" customHeight="1" spans="1:25" x14ac:dyDescent="0.25">
      <c r="A258" s="43" t="s">
        <v>1773</v>
      </c>
      <c r="B258" s="26">
        <v>2012</v>
      </c>
      <c r="C258" s="43" t="s">
        <v>1677</v>
      </c>
      <c r="D258" s="44">
        <v>45276</v>
      </c>
      <c r="E258" s="43" t="s">
        <v>1678</v>
      </c>
      <c r="F258" s="43" t="s">
        <v>1514</v>
      </c>
      <c r="G258" s="43" t="s">
        <v>1515</v>
      </c>
      <c r="H258" s="43" t="s">
        <v>1286</v>
      </c>
      <c r="I258" s="43" t="s">
        <v>1653</v>
      </c>
      <c r="J258" s="43"/>
      <c r="K258" s="43" t="s">
        <v>1679</v>
      </c>
      <c r="L258" s="43" t="s">
        <v>1680</v>
      </c>
      <c r="M258" s="43" t="s">
        <v>1232</v>
      </c>
      <c r="N258" s="43" t="s">
        <v>1455</v>
      </c>
      <c r="O258" s="43" t="s">
        <v>1216</v>
      </c>
      <c r="P258" s="43" t="s">
        <v>1217</v>
      </c>
      <c r="Q258" s="51" t="s">
        <v>1681</v>
      </c>
      <c r="R258" s="43" t="s">
        <v>1255</v>
      </c>
      <c r="S258" s="43" t="s">
        <v>1255</v>
      </c>
      <c r="T258" s="43">
        <v>10</v>
      </c>
      <c r="U258" s="43" t="s">
        <v>1247</v>
      </c>
      <c r="V258" s="43" t="s">
        <v>1221</v>
      </c>
      <c r="W258" s="43" t="s">
        <v>1682</v>
      </c>
      <c r="X258" s="45" t="s">
        <v>1683</v>
      </c>
      <c r="Y258" s="43" t="s">
        <v>1684</v>
      </c>
    </row>
    <row r="259" spans="1:25" x14ac:dyDescent="0.25">
      <c r="A259" s="43" t="s">
        <v>1773</v>
      </c>
      <c r="B259" s="26">
        <v>6014</v>
      </c>
      <c r="C259" s="43" t="s">
        <v>1915</v>
      </c>
      <c r="D259" s="44">
        <v>45276</v>
      </c>
      <c r="E259" s="43" t="s">
        <v>1916</v>
      </c>
      <c r="F259" s="43" t="s">
        <v>1615</v>
      </c>
      <c r="G259" s="43" t="s">
        <v>1330</v>
      </c>
      <c r="H259" s="43" t="s">
        <v>1331</v>
      </c>
      <c r="I259" s="43" t="s">
        <v>1653</v>
      </c>
      <c r="J259" s="43"/>
      <c r="K259" s="43" t="s">
        <v>1679</v>
      </c>
      <c r="L259" s="43" t="s">
        <v>1680</v>
      </c>
      <c r="M259" s="43" t="s">
        <v>1232</v>
      </c>
      <c r="N259" s="43" t="s">
        <v>2180</v>
      </c>
      <c r="O259" s="43" t="s">
        <v>1216</v>
      </c>
      <c r="P259" s="43" t="s">
        <v>1217</v>
      </c>
      <c r="Q259" s="51"/>
      <c r="R259" s="43" t="s">
        <v>1219</v>
      </c>
      <c r="S259" s="43" t="s">
        <v>1219</v>
      </c>
      <c r="T259" s="43">
        <v>14</v>
      </c>
      <c r="U259" s="43" t="s">
        <v>1247</v>
      </c>
      <c r="V259" s="43" t="s">
        <v>1291</v>
      </c>
      <c r="W259" s="43" t="s">
        <v>1278</v>
      </c>
      <c r="X259" s="43" t="s">
        <v>1917</v>
      </c>
      <c r="Y259" s="43" t="s">
        <v>1918</v>
      </c>
    </row>
    <row r="260" spans="1:25" x14ac:dyDescent="0.25">
      <c r="A260" s="43" t="s">
        <v>1773</v>
      </c>
      <c r="B260" s="26">
        <v>2018</v>
      </c>
      <c r="C260" s="43" t="s">
        <v>2178</v>
      </c>
      <c r="D260" s="44">
        <v>45276</v>
      </c>
      <c r="E260" s="43" t="s">
        <v>2179</v>
      </c>
      <c r="F260" s="43" t="s">
        <v>1420</v>
      </c>
      <c r="G260" s="43" t="s">
        <v>1285</v>
      </c>
      <c r="H260" s="43" t="s">
        <v>1310</v>
      </c>
      <c r="I260" s="43" t="s">
        <v>1653</v>
      </c>
      <c r="J260" s="43"/>
      <c r="K260" s="43" t="s">
        <v>1679</v>
      </c>
      <c r="L260" s="43" t="s">
        <v>1680</v>
      </c>
      <c r="M260" s="43" t="s">
        <v>1232</v>
      </c>
      <c r="N260" s="43" t="s">
        <v>2180</v>
      </c>
      <c r="O260" s="43" t="s">
        <v>1216</v>
      </c>
      <c r="P260" s="43" t="s">
        <v>1217</v>
      </c>
      <c r="Q260" s="51"/>
      <c r="R260" s="43" t="s">
        <v>1219</v>
      </c>
      <c r="S260" s="43" t="s">
        <v>1219</v>
      </c>
      <c r="T260" s="43">
        <v>15</v>
      </c>
      <c r="U260" s="43" t="s">
        <v>1247</v>
      </c>
      <c r="V260" s="43" t="s">
        <v>1221</v>
      </c>
      <c r="W260" s="43" t="s">
        <v>1278</v>
      </c>
      <c r="X260" s="43" t="s">
        <v>2181</v>
      </c>
      <c r="Y260" s="43" t="s">
        <v>2182</v>
      </c>
    </row>
    <row r="261" spans="1:25" x14ac:dyDescent="0.25">
      <c r="A261" s="43" t="s">
        <v>1773</v>
      </c>
      <c r="B261" s="26">
        <v>2009</v>
      </c>
      <c r="C261" s="43" t="s">
        <v>2183</v>
      </c>
      <c r="D261" s="44">
        <v>45276</v>
      </c>
      <c r="E261" s="43" t="s">
        <v>2184</v>
      </c>
      <c r="F261" s="43" t="s">
        <v>1360</v>
      </c>
      <c r="G261" s="43" t="s">
        <v>1361</v>
      </c>
      <c r="H261" s="43" t="s">
        <v>1286</v>
      </c>
      <c r="I261" s="43" t="s">
        <v>1653</v>
      </c>
      <c r="J261" s="43"/>
      <c r="K261" s="43" t="s">
        <v>1679</v>
      </c>
      <c r="L261" s="43" t="s">
        <v>1680</v>
      </c>
      <c r="M261" s="43" t="s">
        <v>1232</v>
      </c>
      <c r="N261" s="43" t="s">
        <v>2180</v>
      </c>
      <c r="O261" s="43" t="s">
        <v>1216</v>
      </c>
      <c r="P261" s="43" t="s">
        <v>1217</v>
      </c>
      <c r="Q261" s="51"/>
      <c r="R261" s="43"/>
      <c r="S261" s="43"/>
      <c r="T261" s="43"/>
      <c r="U261" s="43"/>
      <c r="V261" s="43"/>
      <c r="W261" s="43"/>
      <c r="X261" s="43"/>
      <c r="Y261" s="43"/>
    </row>
    <row r="262" spans="1:25" x14ac:dyDescent="0.25">
      <c r="A262" s="43" t="s">
        <v>1773</v>
      </c>
      <c r="B262" s="26">
        <v>2006</v>
      </c>
      <c r="C262" s="43" t="s">
        <v>2185</v>
      </c>
      <c r="D262" s="44">
        <v>45276</v>
      </c>
      <c r="E262" s="43" t="s">
        <v>2186</v>
      </c>
      <c r="F262" s="43" t="s">
        <v>1373</v>
      </c>
      <c r="G262" s="43" t="s">
        <v>1361</v>
      </c>
      <c r="H262" s="43" t="s">
        <v>1310</v>
      </c>
      <c r="I262" s="43" t="s">
        <v>1653</v>
      </c>
      <c r="J262" s="43"/>
      <c r="K262" s="43" t="s">
        <v>1679</v>
      </c>
      <c r="L262" s="43" t="s">
        <v>1680</v>
      </c>
      <c r="M262" s="43" t="s">
        <v>1232</v>
      </c>
      <c r="N262" s="43" t="s">
        <v>2180</v>
      </c>
      <c r="O262" s="43" t="s">
        <v>1216</v>
      </c>
      <c r="P262" s="43" t="s">
        <v>1217</v>
      </c>
      <c r="Q262" s="51"/>
      <c r="R262" s="43" t="s">
        <v>1218</v>
      </c>
      <c r="S262" s="43" t="s">
        <v>1219</v>
      </c>
      <c r="T262" s="43">
        <v>25</v>
      </c>
      <c r="U262" s="43" t="s">
        <v>1247</v>
      </c>
      <c r="V262" s="43" t="s">
        <v>1291</v>
      </c>
      <c r="W262" s="43" t="s">
        <v>1278</v>
      </c>
      <c r="X262" s="43" t="s">
        <v>2187</v>
      </c>
      <c r="Y262" s="43" t="s">
        <v>2188</v>
      </c>
    </row>
    <row r="263" ht="30" customHeight="1" spans="1:25" x14ac:dyDescent="0.25">
      <c r="A263" s="43" t="s">
        <v>1773</v>
      </c>
      <c r="B263" s="26">
        <v>3022</v>
      </c>
      <c r="C263" s="43" t="s">
        <v>2189</v>
      </c>
      <c r="D263" s="44">
        <v>45276</v>
      </c>
      <c r="E263" s="45" t="s">
        <v>2190</v>
      </c>
      <c r="F263" s="43" t="s">
        <v>1329</v>
      </c>
      <c r="G263" s="43" t="s">
        <v>1330</v>
      </c>
      <c r="H263" s="43" t="s">
        <v>1331</v>
      </c>
      <c r="I263" s="43" t="s">
        <v>1653</v>
      </c>
      <c r="J263" s="43"/>
      <c r="K263" s="43" t="s">
        <v>1679</v>
      </c>
      <c r="L263" s="43" t="s">
        <v>1680</v>
      </c>
      <c r="M263" s="43" t="s">
        <v>1232</v>
      </c>
      <c r="N263" s="43" t="s">
        <v>2180</v>
      </c>
      <c r="O263" s="43" t="s">
        <v>1216</v>
      </c>
      <c r="P263" s="43" t="s">
        <v>1217</v>
      </c>
      <c r="Q263" s="51"/>
      <c r="R263" s="43"/>
      <c r="S263" s="43"/>
      <c r="T263" s="43"/>
      <c r="U263" s="43"/>
      <c r="V263" s="43"/>
      <c r="W263" s="43"/>
      <c r="X263" s="43"/>
      <c r="Y263" s="43"/>
    </row>
    <row r="264" spans="1:25" x14ac:dyDescent="0.25">
      <c r="A264" s="43" t="s">
        <v>1773</v>
      </c>
      <c r="B264" s="26">
        <v>2007</v>
      </c>
      <c r="C264" s="43" t="s">
        <v>2191</v>
      </c>
      <c r="D264" s="44">
        <v>45276</v>
      </c>
      <c r="E264" s="43" t="s">
        <v>2192</v>
      </c>
      <c r="F264" s="43" t="s">
        <v>1412</v>
      </c>
      <c r="G264" s="43" t="s">
        <v>1413</v>
      </c>
      <c r="H264" s="43" t="s">
        <v>1209</v>
      </c>
      <c r="I264" s="43" t="s">
        <v>1653</v>
      </c>
      <c r="J264" s="43"/>
      <c r="K264" s="43" t="s">
        <v>1679</v>
      </c>
      <c r="L264" s="43" t="s">
        <v>1680</v>
      </c>
      <c r="M264" s="43" t="s">
        <v>1232</v>
      </c>
      <c r="N264" s="43" t="s">
        <v>2180</v>
      </c>
      <c r="O264" s="43" t="s">
        <v>1216</v>
      </c>
      <c r="P264" s="43" t="s">
        <v>1217</v>
      </c>
      <c r="Q264" s="51"/>
      <c r="R264" s="43" t="s">
        <v>1219</v>
      </c>
      <c r="S264" s="43" t="s">
        <v>1219</v>
      </c>
      <c r="T264" s="43">
        <v>4</v>
      </c>
      <c r="U264" s="43" t="s">
        <v>1247</v>
      </c>
      <c r="V264" s="43" t="s">
        <v>1221</v>
      </c>
      <c r="W264" s="43" t="s">
        <v>1256</v>
      </c>
      <c r="X264" s="43" t="s">
        <v>1316</v>
      </c>
      <c r="Y264" s="43" t="s">
        <v>1316</v>
      </c>
    </row>
    <row r="265" spans="1:25" x14ac:dyDescent="0.25">
      <c r="A265" s="43" t="s">
        <v>1855</v>
      </c>
      <c r="B265" s="26" t="s">
        <v>2805</v>
      </c>
      <c r="C265" s="43" t="s">
        <v>2806</v>
      </c>
      <c r="D265" s="44">
        <v>45320</v>
      </c>
      <c r="E265" s="43" t="s">
        <v>2807</v>
      </c>
      <c r="F265" s="43" t="s">
        <v>1301</v>
      </c>
      <c r="G265" s="43" t="s">
        <v>1285</v>
      </c>
      <c r="H265" s="43" t="s">
        <v>1310</v>
      </c>
      <c r="I265" s="43" t="s">
        <v>1653</v>
      </c>
      <c r="J265" s="43"/>
      <c r="K265" s="43" t="s">
        <v>1302</v>
      </c>
      <c r="L265" s="43" t="s">
        <v>1302</v>
      </c>
      <c r="M265" s="43" t="s">
        <v>1232</v>
      </c>
      <c r="N265" s="43" t="s">
        <v>2214</v>
      </c>
      <c r="O265" s="43" t="s">
        <v>1216</v>
      </c>
      <c r="P265" s="43" t="s">
        <v>1217</v>
      </c>
      <c r="Q265" s="43"/>
      <c r="R265" s="43"/>
      <c r="S265" s="43"/>
      <c r="T265" s="43"/>
      <c r="U265" s="43"/>
      <c r="V265" s="43"/>
      <c r="W265" s="43"/>
      <c r="X265" s="43"/>
      <c r="Y265" s="43"/>
    </row>
    <row r="266" spans="1:25" x14ac:dyDescent="0.25">
      <c r="A266" s="43" t="s">
        <v>1560</v>
      </c>
      <c r="B266" s="26" t="s">
        <v>1217</v>
      </c>
      <c r="C266" s="43" t="s">
        <v>2808</v>
      </c>
      <c r="D266" s="44">
        <v>44621</v>
      </c>
      <c r="E266" s="43" t="s">
        <v>2809</v>
      </c>
      <c r="F266" s="43" t="s">
        <v>1405</v>
      </c>
      <c r="G266" s="43" t="s">
        <v>1361</v>
      </c>
      <c r="H266" s="43" t="s">
        <v>1310</v>
      </c>
      <c r="I266" s="43" t="s">
        <v>1653</v>
      </c>
      <c r="J266" s="43"/>
      <c r="K266" s="43" t="s">
        <v>2810</v>
      </c>
      <c r="L266" s="43" t="s">
        <v>2810</v>
      </c>
      <c r="M266" s="43" t="s">
        <v>2811</v>
      </c>
      <c r="N266" s="43" t="s">
        <v>2214</v>
      </c>
      <c r="O266" s="43" t="s">
        <v>1216</v>
      </c>
      <c r="P266" s="43" t="s">
        <v>1217</v>
      </c>
      <c r="Q266" s="43" t="s">
        <v>2812</v>
      </c>
      <c r="R266" s="43"/>
      <c r="S266" s="43"/>
      <c r="T266" s="43"/>
      <c r="U266" s="43"/>
      <c r="V266" s="43"/>
      <c r="W266" s="43"/>
      <c r="X266" s="43"/>
      <c r="Y266" s="43"/>
    </row>
    <row r="267" spans="1:25" x14ac:dyDescent="0.25">
      <c r="A267" s="43" t="s">
        <v>1560</v>
      </c>
      <c r="B267" s="26" t="s">
        <v>1217</v>
      </c>
      <c r="C267" s="43" t="s">
        <v>2813</v>
      </c>
      <c r="D267" s="44">
        <v>44621</v>
      </c>
      <c r="E267" s="43" t="s">
        <v>2814</v>
      </c>
      <c r="F267" s="43" t="s">
        <v>1373</v>
      </c>
      <c r="G267" s="43" t="s">
        <v>1361</v>
      </c>
      <c r="H267" s="43" t="s">
        <v>1286</v>
      </c>
      <c r="I267" s="43" t="s">
        <v>1653</v>
      </c>
      <c r="J267" s="43"/>
      <c r="K267" s="43" t="s">
        <v>2810</v>
      </c>
      <c r="L267" s="43" t="s">
        <v>2810</v>
      </c>
      <c r="M267" s="43" t="s">
        <v>2811</v>
      </c>
      <c r="N267" s="43" t="s">
        <v>2214</v>
      </c>
      <c r="O267" s="43" t="s">
        <v>1216</v>
      </c>
      <c r="P267" s="43" t="s">
        <v>1217</v>
      </c>
      <c r="Q267" s="43" t="s">
        <v>2812</v>
      </c>
      <c r="R267" s="43" t="s">
        <v>1219</v>
      </c>
      <c r="S267" s="43" t="s">
        <v>1219</v>
      </c>
      <c r="T267" s="43">
        <v>10</v>
      </c>
      <c r="U267" s="43" t="s">
        <v>1234</v>
      </c>
      <c r="V267" s="43" t="s">
        <v>1221</v>
      </c>
      <c r="W267" s="43" t="s">
        <v>1354</v>
      </c>
      <c r="X267" s="43" t="s">
        <v>2815</v>
      </c>
      <c r="Y267" s="43" t="s">
        <v>2816</v>
      </c>
    </row>
    <row r="268" spans="1:25" x14ac:dyDescent="0.25">
      <c r="A268" s="43" t="s">
        <v>1560</v>
      </c>
      <c r="B268" s="26" t="s">
        <v>1217</v>
      </c>
      <c r="C268" s="43" t="s">
        <v>2817</v>
      </c>
      <c r="D268" s="44">
        <v>44621</v>
      </c>
      <c r="E268" s="43" t="s">
        <v>2818</v>
      </c>
      <c r="F268" s="43" t="s">
        <v>1301</v>
      </c>
      <c r="G268" s="43" t="s">
        <v>1285</v>
      </c>
      <c r="H268" s="43" t="s">
        <v>1310</v>
      </c>
      <c r="I268" s="43" t="s">
        <v>1653</v>
      </c>
      <c r="J268" s="43"/>
      <c r="K268" s="43" t="s">
        <v>2810</v>
      </c>
      <c r="L268" s="43" t="s">
        <v>2810</v>
      </c>
      <c r="M268" s="43" t="s">
        <v>2811</v>
      </c>
      <c r="N268" s="43" t="s">
        <v>2214</v>
      </c>
      <c r="O268" s="43" t="s">
        <v>1216</v>
      </c>
      <c r="P268" s="43" t="s">
        <v>1217</v>
      </c>
      <c r="Q268" s="43" t="s">
        <v>2812</v>
      </c>
      <c r="R268" s="43" t="s">
        <v>1219</v>
      </c>
      <c r="S268" s="43" t="s">
        <v>1218</v>
      </c>
      <c r="T268" s="43">
        <v>42</v>
      </c>
      <c r="U268" s="43" t="s">
        <v>1234</v>
      </c>
      <c r="V268" s="43" t="s">
        <v>1221</v>
      </c>
      <c r="W268" s="43" t="s">
        <v>1354</v>
      </c>
      <c r="X268" s="43" t="s">
        <v>2819</v>
      </c>
      <c r="Y268" s="43" t="s">
        <v>2820</v>
      </c>
    </row>
    <row r="269" spans="1:25" x14ac:dyDescent="0.25">
      <c r="A269" s="43" t="s">
        <v>1560</v>
      </c>
      <c r="B269" s="26" t="s">
        <v>1217</v>
      </c>
      <c r="C269" s="43" t="s">
        <v>2821</v>
      </c>
      <c r="D269" s="44">
        <v>44621</v>
      </c>
      <c r="E269" s="43" t="s">
        <v>2822</v>
      </c>
      <c r="F269" s="43" t="s">
        <v>1360</v>
      </c>
      <c r="G269" s="43" t="s">
        <v>1361</v>
      </c>
      <c r="H269" s="43" t="s">
        <v>1331</v>
      </c>
      <c r="I269" s="43" t="s">
        <v>1653</v>
      </c>
      <c r="J269" s="43"/>
      <c r="K269" s="43" t="s">
        <v>2810</v>
      </c>
      <c r="L269" s="43" t="s">
        <v>2810</v>
      </c>
      <c r="M269" s="43" t="s">
        <v>2811</v>
      </c>
      <c r="N269" s="43" t="s">
        <v>2214</v>
      </c>
      <c r="O269" s="43" t="s">
        <v>1216</v>
      </c>
      <c r="P269" s="43" t="s">
        <v>1217</v>
      </c>
      <c r="Q269" s="43" t="s">
        <v>2812</v>
      </c>
      <c r="R269" s="43"/>
      <c r="S269" s="43"/>
      <c r="T269" s="43"/>
      <c r="U269" s="43"/>
      <c r="V269" s="43"/>
      <c r="W269" s="43"/>
      <c r="X269" s="43"/>
      <c r="Y269" s="43"/>
    </row>
    <row r="270" spans="1:25" x14ac:dyDescent="0.25">
      <c r="A270" s="43" t="s">
        <v>1560</v>
      </c>
      <c r="B270" s="26" t="s">
        <v>1217</v>
      </c>
      <c r="C270" s="43" t="s">
        <v>2823</v>
      </c>
      <c r="D270" s="44">
        <v>44621</v>
      </c>
      <c r="E270" s="43" t="s">
        <v>2824</v>
      </c>
      <c r="F270" s="43" t="s">
        <v>1347</v>
      </c>
      <c r="G270" s="43" t="s">
        <v>1348</v>
      </c>
      <c r="H270" s="43" t="s">
        <v>1331</v>
      </c>
      <c r="I270" s="43" t="s">
        <v>1653</v>
      </c>
      <c r="J270" s="43"/>
      <c r="K270" s="43" t="s">
        <v>2810</v>
      </c>
      <c r="L270" s="43" t="s">
        <v>2810</v>
      </c>
      <c r="M270" s="43" t="s">
        <v>2811</v>
      </c>
      <c r="N270" s="43" t="s">
        <v>2214</v>
      </c>
      <c r="O270" s="43" t="s">
        <v>1216</v>
      </c>
      <c r="P270" s="43" t="s">
        <v>1217</v>
      </c>
      <c r="Q270" s="43" t="s">
        <v>2812</v>
      </c>
      <c r="R270" s="43" t="s">
        <v>1219</v>
      </c>
      <c r="S270" s="43" t="s">
        <v>1219</v>
      </c>
      <c r="T270" s="43">
        <v>9</v>
      </c>
      <c r="U270" s="43" t="s">
        <v>1234</v>
      </c>
      <c r="V270" s="43" t="s">
        <v>1221</v>
      </c>
      <c r="W270" s="43" t="s">
        <v>1594</v>
      </c>
      <c r="X270" s="43" t="s">
        <v>2825</v>
      </c>
      <c r="Y270" s="43" t="s">
        <v>2826</v>
      </c>
    </row>
    <row r="271" spans="1:25" x14ac:dyDescent="0.25">
      <c r="A271" s="49" t="s">
        <v>1878</v>
      </c>
      <c r="B271" s="50">
        <v>4017</v>
      </c>
      <c r="C271" s="49" t="s">
        <v>2033</v>
      </c>
      <c r="D271" s="44">
        <v>45335</v>
      </c>
      <c r="E271" s="43" t="s">
        <v>2034</v>
      </c>
      <c r="F271" s="43" t="s">
        <v>1301</v>
      </c>
      <c r="G271" s="43" t="s">
        <v>1285</v>
      </c>
      <c r="H271" s="43" t="s">
        <v>1310</v>
      </c>
      <c r="I271" s="43" t="s">
        <v>1653</v>
      </c>
      <c r="J271" s="43"/>
      <c r="K271" s="43" t="s">
        <v>1212</v>
      </c>
      <c r="L271" s="43" t="s">
        <v>1213</v>
      </c>
      <c r="M271" s="43" t="s">
        <v>1214</v>
      </c>
      <c r="N271" s="43" t="s">
        <v>2214</v>
      </c>
      <c r="O271" s="43" t="s">
        <v>1216</v>
      </c>
      <c r="P271" s="46" t="s">
        <v>1217</v>
      </c>
      <c r="Q271" s="43" t="s">
        <v>2827</v>
      </c>
      <c r="R271" s="43"/>
      <c r="S271" s="43"/>
      <c r="T271" s="43"/>
      <c r="U271" s="43"/>
      <c r="V271" s="43"/>
      <c r="W271" s="43"/>
      <c r="X271" s="43"/>
      <c r="Y271" s="4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2" customWidth="1"/>
    <col min="2" max="2" width="38.7109375" style="53" customWidth="1"/>
    <col min="3" max="3" width="8.28515625" style="53" customWidth="1"/>
    <col min="4" max="4" width="18.7109375" style="53" customWidth="1"/>
    <col min="5" max="5" width="15.42578125" style="53" customWidth="1"/>
    <col min="6" max="6" width="14.5703125" style="53" customWidth="1"/>
    <col min="7" max="7" width="15.7109375" style="53" customWidth="1"/>
    <col min="8" max="8" width="27.85546875" style="53" customWidth="1"/>
    <col min="9" max="9" width="15.5703125" style="53" customWidth="1"/>
    <col min="10" max="10" width="11.7109375" style="53" customWidth="1"/>
    <col min="11" max="11" width="31.28515625" style="53" customWidth="1"/>
    <col min="12" max="12" width="18.7109375" style="53" customWidth="1"/>
    <col min="13" max="13" width="11.85546875" style="53" customWidth="1"/>
    <col min="14" max="14" width="14.5703125" style="53" customWidth="1"/>
    <col min="15" max="15" width="8.85546875" style="53" customWidth="1"/>
    <col min="16" max="16" width="11.5703125" style="53" customWidth="1"/>
    <col min="17" max="17" width="13.7109375" style="54" customWidth="1"/>
    <col min="18" max="18" width="22.7109375" style="53" customWidth="1"/>
    <col min="19" max="21" width="12.7109375" style="53" customWidth="1"/>
    <col min="22" max="16384" width="8.85546875" style="53" customWidth="1"/>
  </cols>
  <sheetData>
    <row r="1" ht="22.5" customHeight="1" spans="1:21" x14ac:dyDescent="0.25">
      <c r="A1" s="55" t="s">
        <v>2828</v>
      </c>
      <c r="B1" s="55" t="s">
        <v>2829</v>
      </c>
      <c r="C1" s="56" t="s">
        <v>2830</v>
      </c>
      <c r="D1" s="56" t="s">
        <v>2831</v>
      </c>
      <c r="E1" s="56" t="s">
        <v>27</v>
      </c>
      <c r="F1" s="56" t="s">
        <v>2832</v>
      </c>
      <c r="G1" s="55" t="s">
        <v>22</v>
      </c>
      <c r="H1" s="55" t="s">
        <v>24</v>
      </c>
      <c r="I1" s="55" t="s">
        <v>25</v>
      </c>
      <c r="J1" s="55" t="s">
        <v>2833</v>
      </c>
      <c r="K1" s="56" t="s">
        <v>23</v>
      </c>
      <c r="L1" s="55" t="s">
        <v>18</v>
      </c>
      <c r="M1" s="55" t="s">
        <v>2834</v>
      </c>
      <c r="N1" s="55" t="s">
        <v>2835</v>
      </c>
      <c r="O1" s="55" t="s">
        <v>2832</v>
      </c>
      <c r="P1" s="57" t="s">
        <v>2836</v>
      </c>
      <c r="Q1" s="58" t="s">
        <v>2837</v>
      </c>
      <c r="R1" s="56" t="s">
        <v>2838</v>
      </c>
      <c r="S1" s="56" t="s">
        <v>2839</v>
      </c>
      <c r="T1" s="56" t="s">
        <v>2840</v>
      </c>
      <c r="U1" s="56" t="s">
        <v>2841</v>
      </c>
    </row>
    <row r="2" spans="1:21" x14ac:dyDescent="0.25">
      <c r="A2" s="59">
        <v>134459</v>
      </c>
      <c r="B2" s="60" t="s">
        <v>2842</v>
      </c>
      <c r="C2" s="60" t="s">
        <v>10</v>
      </c>
      <c r="D2" s="60" t="s">
        <v>2843</v>
      </c>
      <c r="E2" s="60" t="s">
        <v>2844</v>
      </c>
      <c r="F2" s="60" t="s">
        <v>2845</v>
      </c>
      <c r="G2" s="60" t="s">
        <v>2845</v>
      </c>
      <c r="H2" s="60" t="s">
        <v>2846</v>
      </c>
      <c r="I2" s="60" t="s">
        <v>2846</v>
      </c>
      <c r="J2" s="60" t="s">
        <v>2847</v>
      </c>
      <c r="K2" s="60" t="s">
        <v>2842</v>
      </c>
      <c r="L2" s="60" t="s">
        <v>1974</v>
      </c>
      <c r="M2" s="60">
        <v>330</v>
      </c>
      <c r="N2" s="60">
        <v>333</v>
      </c>
      <c r="O2" s="60">
        <v>401</v>
      </c>
      <c r="P2" s="61" t="s">
        <v>1217</v>
      </c>
      <c r="Q2" s="62" t="s">
        <v>2848</v>
      </c>
      <c r="R2" s="60" t="s">
        <v>2845</v>
      </c>
      <c r="S2" s="60" t="s">
        <v>2849</v>
      </c>
      <c r="T2" s="60" t="s">
        <v>2847</v>
      </c>
      <c r="U2" s="60">
        <v>1</v>
      </c>
    </row>
    <row r="3" spans="1:21" x14ac:dyDescent="0.25">
      <c r="A3" s="59">
        <v>61719</v>
      </c>
      <c r="B3" s="60" t="s">
        <v>2842</v>
      </c>
      <c r="C3" s="60" t="s">
        <v>10</v>
      </c>
      <c r="D3" s="60" t="s">
        <v>2843</v>
      </c>
      <c r="E3" s="60" t="s">
        <v>2844</v>
      </c>
      <c r="F3" s="60" t="s">
        <v>2845</v>
      </c>
      <c r="G3" s="60" t="s">
        <v>2845</v>
      </c>
      <c r="H3" s="60" t="s">
        <v>2846</v>
      </c>
      <c r="I3" s="60" t="s">
        <v>2846</v>
      </c>
      <c r="J3" s="60" t="s">
        <v>2847</v>
      </c>
      <c r="K3" s="60" t="s">
        <v>2842</v>
      </c>
      <c r="L3" s="60" t="s">
        <v>1302</v>
      </c>
      <c r="M3" s="60">
        <v>330</v>
      </c>
      <c r="N3" s="60">
        <v>333</v>
      </c>
      <c r="O3" s="60">
        <v>401</v>
      </c>
      <c r="P3" s="61" t="s">
        <v>1217</v>
      </c>
      <c r="Q3" s="62" t="s">
        <v>2848</v>
      </c>
      <c r="R3" s="60" t="s">
        <v>2845</v>
      </c>
      <c r="S3" s="60" t="s">
        <v>2849</v>
      </c>
      <c r="T3" s="60" t="s">
        <v>2847</v>
      </c>
      <c r="U3" s="60">
        <v>1</v>
      </c>
    </row>
    <row r="4" spans="1:21" x14ac:dyDescent="0.25">
      <c r="A4" s="59">
        <v>655301</v>
      </c>
      <c r="B4" s="60" t="s">
        <v>2850</v>
      </c>
      <c r="C4" s="60" t="s">
        <v>10</v>
      </c>
      <c r="D4" s="60" t="s">
        <v>2843</v>
      </c>
      <c r="E4" s="60" t="s">
        <v>2844</v>
      </c>
      <c r="F4" s="60" t="s">
        <v>2845</v>
      </c>
      <c r="G4" s="60" t="s">
        <v>2845</v>
      </c>
      <c r="H4" s="60" t="s">
        <v>2846</v>
      </c>
      <c r="I4" s="60" t="s">
        <v>2846</v>
      </c>
      <c r="J4" s="60" t="s">
        <v>2851</v>
      </c>
      <c r="K4" s="60" t="s">
        <v>2850</v>
      </c>
      <c r="L4" s="60" t="s">
        <v>2852</v>
      </c>
      <c r="M4" s="60">
        <v>330</v>
      </c>
      <c r="N4" s="60">
        <v>333</v>
      </c>
      <c r="O4" s="60">
        <v>401</v>
      </c>
      <c r="P4" s="61">
        <v>452</v>
      </c>
      <c r="Q4" s="62">
        <v>330333401452</v>
      </c>
      <c r="R4" s="60" t="s">
        <v>2845</v>
      </c>
      <c r="S4" s="60" t="s">
        <v>2849</v>
      </c>
      <c r="T4" s="60" t="s">
        <v>2847</v>
      </c>
      <c r="U4" s="60">
        <v>1</v>
      </c>
    </row>
    <row r="5" spans="1:21" x14ac:dyDescent="0.25">
      <c r="A5" s="59">
        <v>655711</v>
      </c>
      <c r="B5" s="60" t="s">
        <v>2853</v>
      </c>
      <c r="C5" s="60" t="s">
        <v>10</v>
      </c>
      <c r="D5" s="60" t="s">
        <v>2843</v>
      </c>
      <c r="E5" s="60" t="s">
        <v>2844</v>
      </c>
      <c r="F5" s="60" t="s">
        <v>2845</v>
      </c>
      <c r="G5" s="60" t="s">
        <v>2845</v>
      </c>
      <c r="H5" s="60" t="s">
        <v>2846</v>
      </c>
      <c r="I5" s="60" t="s">
        <v>2846</v>
      </c>
      <c r="J5" s="60" t="s">
        <v>2854</v>
      </c>
      <c r="K5" s="60" t="s">
        <v>2855</v>
      </c>
      <c r="L5" s="60" t="s">
        <v>2852</v>
      </c>
      <c r="M5" s="60">
        <v>330</v>
      </c>
      <c r="N5" s="60">
        <v>333</v>
      </c>
      <c r="O5" s="60">
        <v>401</v>
      </c>
      <c r="P5" s="61">
        <v>101</v>
      </c>
      <c r="Q5" s="62">
        <v>330333401101</v>
      </c>
      <c r="R5" s="60" t="s">
        <v>2845</v>
      </c>
      <c r="S5" s="60" t="s">
        <v>2849</v>
      </c>
      <c r="T5" s="60" t="s">
        <v>2847</v>
      </c>
      <c r="U5" s="60">
        <v>1</v>
      </c>
    </row>
    <row r="6" spans="1:21" x14ac:dyDescent="0.25">
      <c r="A6" s="59">
        <v>20020941</v>
      </c>
      <c r="B6" s="60" t="s">
        <v>2856</v>
      </c>
      <c r="C6" s="60" t="s">
        <v>10</v>
      </c>
      <c r="D6" s="60" t="s">
        <v>2843</v>
      </c>
      <c r="E6" s="60" t="s">
        <v>2844</v>
      </c>
      <c r="F6" s="60" t="s">
        <v>2845</v>
      </c>
      <c r="G6" s="60" t="s">
        <v>2845</v>
      </c>
      <c r="H6" s="60" t="s">
        <v>2846</v>
      </c>
      <c r="I6" s="60" t="s">
        <v>2846</v>
      </c>
      <c r="J6" s="60" t="s">
        <v>2857</v>
      </c>
      <c r="K6" s="60" t="s">
        <v>2858</v>
      </c>
      <c r="L6" s="60" t="s">
        <v>2859</v>
      </c>
      <c r="M6" s="60">
        <v>330</v>
      </c>
      <c r="N6" s="60">
        <v>333</v>
      </c>
      <c r="O6" s="60">
        <v>401</v>
      </c>
      <c r="P6" s="61" t="s">
        <v>1217</v>
      </c>
      <c r="Q6" s="62" t="s">
        <v>2848</v>
      </c>
      <c r="R6" s="60" t="s">
        <v>2845</v>
      </c>
      <c r="S6" s="60" t="s">
        <v>2849</v>
      </c>
      <c r="T6" s="60" t="s">
        <v>2847</v>
      </c>
      <c r="U6" s="60">
        <v>1</v>
      </c>
    </row>
    <row r="7" spans="1:21" x14ac:dyDescent="0.25">
      <c r="A7" s="59" t="s">
        <v>1217</v>
      </c>
      <c r="B7" s="60" t="s">
        <v>2860</v>
      </c>
      <c r="C7" s="60" t="s">
        <v>10</v>
      </c>
      <c r="D7" s="60" t="s">
        <v>2843</v>
      </c>
      <c r="E7" s="60" t="s">
        <v>2844</v>
      </c>
      <c r="F7" s="60" t="s">
        <v>2845</v>
      </c>
      <c r="G7" s="60" t="s">
        <v>2845</v>
      </c>
      <c r="H7" s="60" t="s">
        <v>2846</v>
      </c>
      <c r="I7" s="60" t="s">
        <v>2846</v>
      </c>
      <c r="J7" s="60" t="s">
        <v>2847</v>
      </c>
      <c r="K7" s="60" t="s">
        <v>2842</v>
      </c>
      <c r="L7" s="60" t="s">
        <v>1512</v>
      </c>
      <c r="M7" s="60">
        <v>330</v>
      </c>
      <c r="N7" s="60">
        <v>333</v>
      </c>
      <c r="O7" s="60">
        <v>401</v>
      </c>
      <c r="P7" s="61" t="s">
        <v>1217</v>
      </c>
      <c r="Q7" s="62" t="s">
        <v>2848</v>
      </c>
      <c r="R7" s="60" t="s">
        <v>2845</v>
      </c>
      <c r="S7" s="60" t="s">
        <v>2849</v>
      </c>
      <c r="T7" s="60" t="s">
        <v>2847</v>
      </c>
      <c r="U7" s="60">
        <v>0.001</v>
      </c>
    </row>
    <row r="8" spans="1:21" x14ac:dyDescent="0.25">
      <c r="A8" s="59">
        <v>671787</v>
      </c>
      <c r="B8" s="60" t="s">
        <v>2861</v>
      </c>
      <c r="C8" s="60" t="s">
        <v>9</v>
      </c>
      <c r="D8" s="60" t="s">
        <v>2843</v>
      </c>
      <c r="E8" s="60" t="s">
        <v>2844</v>
      </c>
      <c r="F8" s="60" t="s">
        <v>2845</v>
      </c>
      <c r="G8" s="60" t="s">
        <v>2862</v>
      </c>
      <c r="H8" s="60" t="s">
        <v>2863</v>
      </c>
      <c r="I8" s="60" t="s">
        <v>2846</v>
      </c>
      <c r="J8" s="60" t="s">
        <v>2847</v>
      </c>
      <c r="K8" s="60" t="s">
        <v>2864</v>
      </c>
      <c r="L8" s="60" t="s">
        <v>2852</v>
      </c>
      <c r="M8" s="60">
        <v>330</v>
      </c>
      <c r="N8" s="60">
        <v>333</v>
      </c>
      <c r="O8" s="60">
        <v>401</v>
      </c>
      <c r="P8" s="61">
        <v>473</v>
      </c>
      <c r="Q8" s="62">
        <v>330333401473</v>
      </c>
      <c r="R8" s="60" t="s">
        <v>2862</v>
      </c>
      <c r="S8" s="60" t="s">
        <v>2865</v>
      </c>
      <c r="T8" s="60" t="s">
        <v>2847</v>
      </c>
      <c r="U8" s="60">
        <v>0.5</v>
      </c>
    </row>
    <row r="9" spans="1:21" x14ac:dyDescent="0.25">
      <c r="A9" s="59">
        <v>20024091</v>
      </c>
      <c r="B9" s="60" t="s">
        <v>2861</v>
      </c>
      <c r="C9" s="60" t="s">
        <v>9</v>
      </c>
      <c r="D9" s="60" t="s">
        <v>2843</v>
      </c>
      <c r="E9" s="60" t="s">
        <v>2844</v>
      </c>
      <c r="F9" s="60" t="s">
        <v>2845</v>
      </c>
      <c r="G9" s="60" t="s">
        <v>2862</v>
      </c>
      <c r="H9" s="60" t="s">
        <v>2863</v>
      </c>
      <c r="I9" s="60" t="s">
        <v>2846</v>
      </c>
      <c r="J9" s="60" t="s">
        <v>2847</v>
      </c>
      <c r="K9" s="60" t="s">
        <v>2864</v>
      </c>
      <c r="L9" s="60" t="s">
        <v>2859</v>
      </c>
      <c r="M9" s="60">
        <v>330</v>
      </c>
      <c r="N9" s="60">
        <v>333</v>
      </c>
      <c r="O9" s="60">
        <v>401</v>
      </c>
      <c r="P9" s="61" t="s">
        <v>1217</v>
      </c>
      <c r="Q9" s="62" t="s">
        <v>2848</v>
      </c>
      <c r="R9" s="60" t="s">
        <v>2862</v>
      </c>
      <c r="S9" s="60" t="s">
        <v>2865</v>
      </c>
      <c r="T9" s="60" t="s">
        <v>2847</v>
      </c>
      <c r="U9" s="60">
        <v>0.5</v>
      </c>
    </row>
    <row r="10" spans="1:21" x14ac:dyDescent="0.25">
      <c r="A10" s="59">
        <v>134798</v>
      </c>
      <c r="B10" s="60" t="s">
        <v>2866</v>
      </c>
      <c r="C10" s="60" t="s">
        <v>9</v>
      </c>
      <c r="D10" s="60" t="s">
        <v>2843</v>
      </c>
      <c r="E10" s="60" t="s">
        <v>2844</v>
      </c>
      <c r="F10" s="60" t="s">
        <v>2845</v>
      </c>
      <c r="G10" s="60" t="s">
        <v>2862</v>
      </c>
      <c r="H10" s="60" t="s">
        <v>2863</v>
      </c>
      <c r="I10" s="60" t="s">
        <v>2846</v>
      </c>
      <c r="J10" s="60" t="s">
        <v>2847</v>
      </c>
      <c r="K10" s="60" t="s">
        <v>2864</v>
      </c>
      <c r="L10" s="60" t="s">
        <v>1974</v>
      </c>
      <c r="M10" s="60">
        <v>330</v>
      </c>
      <c r="N10" s="60">
        <v>333</v>
      </c>
      <c r="O10" s="60">
        <v>401</v>
      </c>
      <c r="P10" s="61" t="s">
        <v>1217</v>
      </c>
      <c r="Q10" s="62" t="s">
        <v>2848</v>
      </c>
      <c r="R10" s="60" t="s">
        <v>2862</v>
      </c>
      <c r="S10" s="60" t="s">
        <v>2865</v>
      </c>
      <c r="T10" s="60" t="s">
        <v>2847</v>
      </c>
      <c r="U10" s="60">
        <v>0.5</v>
      </c>
    </row>
    <row r="11" spans="1:21" x14ac:dyDescent="0.25">
      <c r="A11" s="59">
        <v>794562</v>
      </c>
      <c r="B11" s="60" t="s">
        <v>2867</v>
      </c>
      <c r="C11" s="60" t="s">
        <v>9</v>
      </c>
      <c r="D11" s="60" t="s">
        <v>2843</v>
      </c>
      <c r="E11" s="60" t="s">
        <v>2844</v>
      </c>
      <c r="F11" s="60" t="s">
        <v>2845</v>
      </c>
      <c r="G11" s="60" t="s">
        <v>2862</v>
      </c>
      <c r="H11" s="60" t="s">
        <v>2863</v>
      </c>
      <c r="I11" s="60" t="s">
        <v>2846</v>
      </c>
      <c r="J11" s="60" t="s">
        <v>2868</v>
      </c>
      <c r="K11" s="60" t="s">
        <v>2869</v>
      </c>
      <c r="L11" s="60" t="s">
        <v>1302</v>
      </c>
      <c r="M11" s="60">
        <v>330</v>
      </c>
      <c r="N11" s="60">
        <v>333</v>
      </c>
      <c r="O11" s="60">
        <v>401</v>
      </c>
      <c r="P11" s="61" t="s">
        <v>1217</v>
      </c>
      <c r="Q11" s="62" t="s">
        <v>2848</v>
      </c>
      <c r="R11" s="60" t="s">
        <v>2862</v>
      </c>
      <c r="S11" s="60" t="s">
        <v>2865</v>
      </c>
      <c r="T11" s="60" t="s">
        <v>2847</v>
      </c>
      <c r="U11" s="60">
        <v>0.5</v>
      </c>
    </row>
    <row r="12" spans="1:21" x14ac:dyDescent="0.25">
      <c r="A12" s="59">
        <v>795728</v>
      </c>
      <c r="B12" s="60" t="s">
        <v>2870</v>
      </c>
      <c r="C12" s="60" t="s">
        <v>9</v>
      </c>
      <c r="D12" s="60" t="s">
        <v>2843</v>
      </c>
      <c r="E12" s="60" t="s">
        <v>2844</v>
      </c>
      <c r="F12" s="60" t="s">
        <v>2845</v>
      </c>
      <c r="G12" s="60" t="s">
        <v>2862</v>
      </c>
      <c r="H12" s="60" t="s">
        <v>2863</v>
      </c>
      <c r="I12" s="60" t="s">
        <v>2846</v>
      </c>
      <c r="J12" s="60" t="s">
        <v>2847</v>
      </c>
      <c r="K12" s="60" t="s">
        <v>2864</v>
      </c>
      <c r="L12" s="60" t="s">
        <v>1302</v>
      </c>
      <c r="M12" s="60">
        <v>330</v>
      </c>
      <c r="N12" s="60">
        <v>333</v>
      </c>
      <c r="O12" s="60">
        <v>401</v>
      </c>
      <c r="P12" s="61" t="s">
        <v>1217</v>
      </c>
      <c r="Q12" s="62" t="s">
        <v>2848</v>
      </c>
      <c r="R12" s="60" t="s">
        <v>2862</v>
      </c>
      <c r="S12" s="60" t="s">
        <v>2865</v>
      </c>
      <c r="T12" s="60" t="s">
        <v>2847</v>
      </c>
      <c r="U12" s="60">
        <v>0.5</v>
      </c>
    </row>
    <row r="13" spans="1:21" x14ac:dyDescent="0.25">
      <c r="A13" s="59" t="s">
        <v>1217</v>
      </c>
      <c r="B13" s="60" t="s">
        <v>2871</v>
      </c>
      <c r="C13" s="60" t="s">
        <v>9</v>
      </c>
      <c r="D13" s="60" t="s">
        <v>2843</v>
      </c>
      <c r="E13" s="60" t="s">
        <v>2844</v>
      </c>
      <c r="F13" s="60" t="s">
        <v>2845</v>
      </c>
      <c r="G13" s="60" t="s">
        <v>2862</v>
      </c>
      <c r="H13" s="60" t="s">
        <v>2863</v>
      </c>
      <c r="I13" s="60" t="s">
        <v>2846</v>
      </c>
      <c r="J13" s="60" t="s">
        <v>2847</v>
      </c>
      <c r="K13" s="60" t="s">
        <v>2872</v>
      </c>
      <c r="L13" s="60" t="s">
        <v>1964</v>
      </c>
      <c r="M13" s="60">
        <v>330</v>
      </c>
      <c r="N13" s="60">
        <v>333</v>
      </c>
      <c r="O13" s="60">
        <v>401</v>
      </c>
      <c r="P13" s="61" t="s">
        <v>1217</v>
      </c>
      <c r="Q13" s="62" t="s">
        <v>2848</v>
      </c>
      <c r="R13" s="60" t="s">
        <v>2862</v>
      </c>
      <c r="S13" s="60" t="s">
        <v>2865</v>
      </c>
      <c r="T13" s="60" t="s">
        <v>2847</v>
      </c>
      <c r="U13" s="60">
        <v>0.5</v>
      </c>
    </row>
    <row r="14" spans="1:21" x14ac:dyDescent="0.25">
      <c r="A14" s="59">
        <v>134460</v>
      </c>
      <c r="B14" s="60" t="s">
        <v>2873</v>
      </c>
      <c r="C14" s="60" t="s">
        <v>10</v>
      </c>
      <c r="D14" s="60" t="s">
        <v>2843</v>
      </c>
      <c r="E14" s="60" t="s">
        <v>2844</v>
      </c>
      <c r="F14" s="60" t="s">
        <v>2845</v>
      </c>
      <c r="G14" s="60" t="s">
        <v>2845</v>
      </c>
      <c r="H14" s="60" t="s">
        <v>2874</v>
      </c>
      <c r="I14" s="60" t="s">
        <v>2874</v>
      </c>
      <c r="J14" s="60" t="s">
        <v>2847</v>
      </c>
      <c r="K14" s="60" t="s">
        <v>2873</v>
      </c>
      <c r="L14" s="60" t="s">
        <v>1974</v>
      </c>
      <c r="M14" s="60">
        <v>330</v>
      </c>
      <c r="N14" s="60">
        <v>333</v>
      </c>
      <c r="O14" s="60">
        <v>401</v>
      </c>
      <c r="P14" s="61" t="s">
        <v>1217</v>
      </c>
      <c r="Q14" s="62" t="s">
        <v>2848</v>
      </c>
      <c r="R14" s="60" t="s">
        <v>2845</v>
      </c>
      <c r="S14" s="60" t="s">
        <v>2849</v>
      </c>
      <c r="T14" s="60" t="s">
        <v>2847</v>
      </c>
      <c r="U14" s="60">
        <v>1</v>
      </c>
    </row>
    <row r="15" spans="1:21" x14ac:dyDescent="0.25">
      <c r="A15" s="59">
        <v>61720</v>
      </c>
      <c r="B15" s="60" t="s">
        <v>2873</v>
      </c>
      <c r="C15" s="60" t="s">
        <v>10</v>
      </c>
      <c r="D15" s="60" t="s">
        <v>2843</v>
      </c>
      <c r="E15" s="60" t="s">
        <v>2844</v>
      </c>
      <c r="F15" s="60" t="s">
        <v>2845</v>
      </c>
      <c r="G15" s="60" t="s">
        <v>2845</v>
      </c>
      <c r="H15" s="60" t="s">
        <v>2874</v>
      </c>
      <c r="I15" s="60" t="s">
        <v>2874</v>
      </c>
      <c r="J15" s="60" t="s">
        <v>2847</v>
      </c>
      <c r="K15" s="60" t="s">
        <v>2873</v>
      </c>
      <c r="L15" s="60" t="s">
        <v>1302</v>
      </c>
      <c r="M15" s="60">
        <v>330</v>
      </c>
      <c r="N15" s="60">
        <v>333</v>
      </c>
      <c r="O15" s="60">
        <v>401</v>
      </c>
      <c r="P15" s="61" t="s">
        <v>1217</v>
      </c>
      <c r="Q15" s="62" t="s">
        <v>2848</v>
      </c>
      <c r="R15" s="60" t="s">
        <v>2845</v>
      </c>
      <c r="S15" s="60" t="s">
        <v>2849</v>
      </c>
      <c r="T15" s="60" t="s">
        <v>2847</v>
      </c>
      <c r="U15" s="60">
        <v>1</v>
      </c>
    </row>
    <row r="16" spans="1:21" x14ac:dyDescent="0.25">
      <c r="A16" s="59">
        <v>655311</v>
      </c>
      <c r="B16" s="60" t="s">
        <v>2875</v>
      </c>
      <c r="C16" s="60" t="s">
        <v>10</v>
      </c>
      <c r="D16" s="60" t="s">
        <v>2843</v>
      </c>
      <c r="E16" s="60" t="s">
        <v>2844</v>
      </c>
      <c r="F16" s="60" t="s">
        <v>2845</v>
      </c>
      <c r="G16" s="60" t="s">
        <v>2845</v>
      </c>
      <c r="H16" s="60" t="s">
        <v>2874</v>
      </c>
      <c r="I16" s="60" t="s">
        <v>2874</v>
      </c>
      <c r="J16" s="60" t="s">
        <v>2851</v>
      </c>
      <c r="K16" s="60" t="s">
        <v>2875</v>
      </c>
      <c r="L16" s="60" t="s">
        <v>2852</v>
      </c>
      <c r="M16" s="60">
        <v>330</v>
      </c>
      <c r="N16" s="60">
        <v>333</v>
      </c>
      <c r="O16" s="60">
        <v>401</v>
      </c>
      <c r="P16" s="61">
        <v>452</v>
      </c>
      <c r="Q16" s="62">
        <v>330333401452</v>
      </c>
      <c r="R16" s="60" t="s">
        <v>2845</v>
      </c>
      <c r="S16" s="60" t="s">
        <v>2849</v>
      </c>
      <c r="T16" s="60" t="s">
        <v>2847</v>
      </c>
      <c r="U16" s="60">
        <v>1</v>
      </c>
    </row>
    <row r="17" spans="1:21" x14ac:dyDescent="0.25">
      <c r="A17" s="59">
        <v>655717</v>
      </c>
      <c r="B17" s="60" t="s">
        <v>2876</v>
      </c>
      <c r="C17" s="60" t="s">
        <v>10</v>
      </c>
      <c r="D17" s="60" t="s">
        <v>2843</v>
      </c>
      <c r="E17" s="60" t="s">
        <v>2844</v>
      </c>
      <c r="F17" s="60" t="s">
        <v>2845</v>
      </c>
      <c r="G17" s="60" t="s">
        <v>2845</v>
      </c>
      <c r="H17" s="60" t="s">
        <v>2874</v>
      </c>
      <c r="I17" s="60" t="s">
        <v>2874</v>
      </c>
      <c r="J17" s="60" t="s">
        <v>2854</v>
      </c>
      <c r="K17" s="60" t="s">
        <v>2876</v>
      </c>
      <c r="L17" s="60" t="s">
        <v>2852</v>
      </c>
      <c r="M17" s="60">
        <v>330</v>
      </c>
      <c r="N17" s="60">
        <v>333</v>
      </c>
      <c r="O17" s="60">
        <v>401</v>
      </c>
      <c r="P17" s="61">
        <v>101</v>
      </c>
      <c r="Q17" s="62">
        <v>330333401101</v>
      </c>
      <c r="R17" s="60" t="s">
        <v>2845</v>
      </c>
      <c r="S17" s="60" t="s">
        <v>2849</v>
      </c>
      <c r="T17" s="60" t="s">
        <v>2847</v>
      </c>
      <c r="U17" s="60">
        <v>1</v>
      </c>
    </row>
    <row r="18" spans="1:21" x14ac:dyDescent="0.25">
      <c r="A18" s="59">
        <v>20020947</v>
      </c>
      <c r="B18" s="60" t="s">
        <v>2877</v>
      </c>
      <c r="C18" s="60" t="s">
        <v>10</v>
      </c>
      <c r="D18" s="60" t="s">
        <v>2843</v>
      </c>
      <c r="E18" s="60" t="s">
        <v>2844</v>
      </c>
      <c r="F18" s="60" t="s">
        <v>2845</v>
      </c>
      <c r="G18" s="60" t="s">
        <v>2845</v>
      </c>
      <c r="H18" s="60" t="s">
        <v>2874</v>
      </c>
      <c r="I18" s="60" t="s">
        <v>2874</v>
      </c>
      <c r="J18" s="60" t="s">
        <v>2857</v>
      </c>
      <c r="K18" s="60" t="s">
        <v>2878</v>
      </c>
      <c r="L18" s="60" t="s">
        <v>2859</v>
      </c>
      <c r="M18" s="60">
        <v>330</v>
      </c>
      <c r="N18" s="60">
        <v>333</v>
      </c>
      <c r="O18" s="60">
        <v>401</v>
      </c>
      <c r="P18" s="61" t="s">
        <v>1217</v>
      </c>
      <c r="Q18" s="62" t="s">
        <v>2848</v>
      </c>
      <c r="R18" s="60" t="s">
        <v>2845</v>
      </c>
      <c r="S18" s="60" t="s">
        <v>2849</v>
      </c>
      <c r="T18" s="60" t="s">
        <v>2847</v>
      </c>
      <c r="U18" s="60">
        <v>1</v>
      </c>
    </row>
    <row r="19" spans="1:21" x14ac:dyDescent="0.25">
      <c r="A19" s="59" t="s">
        <v>1217</v>
      </c>
      <c r="B19" s="60" t="s">
        <v>2879</v>
      </c>
      <c r="C19" s="60" t="s">
        <v>10</v>
      </c>
      <c r="D19" s="60" t="s">
        <v>2843</v>
      </c>
      <c r="E19" s="60" t="s">
        <v>2844</v>
      </c>
      <c r="F19" s="60" t="s">
        <v>2845</v>
      </c>
      <c r="G19" s="60" t="s">
        <v>2845</v>
      </c>
      <c r="H19" s="60" t="s">
        <v>2874</v>
      </c>
      <c r="I19" s="60" t="s">
        <v>2874</v>
      </c>
      <c r="J19" s="60" t="s">
        <v>2847</v>
      </c>
      <c r="K19" s="60" t="s">
        <v>2873</v>
      </c>
      <c r="L19" s="60" t="s">
        <v>1512</v>
      </c>
      <c r="M19" s="60">
        <v>330</v>
      </c>
      <c r="N19" s="60">
        <v>333</v>
      </c>
      <c r="O19" s="60">
        <v>401</v>
      </c>
      <c r="P19" s="61" t="s">
        <v>1217</v>
      </c>
      <c r="Q19" s="62" t="s">
        <v>2848</v>
      </c>
      <c r="R19" s="60" t="s">
        <v>2845</v>
      </c>
      <c r="S19" s="60" t="s">
        <v>2849</v>
      </c>
      <c r="T19" s="60" t="s">
        <v>2847</v>
      </c>
      <c r="U19" s="60">
        <v>0.001</v>
      </c>
    </row>
    <row r="20" spans="1:21" x14ac:dyDescent="0.25">
      <c r="A20" s="59">
        <v>61817</v>
      </c>
      <c r="B20" s="60" t="s">
        <v>2880</v>
      </c>
      <c r="C20" s="60" t="s">
        <v>10</v>
      </c>
      <c r="D20" s="60" t="s">
        <v>2843</v>
      </c>
      <c r="E20" s="60" t="s">
        <v>2844</v>
      </c>
      <c r="F20" s="60" t="s">
        <v>2881</v>
      </c>
      <c r="G20" s="60" t="s">
        <v>2881</v>
      </c>
      <c r="H20" s="60" t="s">
        <v>2882</v>
      </c>
      <c r="I20" s="60" t="s">
        <v>2883</v>
      </c>
      <c r="J20" s="60" t="s">
        <v>2847</v>
      </c>
      <c r="K20" s="60" t="s">
        <v>2880</v>
      </c>
      <c r="L20" s="60" t="s">
        <v>1302</v>
      </c>
      <c r="M20" s="60">
        <v>330</v>
      </c>
      <c r="N20" s="60">
        <v>333</v>
      </c>
      <c r="O20" s="60">
        <v>402</v>
      </c>
      <c r="P20" s="61" t="s">
        <v>1217</v>
      </c>
      <c r="Q20" s="62" t="s">
        <v>2884</v>
      </c>
      <c r="R20" s="60" t="s">
        <v>2881</v>
      </c>
      <c r="S20" s="60" t="s">
        <v>2849</v>
      </c>
      <c r="T20" s="60" t="s">
        <v>2847</v>
      </c>
      <c r="U20" s="60">
        <v>1</v>
      </c>
    </row>
    <row r="21" spans="1:21" x14ac:dyDescent="0.25">
      <c r="A21" s="59">
        <v>656021</v>
      </c>
      <c r="B21" s="60" t="s">
        <v>2885</v>
      </c>
      <c r="C21" s="60" t="s">
        <v>10</v>
      </c>
      <c r="D21" s="60" t="s">
        <v>2843</v>
      </c>
      <c r="E21" s="60" t="s">
        <v>2844</v>
      </c>
      <c r="F21" s="60" t="s">
        <v>2881</v>
      </c>
      <c r="G21" s="60" t="s">
        <v>2881</v>
      </c>
      <c r="H21" s="60" t="s">
        <v>2882</v>
      </c>
      <c r="I21" s="60" t="s">
        <v>2883</v>
      </c>
      <c r="J21" s="60" t="s">
        <v>2851</v>
      </c>
      <c r="K21" s="60" t="s">
        <v>2885</v>
      </c>
      <c r="L21" s="60" t="s">
        <v>2852</v>
      </c>
      <c r="M21" s="60">
        <v>330</v>
      </c>
      <c r="N21" s="60">
        <v>333</v>
      </c>
      <c r="O21" s="60">
        <v>402</v>
      </c>
      <c r="P21" s="61">
        <v>152</v>
      </c>
      <c r="Q21" s="62">
        <v>330333402152</v>
      </c>
      <c r="R21" s="60" t="s">
        <v>2881</v>
      </c>
      <c r="S21" s="60" t="s">
        <v>2849</v>
      </c>
      <c r="T21" s="60" t="s">
        <v>2847</v>
      </c>
      <c r="U21" s="60">
        <v>1</v>
      </c>
    </row>
    <row r="22" spans="1:21" x14ac:dyDescent="0.25">
      <c r="A22" s="59">
        <v>61849</v>
      </c>
      <c r="B22" s="60" t="s">
        <v>2886</v>
      </c>
      <c r="C22" s="60" t="s">
        <v>10</v>
      </c>
      <c r="D22" s="60" t="s">
        <v>2843</v>
      </c>
      <c r="E22" s="60" t="s">
        <v>2844</v>
      </c>
      <c r="F22" s="60" t="s">
        <v>2881</v>
      </c>
      <c r="G22" s="60" t="s">
        <v>2881</v>
      </c>
      <c r="H22" s="60" t="s">
        <v>2887</v>
      </c>
      <c r="I22" s="60" t="s">
        <v>2888</v>
      </c>
      <c r="J22" s="60" t="s">
        <v>2847</v>
      </c>
      <c r="K22" s="60" t="s">
        <v>2886</v>
      </c>
      <c r="L22" s="60" t="s">
        <v>1302</v>
      </c>
      <c r="M22" s="60">
        <v>330</v>
      </c>
      <c r="N22" s="60">
        <v>333</v>
      </c>
      <c r="O22" s="60">
        <v>402</v>
      </c>
      <c r="P22" s="61" t="s">
        <v>1217</v>
      </c>
      <c r="Q22" s="62" t="s">
        <v>2884</v>
      </c>
      <c r="R22" s="60" t="s">
        <v>2881</v>
      </c>
      <c r="S22" s="60" t="s">
        <v>2849</v>
      </c>
      <c r="T22" s="60" t="s">
        <v>2847</v>
      </c>
      <c r="U22" s="60">
        <v>1</v>
      </c>
    </row>
    <row r="23" spans="1:21" x14ac:dyDescent="0.25">
      <c r="A23" s="59">
        <v>656016</v>
      </c>
      <c r="B23" s="60" t="s">
        <v>2889</v>
      </c>
      <c r="C23" s="60" t="s">
        <v>10</v>
      </c>
      <c r="D23" s="60" t="s">
        <v>2843</v>
      </c>
      <c r="E23" s="60" t="s">
        <v>2844</v>
      </c>
      <c r="F23" s="60" t="s">
        <v>2881</v>
      </c>
      <c r="G23" s="60" t="s">
        <v>2881</v>
      </c>
      <c r="H23" s="60" t="s">
        <v>2887</v>
      </c>
      <c r="I23" s="60" t="s">
        <v>2888</v>
      </c>
      <c r="J23" s="60" t="s">
        <v>2851</v>
      </c>
      <c r="K23" s="60" t="s">
        <v>2889</v>
      </c>
      <c r="L23" s="60" t="s">
        <v>2852</v>
      </c>
      <c r="M23" s="60">
        <v>330</v>
      </c>
      <c r="N23" s="60">
        <v>333</v>
      </c>
      <c r="O23" s="60">
        <v>402</v>
      </c>
      <c r="P23" s="61">
        <v>152</v>
      </c>
      <c r="Q23" s="62">
        <v>330333402152</v>
      </c>
      <c r="R23" s="60" t="s">
        <v>2881</v>
      </c>
      <c r="S23" s="60" t="s">
        <v>2849</v>
      </c>
      <c r="T23" s="60" t="s">
        <v>2847</v>
      </c>
      <c r="U23" s="60">
        <v>1</v>
      </c>
    </row>
    <row r="24" spans="1:21" x14ac:dyDescent="0.25">
      <c r="A24" s="59">
        <v>61818</v>
      </c>
      <c r="B24" s="60" t="s">
        <v>2890</v>
      </c>
      <c r="C24" s="60" t="s">
        <v>10</v>
      </c>
      <c r="D24" s="60" t="s">
        <v>2843</v>
      </c>
      <c r="E24" s="60" t="s">
        <v>2844</v>
      </c>
      <c r="F24" s="60" t="s">
        <v>2881</v>
      </c>
      <c r="G24" s="60" t="s">
        <v>2881</v>
      </c>
      <c r="H24" s="60" t="s">
        <v>2891</v>
      </c>
      <c r="I24" s="60" t="s">
        <v>2891</v>
      </c>
      <c r="J24" s="60" t="s">
        <v>2847</v>
      </c>
      <c r="K24" s="60" t="s">
        <v>2890</v>
      </c>
      <c r="L24" s="60" t="s">
        <v>1302</v>
      </c>
      <c r="M24" s="60">
        <v>330</v>
      </c>
      <c r="N24" s="60">
        <v>333</v>
      </c>
      <c r="O24" s="60">
        <v>402</v>
      </c>
      <c r="P24" s="61" t="s">
        <v>1217</v>
      </c>
      <c r="Q24" s="62" t="s">
        <v>2884</v>
      </c>
      <c r="R24" s="60" t="s">
        <v>2881</v>
      </c>
      <c r="S24" s="60" t="s">
        <v>2849</v>
      </c>
      <c r="T24" s="60" t="s">
        <v>2847</v>
      </c>
      <c r="U24" s="60">
        <v>1</v>
      </c>
    </row>
    <row r="25" spans="1:21" x14ac:dyDescent="0.25">
      <c r="A25" s="59">
        <v>655543</v>
      </c>
      <c r="B25" s="60" t="s">
        <v>2892</v>
      </c>
      <c r="C25" s="60" t="s">
        <v>10</v>
      </c>
      <c r="D25" s="60" t="s">
        <v>2843</v>
      </c>
      <c r="E25" s="60" t="s">
        <v>2844</v>
      </c>
      <c r="F25" s="60" t="s">
        <v>2881</v>
      </c>
      <c r="G25" s="60" t="s">
        <v>2881</v>
      </c>
      <c r="H25" s="60" t="s">
        <v>2891</v>
      </c>
      <c r="I25" s="60" t="s">
        <v>2891</v>
      </c>
      <c r="J25" s="60" t="s">
        <v>2851</v>
      </c>
      <c r="K25" s="60" t="s">
        <v>2892</v>
      </c>
      <c r="L25" s="60" t="s">
        <v>2852</v>
      </c>
      <c r="M25" s="60">
        <v>330</v>
      </c>
      <c r="N25" s="60">
        <v>333</v>
      </c>
      <c r="O25" s="60">
        <v>402</v>
      </c>
      <c r="P25" s="61">
        <v>152</v>
      </c>
      <c r="Q25" s="62">
        <v>330333402152</v>
      </c>
      <c r="R25" s="60" t="s">
        <v>2881</v>
      </c>
      <c r="S25" s="60" t="s">
        <v>2849</v>
      </c>
      <c r="T25" s="60" t="s">
        <v>2847</v>
      </c>
      <c r="U25" s="60">
        <v>1</v>
      </c>
    </row>
    <row r="26" spans="1:21" x14ac:dyDescent="0.25">
      <c r="A26" s="59">
        <v>655838</v>
      </c>
      <c r="B26" s="60" t="s">
        <v>2893</v>
      </c>
      <c r="C26" s="60" t="s">
        <v>10</v>
      </c>
      <c r="D26" s="60" t="s">
        <v>2843</v>
      </c>
      <c r="E26" s="60" t="s">
        <v>2844</v>
      </c>
      <c r="F26" s="60" t="s">
        <v>2881</v>
      </c>
      <c r="G26" s="60" t="s">
        <v>2881</v>
      </c>
      <c r="H26" s="60" t="s">
        <v>2891</v>
      </c>
      <c r="I26" s="60" t="s">
        <v>2891</v>
      </c>
      <c r="J26" s="60" t="s">
        <v>2854</v>
      </c>
      <c r="K26" s="60" t="s">
        <v>2893</v>
      </c>
      <c r="L26" s="60" t="s">
        <v>2852</v>
      </c>
      <c r="M26" s="60">
        <v>330</v>
      </c>
      <c r="N26" s="60">
        <v>333</v>
      </c>
      <c r="O26" s="60">
        <v>402</v>
      </c>
      <c r="P26" s="61">
        <v>101</v>
      </c>
      <c r="Q26" s="62">
        <v>330333402101</v>
      </c>
      <c r="R26" s="60" t="s">
        <v>2881</v>
      </c>
      <c r="S26" s="60" t="s">
        <v>2849</v>
      </c>
      <c r="T26" s="60" t="s">
        <v>2847</v>
      </c>
      <c r="U26" s="60">
        <v>1</v>
      </c>
    </row>
    <row r="27" spans="1:21" x14ac:dyDescent="0.25">
      <c r="A27" s="59" t="s">
        <v>1217</v>
      </c>
      <c r="B27" s="60" t="s">
        <v>2894</v>
      </c>
      <c r="C27" s="60" t="s">
        <v>10</v>
      </c>
      <c r="D27" s="60" t="s">
        <v>2843</v>
      </c>
      <c r="E27" s="60" t="s">
        <v>2844</v>
      </c>
      <c r="F27" s="60" t="s">
        <v>2881</v>
      </c>
      <c r="G27" s="60" t="s">
        <v>2881</v>
      </c>
      <c r="H27" s="60" t="s">
        <v>2891</v>
      </c>
      <c r="I27" s="60" t="s">
        <v>2891</v>
      </c>
      <c r="J27" s="60" t="s">
        <v>2847</v>
      </c>
      <c r="K27" s="60" t="s">
        <v>2890</v>
      </c>
      <c r="L27" s="60" t="s">
        <v>1512</v>
      </c>
      <c r="M27" s="60">
        <v>330</v>
      </c>
      <c r="N27" s="60">
        <v>333</v>
      </c>
      <c r="O27" s="60">
        <v>402</v>
      </c>
      <c r="P27" s="61" t="s">
        <v>1217</v>
      </c>
      <c r="Q27" s="62" t="s">
        <v>2884</v>
      </c>
      <c r="R27" s="60" t="s">
        <v>2881</v>
      </c>
      <c r="S27" s="60" t="s">
        <v>2849</v>
      </c>
      <c r="T27" s="60" t="s">
        <v>2847</v>
      </c>
      <c r="U27" s="60">
        <v>0.001</v>
      </c>
    </row>
    <row r="28" spans="1:21" x14ac:dyDescent="0.25">
      <c r="A28" s="59">
        <v>61819</v>
      </c>
      <c r="B28" s="60" t="s">
        <v>2895</v>
      </c>
      <c r="C28" s="60" t="s">
        <v>10</v>
      </c>
      <c r="D28" s="60" t="s">
        <v>2843</v>
      </c>
      <c r="E28" s="60" t="s">
        <v>2844</v>
      </c>
      <c r="F28" s="60" t="s">
        <v>2881</v>
      </c>
      <c r="G28" s="60" t="s">
        <v>2881</v>
      </c>
      <c r="H28" s="60" t="s">
        <v>2896</v>
      </c>
      <c r="I28" s="60" t="s">
        <v>2896</v>
      </c>
      <c r="J28" s="60" t="s">
        <v>2847</v>
      </c>
      <c r="K28" s="60" t="s">
        <v>2895</v>
      </c>
      <c r="L28" s="60" t="s">
        <v>1302</v>
      </c>
      <c r="M28" s="60">
        <v>330</v>
      </c>
      <c r="N28" s="60">
        <v>333</v>
      </c>
      <c r="O28" s="60">
        <v>402</v>
      </c>
      <c r="P28" s="61" t="s">
        <v>1217</v>
      </c>
      <c r="Q28" s="62" t="s">
        <v>2884</v>
      </c>
      <c r="R28" s="60" t="s">
        <v>2881</v>
      </c>
      <c r="S28" s="60" t="s">
        <v>2849</v>
      </c>
      <c r="T28" s="60" t="s">
        <v>2847</v>
      </c>
      <c r="U28" s="60">
        <v>1</v>
      </c>
    </row>
    <row r="29" spans="1:21" x14ac:dyDescent="0.25">
      <c r="A29" s="59">
        <v>655524</v>
      </c>
      <c r="B29" s="60" t="s">
        <v>2897</v>
      </c>
      <c r="C29" s="60" t="s">
        <v>10</v>
      </c>
      <c r="D29" s="60" t="s">
        <v>2843</v>
      </c>
      <c r="E29" s="60" t="s">
        <v>2844</v>
      </c>
      <c r="F29" s="60" t="s">
        <v>2881</v>
      </c>
      <c r="G29" s="60" t="s">
        <v>2881</v>
      </c>
      <c r="H29" s="60" t="s">
        <v>2896</v>
      </c>
      <c r="I29" s="60" t="s">
        <v>2896</v>
      </c>
      <c r="J29" s="60" t="s">
        <v>2851</v>
      </c>
      <c r="K29" s="60" t="s">
        <v>2898</v>
      </c>
      <c r="L29" s="60" t="s">
        <v>2852</v>
      </c>
      <c r="M29" s="60">
        <v>330</v>
      </c>
      <c r="N29" s="60">
        <v>333</v>
      </c>
      <c r="O29" s="60">
        <v>402</v>
      </c>
      <c r="P29" s="61">
        <v>152</v>
      </c>
      <c r="Q29" s="62">
        <v>330333402152</v>
      </c>
      <c r="R29" s="60" t="s">
        <v>2881</v>
      </c>
      <c r="S29" s="60" t="s">
        <v>2849</v>
      </c>
      <c r="T29" s="60" t="s">
        <v>2847</v>
      </c>
      <c r="U29" s="60">
        <v>1</v>
      </c>
    </row>
    <row r="30" spans="1:21" x14ac:dyDescent="0.25">
      <c r="A30" s="59">
        <v>655820</v>
      </c>
      <c r="B30" s="60" t="s">
        <v>2899</v>
      </c>
      <c r="C30" s="60" t="s">
        <v>10</v>
      </c>
      <c r="D30" s="60" t="s">
        <v>2843</v>
      </c>
      <c r="E30" s="60" t="s">
        <v>2844</v>
      </c>
      <c r="F30" s="60" t="s">
        <v>2881</v>
      </c>
      <c r="G30" s="60" t="s">
        <v>2881</v>
      </c>
      <c r="H30" s="60" t="s">
        <v>2896</v>
      </c>
      <c r="I30" s="60" t="s">
        <v>2896</v>
      </c>
      <c r="J30" s="60" t="s">
        <v>2854</v>
      </c>
      <c r="K30" s="60" t="s">
        <v>2900</v>
      </c>
      <c r="L30" s="60" t="s">
        <v>2852</v>
      </c>
      <c r="M30" s="60">
        <v>330</v>
      </c>
      <c r="N30" s="60">
        <v>333</v>
      </c>
      <c r="O30" s="60">
        <v>402</v>
      </c>
      <c r="P30" s="61">
        <v>101</v>
      </c>
      <c r="Q30" s="62">
        <v>330333402101</v>
      </c>
      <c r="R30" s="60" t="s">
        <v>2881</v>
      </c>
      <c r="S30" s="60" t="s">
        <v>2849</v>
      </c>
      <c r="T30" s="60" t="s">
        <v>2847</v>
      </c>
      <c r="U30" s="60">
        <v>1</v>
      </c>
    </row>
    <row r="31" spans="1:21" x14ac:dyDescent="0.25">
      <c r="A31" s="59">
        <v>134517</v>
      </c>
      <c r="B31" s="60" t="s">
        <v>2901</v>
      </c>
      <c r="C31" s="60" t="s">
        <v>10</v>
      </c>
      <c r="D31" s="60" t="s">
        <v>2843</v>
      </c>
      <c r="E31" s="60" t="s">
        <v>2844</v>
      </c>
      <c r="F31" s="60" t="s">
        <v>2881</v>
      </c>
      <c r="G31" s="60" t="s">
        <v>2881</v>
      </c>
      <c r="H31" s="60" t="s">
        <v>2902</v>
      </c>
      <c r="I31" s="60" t="s">
        <v>2903</v>
      </c>
      <c r="J31" s="60" t="s">
        <v>2847</v>
      </c>
      <c r="K31" s="60" t="s">
        <v>2901</v>
      </c>
      <c r="L31" s="60" t="s">
        <v>1974</v>
      </c>
      <c r="M31" s="60">
        <v>330</v>
      </c>
      <c r="N31" s="60">
        <v>333</v>
      </c>
      <c r="O31" s="60">
        <v>402</v>
      </c>
      <c r="P31" s="61" t="s">
        <v>1217</v>
      </c>
      <c r="Q31" s="62" t="s">
        <v>2884</v>
      </c>
      <c r="R31" s="60" t="s">
        <v>2881</v>
      </c>
      <c r="S31" s="60" t="s">
        <v>2849</v>
      </c>
      <c r="T31" s="60" t="s">
        <v>2847</v>
      </c>
      <c r="U31" s="60">
        <v>1</v>
      </c>
    </row>
    <row r="32" spans="1:21" x14ac:dyDescent="0.25">
      <c r="A32" s="59">
        <v>61850</v>
      </c>
      <c r="B32" s="60" t="s">
        <v>2901</v>
      </c>
      <c r="C32" s="60" t="s">
        <v>10</v>
      </c>
      <c r="D32" s="60" t="s">
        <v>2843</v>
      </c>
      <c r="E32" s="60" t="s">
        <v>2844</v>
      </c>
      <c r="F32" s="60" t="s">
        <v>2881</v>
      </c>
      <c r="G32" s="60" t="s">
        <v>2881</v>
      </c>
      <c r="H32" s="60" t="s">
        <v>2902</v>
      </c>
      <c r="I32" s="60" t="s">
        <v>2903</v>
      </c>
      <c r="J32" s="60" t="s">
        <v>2847</v>
      </c>
      <c r="K32" s="60" t="s">
        <v>2901</v>
      </c>
      <c r="L32" s="60" t="s">
        <v>1302</v>
      </c>
      <c r="M32" s="60">
        <v>330</v>
      </c>
      <c r="N32" s="60">
        <v>333</v>
      </c>
      <c r="O32" s="60">
        <v>402</v>
      </c>
      <c r="P32" s="61" t="s">
        <v>1217</v>
      </c>
      <c r="Q32" s="62" t="s">
        <v>2884</v>
      </c>
      <c r="R32" s="60" t="s">
        <v>2881</v>
      </c>
      <c r="S32" s="60" t="s">
        <v>2849</v>
      </c>
      <c r="T32" s="60" t="s">
        <v>2847</v>
      </c>
      <c r="U32" s="60">
        <v>1</v>
      </c>
    </row>
    <row r="33" spans="1:21" x14ac:dyDescent="0.25">
      <c r="A33" s="59">
        <v>655534</v>
      </c>
      <c r="B33" s="60" t="s">
        <v>2904</v>
      </c>
      <c r="C33" s="60" t="s">
        <v>10</v>
      </c>
      <c r="D33" s="60" t="s">
        <v>2843</v>
      </c>
      <c r="E33" s="60" t="s">
        <v>2844</v>
      </c>
      <c r="F33" s="60" t="s">
        <v>2881</v>
      </c>
      <c r="G33" s="60" t="s">
        <v>2881</v>
      </c>
      <c r="H33" s="60" t="s">
        <v>2902</v>
      </c>
      <c r="I33" s="60" t="s">
        <v>2903</v>
      </c>
      <c r="J33" s="60" t="s">
        <v>2851</v>
      </c>
      <c r="K33" s="60" t="s">
        <v>2904</v>
      </c>
      <c r="L33" s="60" t="s">
        <v>2852</v>
      </c>
      <c r="M33" s="60">
        <v>330</v>
      </c>
      <c r="N33" s="60">
        <v>333</v>
      </c>
      <c r="O33" s="60">
        <v>402</v>
      </c>
      <c r="P33" s="61">
        <v>152</v>
      </c>
      <c r="Q33" s="62">
        <v>330333402152</v>
      </c>
      <c r="R33" s="60" t="s">
        <v>2881</v>
      </c>
      <c r="S33" s="60" t="s">
        <v>2849</v>
      </c>
      <c r="T33" s="60" t="s">
        <v>2847</v>
      </c>
      <c r="U33" s="60">
        <v>1</v>
      </c>
    </row>
    <row r="34" spans="1:21" x14ac:dyDescent="0.25">
      <c r="A34" s="59">
        <v>655830</v>
      </c>
      <c r="B34" s="60" t="s">
        <v>2905</v>
      </c>
      <c r="C34" s="60" t="s">
        <v>10</v>
      </c>
      <c r="D34" s="60" t="s">
        <v>2843</v>
      </c>
      <c r="E34" s="60" t="s">
        <v>2844</v>
      </c>
      <c r="F34" s="60" t="s">
        <v>2881</v>
      </c>
      <c r="G34" s="60" t="s">
        <v>2881</v>
      </c>
      <c r="H34" s="60" t="s">
        <v>2902</v>
      </c>
      <c r="I34" s="60" t="s">
        <v>2903</v>
      </c>
      <c r="J34" s="60" t="s">
        <v>2854</v>
      </c>
      <c r="K34" s="60" t="s">
        <v>2905</v>
      </c>
      <c r="L34" s="60" t="s">
        <v>2852</v>
      </c>
      <c r="M34" s="60">
        <v>330</v>
      </c>
      <c r="N34" s="60">
        <v>333</v>
      </c>
      <c r="O34" s="60">
        <v>402</v>
      </c>
      <c r="P34" s="61">
        <v>101</v>
      </c>
      <c r="Q34" s="62">
        <v>330333402101</v>
      </c>
      <c r="R34" s="60" t="s">
        <v>2881</v>
      </c>
      <c r="S34" s="60" t="s">
        <v>2849</v>
      </c>
      <c r="T34" s="60" t="s">
        <v>2847</v>
      </c>
      <c r="U34" s="60">
        <v>1</v>
      </c>
    </row>
    <row r="35" spans="1:21" x14ac:dyDescent="0.25">
      <c r="A35" s="59">
        <v>20021000</v>
      </c>
      <c r="B35" s="60" t="s">
        <v>2906</v>
      </c>
      <c r="C35" s="60" t="s">
        <v>10</v>
      </c>
      <c r="D35" s="60" t="s">
        <v>2843</v>
      </c>
      <c r="E35" s="60" t="s">
        <v>2844</v>
      </c>
      <c r="F35" s="60" t="s">
        <v>2881</v>
      </c>
      <c r="G35" s="60" t="s">
        <v>2881</v>
      </c>
      <c r="H35" s="60" t="s">
        <v>2902</v>
      </c>
      <c r="I35" s="60" t="s">
        <v>2903</v>
      </c>
      <c r="J35" s="60" t="s">
        <v>2857</v>
      </c>
      <c r="K35" s="60" t="s">
        <v>2906</v>
      </c>
      <c r="L35" s="60" t="s">
        <v>2859</v>
      </c>
      <c r="M35" s="60">
        <v>330</v>
      </c>
      <c r="N35" s="60">
        <v>333</v>
      </c>
      <c r="O35" s="60">
        <v>402</v>
      </c>
      <c r="P35" s="61" t="s">
        <v>1217</v>
      </c>
      <c r="Q35" s="62" t="s">
        <v>2884</v>
      </c>
      <c r="R35" s="60" t="s">
        <v>2881</v>
      </c>
      <c r="S35" s="60" t="s">
        <v>2849</v>
      </c>
      <c r="T35" s="60" t="s">
        <v>2847</v>
      </c>
      <c r="U35" s="60">
        <v>1</v>
      </c>
    </row>
    <row r="36" spans="1:21" x14ac:dyDescent="0.25">
      <c r="A36" s="59" t="s">
        <v>1217</v>
      </c>
      <c r="B36" s="60" t="s">
        <v>2907</v>
      </c>
      <c r="C36" s="60" t="s">
        <v>10</v>
      </c>
      <c r="D36" s="60" t="s">
        <v>2843</v>
      </c>
      <c r="E36" s="60" t="s">
        <v>2844</v>
      </c>
      <c r="F36" s="60" t="s">
        <v>2881</v>
      </c>
      <c r="G36" s="60" t="s">
        <v>2881</v>
      </c>
      <c r="H36" s="60" t="s">
        <v>2902</v>
      </c>
      <c r="I36" s="60" t="s">
        <v>2903</v>
      </c>
      <c r="J36" s="60" t="s">
        <v>2847</v>
      </c>
      <c r="K36" s="60" t="s">
        <v>2901</v>
      </c>
      <c r="L36" s="60" t="s">
        <v>1512</v>
      </c>
      <c r="M36" s="60">
        <v>330</v>
      </c>
      <c r="N36" s="60">
        <v>333</v>
      </c>
      <c r="O36" s="60">
        <v>402</v>
      </c>
      <c r="P36" s="61" t="s">
        <v>1217</v>
      </c>
      <c r="Q36" s="62" t="s">
        <v>2884</v>
      </c>
      <c r="R36" s="60" t="s">
        <v>2881</v>
      </c>
      <c r="S36" s="60" t="s">
        <v>2849</v>
      </c>
      <c r="T36" s="60" t="s">
        <v>2847</v>
      </c>
      <c r="U36" s="60">
        <v>0.001</v>
      </c>
    </row>
    <row r="37" spans="1:21" x14ac:dyDescent="0.25">
      <c r="A37" s="59">
        <v>134497</v>
      </c>
      <c r="B37" s="60" t="s">
        <v>2908</v>
      </c>
      <c r="C37" s="60" t="s">
        <v>10</v>
      </c>
      <c r="D37" s="60" t="s">
        <v>2843</v>
      </c>
      <c r="E37" s="60" t="s">
        <v>2844</v>
      </c>
      <c r="F37" s="60" t="s">
        <v>2881</v>
      </c>
      <c r="G37" s="60" t="s">
        <v>2881</v>
      </c>
      <c r="H37" s="60" t="s">
        <v>2909</v>
      </c>
      <c r="I37" s="60" t="s">
        <v>2909</v>
      </c>
      <c r="J37" s="60" t="s">
        <v>2847</v>
      </c>
      <c r="K37" s="60" t="s">
        <v>2908</v>
      </c>
      <c r="L37" s="60" t="s">
        <v>1974</v>
      </c>
      <c r="M37" s="60">
        <v>330</v>
      </c>
      <c r="N37" s="60">
        <v>333</v>
      </c>
      <c r="O37" s="60">
        <v>402</v>
      </c>
      <c r="P37" s="61" t="s">
        <v>1217</v>
      </c>
      <c r="Q37" s="62" t="s">
        <v>2884</v>
      </c>
      <c r="R37" s="60" t="s">
        <v>2881</v>
      </c>
      <c r="S37" s="60" t="s">
        <v>2849</v>
      </c>
      <c r="T37" s="60" t="s">
        <v>2847</v>
      </c>
      <c r="U37" s="60">
        <v>1</v>
      </c>
    </row>
    <row r="38" spans="1:21" x14ac:dyDescent="0.25">
      <c r="A38" s="59">
        <v>61820</v>
      </c>
      <c r="B38" s="60" t="s">
        <v>2908</v>
      </c>
      <c r="C38" s="60" t="s">
        <v>10</v>
      </c>
      <c r="D38" s="60" t="s">
        <v>2843</v>
      </c>
      <c r="E38" s="60" t="s">
        <v>2844</v>
      </c>
      <c r="F38" s="60" t="s">
        <v>2881</v>
      </c>
      <c r="G38" s="60" t="s">
        <v>2881</v>
      </c>
      <c r="H38" s="60" t="s">
        <v>2909</v>
      </c>
      <c r="I38" s="60" t="s">
        <v>2909</v>
      </c>
      <c r="J38" s="60" t="s">
        <v>2847</v>
      </c>
      <c r="K38" s="60" t="s">
        <v>2908</v>
      </c>
      <c r="L38" s="60" t="s">
        <v>1302</v>
      </c>
      <c r="M38" s="60">
        <v>330</v>
      </c>
      <c r="N38" s="60">
        <v>333</v>
      </c>
      <c r="O38" s="60">
        <v>402</v>
      </c>
      <c r="P38" s="61" t="s">
        <v>1217</v>
      </c>
      <c r="Q38" s="62" t="s">
        <v>2884</v>
      </c>
      <c r="R38" s="60" t="s">
        <v>2881</v>
      </c>
      <c r="S38" s="60" t="s">
        <v>2849</v>
      </c>
      <c r="T38" s="60" t="s">
        <v>2847</v>
      </c>
      <c r="U38" s="60">
        <v>1</v>
      </c>
    </row>
    <row r="39" spans="1:21" x14ac:dyDescent="0.25">
      <c r="A39" s="59">
        <v>655537</v>
      </c>
      <c r="B39" s="60" t="s">
        <v>2910</v>
      </c>
      <c r="C39" s="60" t="s">
        <v>10</v>
      </c>
      <c r="D39" s="60" t="s">
        <v>2843</v>
      </c>
      <c r="E39" s="60" t="s">
        <v>2844</v>
      </c>
      <c r="F39" s="60" t="s">
        <v>2881</v>
      </c>
      <c r="G39" s="60" t="s">
        <v>2881</v>
      </c>
      <c r="H39" s="60" t="s">
        <v>2909</v>
      </c>
      <c r="I39" s="60" t="s">
        <v>2909</v>
      </c>
      <c r="J39" s="60" t="s">
        <v>2851</v>
      </c>
      <c r="K39" s="60" t="s">
        <v>2911</v>
      </c>
      <c r="L39" s="60" t="s">
        <v>2852</v>
      </c>
      <c r="M39" s="60">
        <v>330</v>
      </c>
      <c r="N39" s="60">
        <v>333</v>
      </c>
      <c r="O39" s="60">
        <v>402</v>
      </c>
      <c r="P39" s="61">
        <v>152</v>
      </c>
      <c r="Q39" s="62">
        <v>330333402152</v>
      </c>
      <c r="R39" s="60" t="s">
        <v>2881</v>
      </c>
      <c r="S39" s="60" t="s">
        <v>2849</v>
      </c>
      <c r="T39" s="60" t="s">
        <v>2847</v>
      </c>
      <c r="U39" s="60">
        <v>1</v>
      </c>
    </row>
    <row r="40" spans="1:21" x14ac:dyDescent="0.25">
      <c r="A40" s="59">
        <v>655833</v>
      </c>
      <c r="B40" s="60" t="s">
        <v>2912</v>
      </c>
      <c r="C40" s="60" t="s">
        <v>10</v>
      </c>
      <c r="D40" s="60" t="s">
        <v>2843</v>
      </c>
      <c r="E40" s="60" t="s">
        <v>2844</v>
      </c>
      <c r="F40" s="60" t="s">
        <v>2881</v>
      </c>
      <c r="G40" s="60" t="s">
        <v>2881</v>
      </c>
      <c r="H40" s="60" t="s">
        <v>2909</v>
      </c>
      <c r="I40" s="60" t="s">
        <v>2909</v>
      </c>
      <c r="J40" s="60" t="s">
        <v>2854</v>
      </c>
      <c r="K40" s="60" t="s">
        <v>2912</v>
      </c>
      <c r="L40" s="60" t="s">
        <v>2852</v>
      </c>
      <c r="M40" s="60">
        <v>330</v>
      </c>
      <c r="N40" s="60">
        <v>333</v>
      </c>
      <c r="O40" s="60">
        <v>402</v>
      </c>
      <c r="P40" s="61">
        <v>101</v>
      </c>
      <c r="Q40" s="62">
        <v>330333402101</v>
      </c>
      <c r="R40" s="60" t="s">
        <v>2881</v>
      </c>
      <c r="S40" s="60" t="s">
        <v>2849</v>
      </c>
      <c r="T40" s="60" t="s">
        <v>2847</v>
      </c>
      <c r="U40" s="60">
        <v>1</v>
      </c>
    </row>
    <row r="41" spans="1:21" x14ac:dyDescent="0.25">
      <c r="A41" s="59">
        <v>20021005</v>
      </c>
      <c r="B41" s="60" t="s">
        <v>2913</v>
      </c>
      <c r="C41" s="60" t="s">
        <v>10</v>
      </c>
      <c r="D41" s="60" t="s">
        <v>2843</v>
      </c>
      <c r="E41" s="60" t="s">
        <v>2844</v>
      </c>
      <c r="F41" s="60" t="s">
        <v>2881</v>
      </c>
      <c r="G41" s="60" t="s">
        <v>2881</v>
      </c>
      <c r="H41" s="60" t="s">
        <v>2909</v>
      </c>
      <c r="I41" s="60" t="s">
        <v>2909</v>
      </c>
      <c r="J41" s="60" t="s">
        <v>2857</v>
      </c>
      <c r="K41" s="60" t="s">
        <v>2914</v>
      </c>
      <c r="L41" s="60" t="s">
        <v>2859</v>
      </c>
      <c r="M41" s="60">
        <v>330</v>
      </c>
      <c r="N41" s="60">
        <v>333</v>
      </c>
      <c r="O41" s="60">
        <v>402</v>
      </c>
      <c r="P41" s="61" t="s">
        <v>1217</v>
      </c>
      <c r="Q41" s="62" t="s">
        <v>2884</v>
      </c>
      <c r="R41" s="60" t="s">
        <v>2881</v>
      </c>
      <c r="S41" s="60" t="s">
        <v>2849</v>
      </c>
      <c r="T41" s="60" t="s">
        <v>2847</v>
      </c>
      <c r="U41" s="60">
        <v>1</v>
      </c>
    </row>
    <row r="42" spans="1:21" x14ac:dyDescent="0.25">
      <c r="A42" s="59" t="s">
        <v>1217</v>
      </c>
      <c r="B42" s="60" t="s">
        <v>2915</v>
      </c>
      <c r="C42" s="60" t="s">
        <v>10</v>
      </c>
      <c r="D42" s="60" t="s">
        <v>2843</v>
      </c>
      <c r="E42" s="60" t="s">
        <v>2844</v>
      </c>
      <c r="F42" s="60" t="s">
        <v>2881</v>
      </c>
      <c r="G42" s="60" t="s">
        <v>2881</v>
      </c>
      <c r="H42" s="60" t="s">
        <v>2909</v>
      </c>
      <c r="I42" s="60" t="s">
        <v>2909</v>
      </c>
      <c r="J42" s="60" t="s">
        <v>2847</v>
      </c>
      <c r="K42" s="60" t="s">
        <v>2908</v>
      </c>
      <c r="L42" s="60" t="s">
        <v>1512</v>
      </c>
      <c r="M42" s="60">
        <v>330</v>
      </c>
      <c r="N42" s="60">
        <v>333</v>
      </c>
      <c r="O42" s="60">
        <v>402</v>
      </c>
      <c r="P42" s="61" t="s">
        <v>1217</v>
      </c>
      <c r="Q42" s="62" t="s">
        <v>2884</v>
      </c>
      <c r="R42" s="60" t="s">
        <v>2881</v>
      </c>
      <c r="S42" s="60" t="s">
        <v>2849</v>
      </c>
      <c r="T42" s="60" t="s">
        <v>2847</v>
      </c>
      <c r="U42" s="60">
        <v>0.001</v>
      </c>
    </row>
    <row r="43" spans="1:21" x14ac:dyDescent="0.25">
      <c r="A43" s="59">
        <v>61826</v>
      </c>
      <c r="B43" s="60" t="s">
        <v>2916</v>
      </c>
      <c r="C43" s="60" t="s">
        <v>10</v>
      </c>
      <c r="D43" s="60" t="s">
        <v>2843</v>
      </c>
      <c r="E43" s="60" t="s">
        <v>2844</v>
      </c>
      <c r="F43" s="60" t="s">
        <v>2881</v>
      </c>
      <c r="G43" s="60" t="s">
        <v>2881</v>
      </c>
      <c r="H43" s="60" t="s">
        <v>2917</v>
      </c>
      <c r="I43" s="60" t="s">
        <v>2917</v>
      </c>
      <c r="J43" s="60" t="s">
        <v>2847</v>
      </c>
      <c r="K43" s="60" t="s">
        <v>2916</v>
      </c>
      <c r="L43" s="60" t="s">
        <v>1302</v>
      </c>
      <c r="M43" s="60">
        <v>330</v>
      </c>
      <c r="N43" s="60">
        <v>333</v>
      </c>
      <c r="O43" s="60">
        <v>402</v>
      </c>
      <c r="P43" s="61" t="s">
        <v>1217</v>
      </c>
      <c r="Q43" s="62" t="s">
        <v>2884</v>
      </c>
      <c r="R43" s="60" t="s">
        <v>2881</v>
      </c>
      <c r="S43" s="60" t="s">
        <v>2849</v>
      </c>
      <c r="T43" s="60" t="s">
        <v>2847</v>
      </c>
      <c r="U43" s="60">
        <v>1</v>
      </c>
    </row>
    <row r="44" spans="1:21" x14ac:dyDescent="0.25">
      <c r="A44" s="59">
        <v>656022</v>
      </c>
      <c r="B44" s="60" t="s">
        <v>2918</v>
      </c>
      <c r="C44" s="60" t="s">
        <v>10</v>
      </c>
      <c r="D44" s="60" t="s">
        <v>2843</v>
      </c>
      <c r="E44" s="60" t="s">
        <v>2844</v>
      </c>
      <c r="F44" s="60" t="s">
        <v>2881</v>
      </c>
      <c r="G44" s="60" t="s">
        <v>2881</v>
      </c>
      <c r="H44" s="60" t="s">
        <v>2917</v>
      </c>
      <c r="I44" s="60" t="s">
        <v>2917</v>
      </c>
      <c r="J44" s="60" t="s">
        <v>2851</v>
      </c>
      <c r="K44" s="60" t="s">
        <v>2919</v>
      </c>
      <c r="L44" s="60" t="s">
        <v>2852</v>
      </c>
      <c r="M44" s="60">
        <v>330</v>
      </c>
      <c r="N44" s="60">
        <v>333</v>
      </c>
      <c r="O44" s="60">
        <v>402</v>
      </c>
      <c r="P44" s="61">
        <v>152</v>
      </c>
      <c r="Q44" s="62">
        <v>330333402152</v>
      </c>
      <c r="R44" s="60" t="s">
        <v>2881</v>
      </c>
      <c r="S44" s="60" t="s">
        <v>2849</v>
      </c>
      <c r="T44" s="60" t="s">
        <v>2847</v>
      </c>
      <c r="U44" s="60">
        <v>1</v>
      </c>
    </row>
    <row r="45" spans="1:21" x14ac:dyDescent="0.25">
      <c r="A45" s="59">
        <v>61832</v>
      </c>
      <c r="B45" s="60" t="s">
        <v>2920</v>
      </c>
      <c r="C45" s="60" t="s">
        <v>10</v>
      </c>
      <c r="D45" s="60" t="s">
        <v>2843</v>
      </c>
      <c r="E45" s="60" t="s">
        <v>2844</v>
      </c>
      <c r="F45" s="60" t="s">
        <v>2881</v>
      </c>
      <c r="G45" s="60" t="s">
        <v>2881</v>
      </c>
      <c r="H45" s="60" t="s">
        <v>2921</v>
      </c>
      <c r="I45" s="60" t="s">
        <v>2921</v>
      </c>
      <c r="J45" s="60" t="s">
        <v>2847</v>
      </c>
      <c r="K45" s="60" t="s">
        <v>2920</v>
      </c>
      <c r="L45" s="60" t="s">
        <v>1302</v>
      </c>
      <c r="M45" s="60">
        <v>330</v>
      </c>
      <c r="N45" s="60">
        <v>333</v>
      </c>
      <c r="O45" s="60">
        <v>402</v>
      </c>
      <c r="P45" s="61" t="s">
        <v>1217</v>
      </c>
      <c r="Q45" s="62" t="s">
        <v>2884</v>
      </c>
      <c r="R45" s="60" t="s">
        <v>2881</v>
      </c>
      <c r="S45" s="60" t="s">
        <v>2849</v>
      </c>
      <c r="T45" s="60" t="s">
        <v>2847</v>
      </c>
      <c r="U45" s="60">
        <v>1</v>
      </c>
    </row>
    <row r="46" spans="1:21" x14ac:dyDescent="0.25">
      <c r="A46" s="59">
        <v>656019</v>
      </c>
      <c r="B46" s="60" t="s">
        <v>2922</v>
      </c>
      <c r="C46" s="60" t="s">
        <v>10</v>
      </c>
      <c r="D46" s="60" t="s">
        <v>2843</v>
      </c>
      <c r="E46" s="60" t="s">
        <v>2844</v>
      </c>
      <c r="F46" s="60" t="s">
        <v>2881</v>
      </c>
      <c r="G46" s="60" t="s">
        <v>2881</v>
      </c>
      <c r="H46" s="60" t="s">
        <v>2921</v>
      </c>
      <c r="I46" s="60" t="s">
        <v>2921</v>
      </c>
      <c r="J46" s="60" t="s">
        <v>2851</v>
      </c>
      <c r="K46" s="60" t="s">
        <v>2923</v>
      </c>
      <c r="L46" s="60" t="s">
        <v>2852</v>
      </c>
      <c r="M46" s="60">
        <v>330</v>
      </c>
      <c r="N46" s="60">
        <v>333</v>
      </c>
      <c r="O46" s="60">
        <v>402</v>
      </c>
      <c r="P46" s="61">
        <v>152</v>
      </c>
      <c r="Q46" s="62">
        <v>330333402152</v>
      </c>
      <c r="R46" s="60" t="s">
        <v>2881</v>
      </c>
      <c r="S46" s="60" t="s">
        <v>2849</v>
      </c>
      <c r="T46" s="60" t="s">
        <v>2847</v>
      </c>
      <c r="U46" s="60">
        <v>1</v>
      </c>
    </row>
    <row r="47" spans="1:21" x14ac:dyDescent="0.25">
      <c r="A47" s="59">
        <v>134500</v>
      </c>
      <c r="B47" s="60" t="s">
        <v>2924</v>
      </c>
      <c r="C47" s="60" t="s">
        <v>10</v>
      </c>
      <c r="D47" s="60" t="s">
        <v>2843</v>
      </c>
      <c r="E47" s="60" t="s">
        <v>2844</v>
      </c>
      <c r="F47" s="60" t="s">
        <v>2881</v>
      </c>
      <c r="G47" s="60" t="s">
        <v>2881</v>
      </c>
      <c r="H47" s="60" t="s">
        <v>2925</v>
      </c>
      <c r="I47" s="60" t="s">
        <v>2925</v>
      </c>
      <c r="J47" s="60" t="s">
        <v>2847</v>
      </c>
      <c r="K47" s="60" t="s">
        <v>2924</v>
      </c>
      <c r="L47" s="60" t="s">
        <v>1974</v>
      </c>
      <c r="M47" s="60">
        <v>330</v>
      </c>
      <c r="N47" s="60">
        <v>333</v>
      </c>
      <c r="O47" s="60">
        <v>402</v>
      </c>
      <c r="P47" s="61" t="s">
        <v>1217</v>
      </c>
      <c r="Q47" s="62" t="s">
        <v>2884</v>
      </c>
      <c r="R47" s="60" t="s">
        <v>2881</v>
      </c>
      <c r="S47" s="60" t="s">
        <v>2849</v>
      </c>
      <c r="T47" s="60" t="s">
        <v>2847</v>
      </c>
      <c r="U47" s="60">
        <v>1</v>
      </c>
    </row>
    <row r="48" spans="1:21" x14ac:dyDescent="0.25">
      <c r="A48" s="59">
        <v>61833</v>
      </c>
      <c r="B48" s="60" t="s">
        <v>2924</v>
      </c>
      <c r="C48" s="60" t="s">
        <v>10</v>
      </c>
      <c r="D48" s="60" t="s">
        <v>2843</v>
      </c>
      <c r="E48" s="60" t="s">
        <v>2844</v>
      </c>
      <c r="F48" s="60" t="s">
        <v>2881</v>
      </c>
      <c r="G48" s="60" t="s">
        <v>2881</v>
      </c>
      <c r="H48" s="60" t="s">
        <v>2925</v>
      </c>
      <c r="I48" s="60" t="s">
        <v>2925</v>
      </c>
      <c r="J48" s="60" t="s">
        <v>2847</v>
      </c>
      <c r="K48" s="60" t="s">
        <v>2924</v>
      </c>
      <c r="L48" s="60" t="s">
        <v>1302</v>
      </c>
      <c r="M48" s="60">
        <v>330</v>
      </c>
      <c r="N48" s="60">
        <v>333</v>
      </c>
      <c r="O48" s="60">
        <v>402</v>
      </c>
      <c r="P48" s="61" t="s">
        <v>1217</v>
      </c>
      <c r="Q48" s="62" t="s">
        <v>2884</v>
      </c>
      <c r="R48" s="60" t="s">
        <v>2881</v>
      </c>
      <c r="S48" s="60" t="s">
        <v>2849</v>
      </c>
      <c r="T48" s="60" t="s">
        <v>2847</v>
      </c>
      <c r="U48" s="60">
        <v>1</v>
      </c>
    </row>
    <row r="49" spans="1:21" x14ac:dyDescent="0.25">
      <c r="A49" s="59">
        <v>655515</v>
      </c>
      <c r="B49" s="60" t="s">
        <v>2926</v>
      </c>
      <c r="C49" s="60" t="s">
        <v>10</v>
      </c>
      <c r="D49" s="60" t="s">
        <v>2843</v>
      </c>
      <c r="E49" s="60" t="s">
        <v>2844</v>
      </c>
      <c r="F49" s="60" t="s">
        <v>2881</v>
      </c>
      <c r="G49" s="60" t="s">
        <v>2881</v>
      </c>
      <c r="H49" s="60" t="s">
        <v>2925</v>
      </c>
      <c r="I49" s="60" t="s">
        <v>2925</v>
      </c>
      <c r="J49" s="60" t="s">
        <v>2851</v>
      </c>
      <c r="K49" s="60" t="s">
        <v>2926</v>
      </c>
      <c r="L49" s="60" t="s">
        <v>2852</v>
      </c>
      <c r="M49" s="60">
        <v>330</v>
      </c>
      <c r="N49" s="60">
        <v>333</v>
      </c>
      <c r="O49" s="60">
        <v>402</v>
      </c>
      <c r="P49" s="61">
        <v>151</v>
      </c>
      <c r="Q49" s="62">
        <v>330333402151</v>
      </c>
      <c r="R49" s="60" t="s">
        <v>2881</v>
      </c>
      <c r="S49" s="60" t="s">
        <v>2849</v>
      </c>
      <c r="T49" s="60" t="s">
        <v>2847</v>
      </c>
      <c r="U49" s="60">
        <v>1</v>
      </c>
    </row>
    <row r="50" spans="1:21" x14ac:dyDescent="0.25">
      <c r="A50" s="59">
        <v>655814</v>
      </c>
      <c r="B50" s="60" t="s">
        <v>2927</v>
      </c>
      <c r="C50" s="60" t="s">
        <v>10</v>
      </c>
      <c r="D50" s="60" t="s">
        <v>2843</v>
      </c>
      <c r="E50" s="60" t="s">
        <v>2844</v>
      </c>
      <c r="F50" s="60" t="s">
        <v>2881</v>
      </c>
      <c r="G50" s="60" t="s">
        <v>2881</v>
      </c>
      <c r="H50" s="60" t="s">
        <v>2925</v>
      </c>
      <c r="I50" s="60" t="s">
        <v>2925</v>
      </c>
      <c r="J50" s="60" t="s">
        <v>2854</v>
      </c>
      <c r="K50" s="60" t="s">
        <v>2927</v>
      </c>
      <c r="L50" s="60" t="s">
        <v>2852</v>
      </c>
      <c r="M50" s="60">
        <v>330</v>
      </c>
      <c r="N50" s="60">
        <v>333</v>
      </c>
      <c r="O50" s="60">
        <v>402</v>
      </c>
      <c r="P50" s="61">
        <v>101</v>
      </c>
      <c r="Q50" s="62">
        <v>330333402101</v>
      </c>
      <c r="R50" s="60" t="s">
        <v>2881</v>
      </c>
      <c r="S50" s="60" t="s">
        <v>2849</v>
      </c>
      <c r="T50" s="60" t="s">
        <v>2847</v>
      </c>
      <c r="U50" s="60">
        <v>1</v>
      </c>
    </row>
    <row r="51" spans="1:21" x14ac:dyDescent="0.25">
      <c r="A51" s="59">
        <v>20020982</v>
      </c>
      <c r="B51" s="60" t="s">
        <v>2928</v>
      </c>
      <c r="C51" s="60" t="s">
        <v>10</v>
      </c>
      <c r="D51" s="60" t="s">
        <v>2843</v>
      </c>
      <c r="E51" s="60" t="s">
        <v>2844</v>
      </c>
      <c r="F51" s="60" t="s">
        <v>2881</v>
      </c>
      <c r="G51" s="60" t="s">
        <v>2881</v>
      </c>
      <c r="H51" s="60" t="s">
        <v>2925</v>
      </c>
      <c r="I51" s="60" t="s">
        <v>2925</v>
      </c>
      <c r="J51" s="60" t="s">
        <v>2857</v>
      </c>
      <c r="K51" s="60" t="s">
        <v>2928</v>
      </c>
      <c r="L51" s="60" t="s">
        <v>2859</v>
      </c>
      <c r="M51" s="60">
        <v>330</v>
      </c>
      <c r="N51" s="60">
        <v>333</v>
      </c>
      <c r="O51" s="60">
        <v>402</v>
      </c>
      <c r="P51" s="61" t="s">
        <v>1217</v>
      </c>
      <c r="Q51" s="62" t="s">
        <v>2884</v>
      </c>
      <c r="R51" s="60" t="s">
        <v>2881</v>
      </c>
      <c r="S51" s="60" t="s">
        <v>2849</v>
      </c>
      <c r="T51" s="60" t="s">
        <v>2847</v>
      </c>
      <c r="U51" s="60">
        <v>1</v>
      </c>
    </row>
    <row r="52" spans="1:21" x14ac:dyDescent="0.25">
      <c r="A52" s="59" t="s">
        <v>1217</v>
      </c>
      <c r="B52" s="60" t="s">
        <v>2929</v>
      </c>
      <c r="C52" s="60" t="s">
        <v>10</v>
      </c>
      <c r="D52" s="60" t="s">
        <v>2843</v>
      </c>
      <c r="E52" s="60" t="s">
        <v>2844</v>
      </c>
      <c r="F52" s="60" t="s">
        <v>2881</v>
      </c>
      <c r="G52" s="60" t="s">
        <v>2881</v>
      </c>
      <c r="H52" s="60" t="s">
        <v>2925</v>
      </c>
      <c r="I52" s="60" t="s">
        <v>2925</v>
      </c>
      <c r="J52" s="60" t="s">
        <v>2847</v>
      </c>
      <c r="K52" s="60" t="s">
        <v>2924</v>
      </c>
      <c r="L52" s="60" t="s">
        <v>1512</v>
      </c>
      <c r="M52" s="60">
        <v>330</v>
      </c>
      <c r="N52" s="60">
        <v>333</v>
      </c>
      <c r="O52" s="60">
        <v>402</v>
      </c>
      <c r="P52" s="61" t="s">
        <v>1217</v>
      </c>
      <c r="Q52" s="62" t="s">
        <v>2884</v>
      </c>
      <c r="R52" s="60" t="s">
        <v>2881</v>
      </c>
      <c r="S52" s="60" t="s">
        <v>2849</v>
      </c>
      <c r="T52" s="60" t="s">
        <v>2847</v>
      </c>
      <c r="U52" s="60">
        <v>0.001</v>
      </c>
    </row>
    <row r="53" spans="1:21" x14ac:dyDescent="0.25">
      <c r="A53" s="59">
        <v>91837</v>
      </c>
      <c r="B53" s="60" t="s">
        <v>2930</v>
      </c>
      <c r="C53" s="60" t="s">
        <v>10</v>
      </c>
      <c r="D53" s="60" t="s">
        <v>2843</v>
      </c>
      <c r="E53" s="60" t="s">
        <v>2844</v>
      </c>
      <c r="F53" s="60" t="s">
        <v>2881</v>
      </c>
      <c r="G53" s="60" t="s">
        <v>2881</v>
      </c>
      <c r="H53" s="60" t="s">
        <v>2931</v>
      </c>
      <c r="I53" s="60" t="s">
        <v>2925</v>
      </c>
      <c r="J53" s="60" t="s">
        <v>2847</v>
      </c>
      <c r="K53" s="60" t="s">
        <v>2930</v>
      </c>
      <c r="L53" s="60" t="s">
        <v>1302</v>
      </c>
      <c r="M53" s="60">
        <v>330</v>
      </c>
      <c r="N53" s="60">
        <v>333</v>
      </c>
      <c r="O53" s="60">
        <v>402</v>
      </c>
      <c r="P53" s="61" t="s">
        <v>1217</v>
      </c>
      <c r="Q53" s="62" t="s">
        <v>2884</v>
      </c>
      <c r="R53" s="60" t="s">
        <v>2881</v>
      </c>
      <c r="S53" s="60" t="s">
        <v>2849</v>
      </c>
      <c r="T53" s="60" t="s">
        <v>2847</v>
      </c>
      <c r="U53" s="60">
        <v>1</v>
      </c>
    </row>
    <row r="54" spans="1:21" x14ac:dyDescent="0.25">
      <c r="A54" s="59">
        <v>671861</v>
      </c>
      <c r="B54" s="60" t="s">
        <v>2932</v>
      </c>
      <c r="C54" s="60" t="s">
        <v>9</v>
      </c>
      <c r="D54" s="60" t="s">
        <v>2843</v>
      </c>
      <c r="E54" s="60" t="s">
        <v>2844</v>
      </c>
      <c r="F54" s="60" t="s">
        <v>2881</v>
      </c>
      <c r="G54" s="60" t="s">
        <v>2933</v>
      </c>
      <c r="H54" s="60" t="s">
        <v>2934</v>
      </c>
      <c r="I54" s="60" t="s">
        <v>2925</v>
      </c>
      <c r="J54" s="60" t="s">
        <v>2847</v>
      </c>
      <c r="K54" s="60" t="s">
        <v>2932</v>
      </c>
      <c r="L54" s="60" t="s">
        <v>2852</v>
      </c>
      <c r="M54" s="60">
        <v>330</v>
      </c>
      <c r="N54" s="60">
        <v>333</v>
      </c>
      <c r="O54" s="60">
        <v>402</v>
      </c>
      <c r="P54" s="61">
        <v>174</v>
      </c>
      <c r="Q54" s="62">
        <v>330333402174</v>
      </c>
      <c r="R54" s="60" t="s">
        <v>2933</v>
      </c>
      <c r="S54" s="60" t="s">
        <v>2865</v>
      </c>
      <c r="T54" s="60" t="s">
        <v>2847</v>
      </c>
      <c r="U54" s="60">
        <v>0.5</v>
      </c>
    </row>
    <row r="55" spans="1:21" x14ac:dyDescent="0.25">
      <c r="A55" s="59">
        <v>20024096</v>
      </c>
      <c r="B55" s="60" t="s">
        <v>2935</v>
      </c>
      <c r="C55" s="60" t="s">
        <v>9</v>
      </c>
      <c r="D55" s="60" t="s">
        <v>2843</v>
      </c>
      <c r="E55" s="60" t="s">
        <v>2844</v>
      </c>
      <c r="F55" s="60" t="s">
        <v>2881</v>
      </c>
      <c r="G55" s="60" t="s">
        <v>2933</v>
      </c>
      <c r="H55" s="60" t="s">
        <v>2934</v>
      </c>
      <c r="I55" s="60" t="s">
        <v>2925</v>
      </c>
      <c r="J55" s="60" t="s">
        <v>2847</v>
      </c>
      <c r="K55" s="60" t="s">
        <v>2932</v>
      </c>
      <c r="L55" s="60" t="s">
        <v>2859</v>
      </c>
      <c r="M55" s="60">
        <v>330</v>
      </c>
      <c r="N55" s="60">
        <v>333</v>
      </c>
      <c r="O55" s="60">
        <v>402</v>
      </c>
      <c r="P55" s="61" t="s">
        <v>1217</v>
      </c>
      <c r="Q55" s="62" t="s">
        <v>2884</v>
      </c>
      <c r="R55" s="60" t="s">
        <v>2933</v>
      </c>
      <c r="S55" s="60" t="s">
        <v>2865</v>
      </c>
      <c r="T55" s="60" t="s">
        <v>2847</v>
      </c>
      <c r="U55" s="60">
        <v>0.5</v>
      </c>
    </row>
    <row r="56" spans="1:21" x14ac:dyDescent="0.25">
      <c r="A56" s="59" t="s">
        <v>1217</v>
      </c>
      <c r="B56" s="60" t="s">
        <v>2936</v>
      </c>
      <c r="C56" s="60" t="s">
        <v>9</v>
      </c>
      <c r="D56" s="60" t="s">
        <v>2843</v>
      </c>
      <c r="E56" s="60" t="s">
        <v>2844</v>
      </c>
      <c r="F56" s="60" t="s">
        <v>2881</v>
      </c>
      <c r="G56" s="60" t="s">
        <v>2933</v>
      </c>
      <c r="H56" s="60" t="s">
        <v>2934</v>
      </c>
      <c r="I56" s="60" t="s">
        <v>2925</v>
      </c>
      <c r="J56" s="60" t="s">
        <v>2847</v>
      </c>
      <c r="K56" s="60" t="s">
        <v>2932</v>
      </c>
      <c r="L56" s="60" t="s">
        <v>1964</v>
      </c>
      <c r="M56" s="60">
        <v>330</v>
      </c>
      <c r="N56" s="60">
        <v>333</v>
      </c>
      <c r="O56" s="60">
        <v>402</v>
      </c>
      <c r="P56" s="61" t="s">
        <v>1217</v>
      </c>
      <c r="Q56" s="62" t="s">
        <v>2884</v>
      </c>
      <c r="R56" s="60" t="s">
        <v>2933</v>
      </c>
      <c r="S56" s="60" t="s">
        <v>2865</v>
      </c>
      <c r="T56" s="60" t="s">
        <v>2847</v>
      </c>
      <c r="U56" s="60">
        <v>0.5</v>
      </c>
    </row>
    <row r="57" spans="1:21" x14ac:dyDescent="0.25">
      <c r="A57" s="59">
        <v>134803</v>
      </c>
      <c r="B57" s="60" t="s">
        <v>2937</v>
      </c>
      <c r="C57" s="60" t="s">
        <v>9</v>
      </c>
      <c r="D57" s="60" t="s">
        <v>2843</v>
      </c>
      <c r="E57" s="60" t="s">
        <v>2844</v>
      </c>
      <c r="F57" s="60" t="s">
        <v>2881</v>
      </c>
      <c r="G57" s="60" t="s">
        <v>2933</v>
      </c>
      <c r="H57" s="60" t="s">
        <v>2934</v>
      </c>
      <c r="I57" s="60" t="s">
        <v>2925</v>
      </c>
      <c r="J57" s="60" t="s">
        <v>2847</v>
      </c>
      <c r="K57" s="60" t="s">
        <v>2932</v>
      </c>
      <c r="L57" s="60" t="s">
        <v>1974</v>
      </c>
      <c r="M57" s="60">
        <v>330</v>
      </c>
      <c r="N57" s="60">
        <v>333</v>
      </c>
      <c r="O57" s="60">
        <v>402</v>
      </c>
      <c r="P57" s="61" t="s">
        <v>1217</v>
      </c>
      <c r="Q57" s="62" t="s">
        <v>2884</v>
      </c>
      <c r="R57" s="60" t="s">
        <v>2933</v>
      </c>
      <c r="S57" s="60" t="s">
        <v>2865</v>
      </c>
      <c r="T57" s="60" t="s">
        <v>2847</v>
      </c>
      <c r="U57" s="60">
        <v>0.5</v>
      </c>
    </row>
    <row r="58" spans="1:21" x14ac:dyDescent="0.25">
      <c r="A58" s="59">
        <v>794567</v>
      </c>
      <c r="B58" s="60" t="s">
        <v>2938</v>
      </c>
      <c r="C58" s="60" t="s">
        <v>9</v>
      </c>
      <c r="D58" s="60" t="s">
        <v>2843</v>
      </c>
      <c r="E58" s="60" t="s">
        <v>2844</v>
      </c>
      <c r="F58" s="60" t="s">
        <v>2881</v>
      </c>
      <c r="G58" s="60" t="s">
        <v>2933</v>
      </c>
      <c r="H58" s="60" t="s">
        <v>2934</v>
      </c>
      <c r="I58" s="60" t="s">
        <v>2925</v>
      </c>
      <c r="J58" s="60" t="s">
        <v>2868</v>
      </c>
      <c r="K58" s="60" t="s">
        <v>2939</v>
      </c>
      <c r="L58" s="60" t="s">
        <v>1302</v>
      </c>
      <c r="M58" s="60">
        <v>330</v>
      </c>
      <c r="N58" s="60">
        <v>333</v>
      </c>
      <c r="O58" s="60">
        <v>402</v>
      </c>
      <c r="P58" s="61" t="s">
        <v>1217</v>
      </c>
      <c r="Q58" s="62" t="s">
        <v>2884</v>
      </c>
      <c r="R58" s="60" t="s">
        <v>2933</v>
      </c>
      <c r="S58" s="60" t="s">
        <v>2865</v>
      </c>
      <c r="T58" s="60" t="s">
        <v>2847</v>
      </c>
      <c r="U58" s="60">
        <v>0.5</v>
      </c>
    </row>
    <row r="59" spans="1:21" x14ac:dyDescent="0.25">
      <c r="A59" s="59">
        <v>795737</v>
      </c>
      <c r="B59" s="60" t="s">
        <v>2937</v>
      </c>
      <c r="C59" s="60" t="s">
        <v>9</v>
      </c>
      <c r="D59" s="60" t="s">
        <v>2843</v>
      </c>
      <c r="E59" s="60" t="s">
        <v>2844</v>
      </c>
      <c r="F59" s="60" t="s">
        <v>2881</v>
      </c>
      <c r="G59" s="60" t="s">
        <v>2933</v>
      </c>
      <c r="H59" s="60" t="s">
        <v>2934</v>
      </c>
      <c r="I59" s="60" t="s">
        <v>2925</v>
      </c>
      <c r="J59" s="60" t="s">
        <v>2847</v>
      </c>
      <c r="K59" s="60" t="s">
        <v>2932</v>
      </c>
      <c r="L59" s="60" t="s">
        <v>1302</v>
      </c>
      <c r="M59" s="60">
        <v>330</v>
      </c>
      <c r="N59" s="60">
        <v>333</v>
      </c>
      <c r="O59" s="60">
        <v>402</v>
      </c>
      <c r="P59" s="61" t="s">
        <v>1217</v>
      </c>
      <c r="Q59" s="62" t="s">
        <v>2884</v>
      </c>
      <c r="R59" s="60" t="s">
        <v>2933</v>
      </c>
      <c r="S59" s="60" t="s">
        <v>2865</v>
      </c>
      <c r="T59" s="60" t="s">
        <v>2847</v>
      </c>
      <c r="U59" s="60">
        <v>0.5</v>
      </c>
    </row>
    <row r="60" spans="1:21" x14ac:dyDescent="0.25">
      <c r="A60" s="59">
        <v>655525</v>
      </c>
      <c r="B60" s="60" t="s">
        <v>2940</v>
      </c>
      <c r="C60" s="60" t="s">
        <v>10</v>
      </c>
      <c r="D60" s="60" t="s">
        <v>2843</v>
      </c>
      <c r="E60" s="60" t="s">
        <v>2844</v>
      </c>
      <c r="F60" s="60" t="s">
        <v>2881</v>
      </c>
      <c r="G60" s="60" t="s">
        <v>2881</v>
      </c>
      <c r="H60" s="60" t="s">
        <v>2941</v>
      </c>
      <c r="I60" s="60" t="s">
        <v>2941</v>
      </c>
      <c r="J60" s="60" t="s">
        <v>2851</v>
      </c>
      <c r="K60" s="60" t="s">
        <v>2942</v>
      </c>
      <c r="L60" s="60" t="s">
        <v>2852</v>
      </c>
      <c r="M60" s="60">
        <v>330</v>
      </c>
      <c r="N60" s="60">
        <v>333</v>
      </c>
      <c r="O60" s="60">
        <v>402</v>
      </c>
      <c r="P60" s="61">
        <v>152</v>
      </c>
      <c r="Q60" s="62">
        <v>330333402152</v>
      </c>
      <c r="R60" s="60" t="s">
        <v>2881</v>
      </c>
      <c r="S60" s="60" t="s">
        <v>2849</v>
      </c>
      <c r="T60" s="60" t="s">
        <v>2847</v>
      </c>
      <c r="U60" s="60">
        <v>1</v>
      </c>
    </row>
    <row r="61" spans="1:21" x14ac:dyDescent="0.25">
      <c r="A61" s="59">
        <v>134520</v>
      </c>
      <c r="B61" s="60" t="s">
        <v>2943</v>
      </c>
      <c r="C61" s="60" t="s">
        <v>10</v>
      </c>
      <c r="D61" s="60" t="s">
        <v>2843</v>
      </c>
      <c r="E61" s="60" t="s">
        <v>2844</v>
      </c>
      <c r="F61" s="60" t="s">
        <v>2881</v>
      </c>
      <c r="G61" s="60" t="s">
        <v>2881</v>
      </c>
      <c r="H61" s="60" t="s">
        <v>2944</v>
      </c>
      <c r="I61" s="60" t="s">
        <v>2944</v>
      </c>
      <c r="J61" s="60" t="s">
        <v>2847</v>
      </c>
      <c r="K61" s="60" t="s">
        <v>2945</v>
      </c>
      <c r="L61" s="60" t="s">
        <v>1974</v>
      </c>
      <c r="M61" s="60">
        <v>330</v>
      </c>
      <c r="N61" s="60">
        <v>333</v>
      </c>
      <c r="O61" s="60">
        <v>402</v>
      </c>
      <c r="P61" s="61" t="s">
        <v>1217</v>
      </c>
      <c r="Q61" s="62" t="s">
        <v>2884</v>
      </c>
      <c r="R61" s="60" t="s">
        <v>2881</v>
      </c>
      <c r="S61" s="60" t="s">
        <v>2849</v>
      </c>
      <c r="T61" s="60" t="s">
        <v>2847</v>
      </c>
      <c r="U61" s="60">
        <v>1</v>
      </c>
    </row>
    <row r="62" spans="1:21" x14ac:dyDescent="0.25">
      <c r="A62" s="59">
        <v>61853</v>
      </c>
      <c r="B62" s="60" t="s">
        <v>2943</v>
      </c>
      <c r="C62" s="60" t="s">
        <v>10</v>
      </c>
      <c r="D62" s="60" t="s">
        <v>2843</v>
      </c>
      <c r="E62" s="60" t="s">
        <v>2844</v>
      </c>
      <c r="F62" s="60" t="s">
        <v>2881</v>
      </c>
      <c r="G62" s="60" t="s">
        <v>2881</v>
      </c>
      <c r="H62" s="60" t="s">
        <v>2944</v>
      </c>
      <c r="I62" s="60" t="s">
        <v>2944</v>
      </c>
      <c r="J62" s="60" t="s">
        <v>2847</v>
      </c>
      <c r="K62" s="60" t="s">
        <v>2945</v>
      </c>
      <c r="L62" s="60" t="s">
        <v>1302</v>
      </c>
      <c r="M62" s="60">
        <v>330</v>
      </c>
      <c r="N62" s="60">
        <v>333</v>
      </c>
      <c r="O62" s="60">
        <v>402</v>
      </c>
      <c r="P62" s="61" t="s">
        <v>1217</v>
      </c>
      <c r="Q62" s="62" t="s">
        <v>2884</v>
      </c>
      <c r="R62" s="60" t="s">
        <v>2881</v>
      </c>
      <c r="S62" s="60" t="s">
        <v>2849</v>
      </c>
      <c r="T62" s="60" t="s">
        <v>2847</v>
      </c>
      <c r="U62" s="60">
        <v>1</v>
      </c>
    </row>
    <row r="63" spans="1:21" x14ac:dyDescent="0.25">
      <c r="A63" s="59">
        <v>657474</v>
      </c>
      <c r="B63" s="60" t="s">
        <v>2946</v>
      </c>
      <c r="C63" s="60" t="s">
        <v>10</v>
      </c>
      <c r="D63" s="60" t="s">
        <v>2843</v>
      </c>
      <c r="E63" s="60" t="s">
        <v>2844</v>
      </c>
      <c r="F63" s="60" t="s">
        <v>2881</v>
      </c>
      <c r="G63" s="60" t="s">
        <v>2881</v>
      </c>
      <c r="H63" s="60" t="s">
        <v>2944</v>
      </c>
      <c r="I63" s="60" t="s">
        <v>2944</v>
      </c>
      <c r="J63" s="60" t="s">
        <v>2851</v>
      </c>
      <c r="K63" s="60" t="s">
        <v>2946</v>
      </c>
      <c r="L63" s="60" t="s">
        <v>2852</v>
      </c>
      <c r="M63" s="60">
        <v>330</v>
      </c>
      <c r="N63" s="60">
        <v>333</v>
      </c>
      <c r="O63" s="60">
        <v>402</v>
      </c>
      <c r="P63" s="61">
        <v>152</v>
      </c>
      <c r="Q63" s="62">
        <v>330333402152</v>
      </c>
      <c r="R63" s="60" t="s">
        <v>2881</v>
      </c>
      <c r="S63" s="60" t="s">
        <v>2849</v>
      </c>
      <c r="T63" s="60" t="s">
        <v>2847</v>
      </c>
      <c r="U63" s="60">
        <v>1</v>
      </c>
    </row>
    <row r="64" spans="1:21" x14ac:dyDescent="0.25">
      <c r="A64" s="59">
        <v>20021014</v>
      </c>
      <c r="B64" s="60" t="s">
        <v>2947</v>
      </c>
      <c r="C64" s="60" t="s">
        <v>10</v>
      </c>
      <c r="D64" s="60" t="s">
        <v>2843</v>
      </c>
      <c r="E64" s="60" t="s">
        <v>2844</v>
      </c>
      <c r="F64" s="60" t="s">
        <v>2881</v>
      </c>
      <c r="G64" s="60" t="s">
        <v>2881</v>
      </c>
      <c r="H64" s="60" t="s">
        <v>2944</v>
      </c>
      <c r="I64" s="60" t="s">
        <v>2944</v>
      </c>
      <c r="J64" s="60" t="s">
        <v>2857</v>
      </c>
      <c r="K64" s="60" t="s">
        <v>2948</v>
      </c>
      <c r="L64" s="60" t="s">
        <v>2859</v>
      </c>
      <c r="M64" s="60">
        <v>330</v>
      </c>
      <c r="N64" s="60">
        <v>333</v>
      </c>
      <c r="O64" s="60">
        <v>402</v>
      </c>
      <c r="P64" s="61" t="s">
        <v>1217</v>
      </c>
      <c r="Q64" s="62" t="s">
        <v>2884</v>
      </c>
      <c r="R64" s="60" t="s">
        <v>2881</v>
      </c>
      <c r="S64" s="60" t="s">
        <v>2849</v>
      </c>
      <c r="T64" s="60" t="s">
        <v>2847</v>
      </c>
      <c r="U64" s="60">
        <v>1</v>
      </c>
    </row>
    <row r="65" spans="1:21" x14ac:dyDescent="0.25">
      <c r="A65" s="59" t="s">
        <v>1217</v>
      </c>
      <c r="B65" s="60" t="s">
        <v>2949</v>
      </c>
      <c r="C65" s="60" t="s">
        <v>10</v>
      </c>
      <c r="D65" s="60" t="s">
        <v>2843</v>
      </c>
      <c r="E65" s="60" t="s">
        <v>2844</v>
      </c>
      <c r="F65" s="60" t="s">
        <v>2881</v>
      </c>
      <c r="G65" s="60" t="s">
        <v>2881</v>
      </c>
      <c r="H65" s="60" t="s">
        <v>2944</v>
      </c>
      <c r="I65" s="60" t="s">
        <v>2944</v>
      </c>
      <c r="J65" s="60" t="s">
        <v>2847</v>
      </c>
      <c r="K65" s="60" t="s">
        <v>2945</v>
      </c>
      <c r="L65" s="60" t="s">
        <v>1512</v>
      </c>
      <c r="M65" s="60">
        <v>330</v>
      </c>
      <c r="N65" s="60">
        <v>333</v>
      </c>
      <c r="O65" s="60">
        <v>402</v>
      </c>
      <c r="P65" s="61" t="s">
        <v>1217</v>
      </c>
      <c r="Q65" s="62" t="s">
        <v>2884</v>
      </c>
      <c r="R65" s="60" t="s">
        <v>2881</v>
      </c>
      <c r="S65" s="60" t="s">
        <v>2849</v>
      </c>
      <c r="T65" s="60" t="s">
        <v>2847</v>
      </c>
      <c r="U65" s="60">
        <v>0.001</v>
      </c>
    </row>
    <row r="66" spans="1:21" x14ac:dyDescent="0.25">
      <c r="A66" s="59">
        <v>134502</v>
      </c>
      <c r="B66" s="60" t="s">
        <v>2950</v>
      </c>
      <c r="C66" s="60" t="s">
        <v>10</v>
      </c>
      <c r="D66" s="60" t="s">
        <v>2843</v>
      </c>
      <c r="E66" s="60" t="s">
        <v>2844</v>
      </c>
      <c r="F66" s="60" t="s">
        <v>2881</v>
      </c>
      <c r="G66" s="60" t="s">
        <v>2881</v>
      </c>
      <c r="H66" s="60" t="s">
        <v>2951</v>
      </c>
      <c r="I66" s="60" t="s">
        <v>2951</v>
      </c>
      <c r="J66" s="60" t="s">
        <v>2847</v>
      </c>
      <c r="K66" s="60" t="s">
        <v>2950</v>
      </c>
      <c r="L66" s="60" t="s">
        <v>1974</v>
      </c>
      <c r="M66" s="60">
        <v>330</v>
      </c>
      <c r="N66" s="60">
        <v>333</v>
      </c>
      <c r="O66" s="60">
        <v>402</v>
      </c>
      <c r="P66" s="61" t="s">
        <v>1217</v>
      </c>
      <c r="Q66" s="62" t="s">
        <v>2884</v>
      </c>
      <c r="R66" s="60" t="s">
        <v>2881</v>
      </c>
      <c r="S66" s="60" t="s">
        <v>2849</v>
      </c>
      <c r="T66" s="60" t="s">
        <v>2847</v>
      </c>
      <c r="U66" s="60">
        <v>1</v>
      </c>
    </row>
    <row r="67" spans="1:21" x14ac:dyDescent="0.25">
      <c r="A67" s="59">
        <v>61835</v>
      </c>
      <c r="B67" s="60" t="s">
        <v>2950</v>
      </c>
      <c r="C67" s="60" t="s">
        <v>10</v>
      </c>
      <c r="D67" s="60" t="s">
        <v>2843</v>
      </c>
      <c r="E67" s="60" t="s">
        <v>2844</v>
      </c>
      <c r="F67" s="60" t="s">
        <v>2881</v>
      </c>
      <c r="G67" s="60" t="s">
        <v>2881</v>
      </c>
      <c r="H67" s="60" t="s">
        <v>2951</v>
      </c>
      <c r="I67" s="60" t="s">
        <v>2951</v>
      </c>
      <c r="J67" s="60" t="s">
        <v>2847</v>
      </c>
      <c r="K67" s="60" t="s">
        <v>2950</v>
      </c>
      <c r="L67" s="60" t="s">
        <v>1302</v>
      </c>
      <c r="M67" s="60">
        <v>330</v>
      </c>
      <c r="N67" s="60">
        <v>333</v>
      </c>
      <c r="O67" s="60">
        <v>402</v>
      </c>
      <c r="P67" s="61" t="s">
        <v>1217</v>
      </c>
      <c r="Q67" s="62" t="s">
        <v>2884</v>
      </c>
      <c r="R67" s="60" t="s">
        <v>2881</v>
      </c>
      <c r="S67" s="60" t="s">
        <v>2849</v>
      </c>
      <c r="T67" s="60" t="s">
        <v>2847</v>
      </c>
      <c r="U67" s="60">
        <v>1</v>
      </c>
    </row>
    <row r="68" spans="1:21" x14ac:dyDescent="0.25">
      <c r="A68" s="59">
        <v>655536</v>
      </c>
      <c r="B68" s="60" t="s">
        <v>2952</v>
      </c>
      <c r="C68" s="60" t="s">
        <v>10</v>
      </c>
      <c r="D68" s="60" t="s">
        <v>2843</v>
      </c>
      <c r="E68" s="60" t="s">
        <v>2844</v>
      </c>
      <c r="F68" s="60" t="s">
        <v>2881</v>
      </c>
      <c r="G68" s="60" t="s">
        <v>2881</v>
      </c>
      <c r="H68" s="60" t="s">
        <v>2951</v>
      </c>
      <c r="I68" s="60" t="s">
        <v>2951</v>
      </c>
      <c r="J68" s="60" t="s">
        <v>2851</v>
      </c>
      <c r="K68" s="60" t="s">
        <v>2953</v>
      </c>
      <c r="L68" s="60" t="s">
        <v>2852</v>
      </c>
      <c r="M68" s="60">
        <v>330</v>
      </c>
      <c r="N68" s="60">
        <v>333</v>
      </c>
      <c r="O68" s="60">
        <v>402</v>
      </c>
      <c r="P68" s="61">
        <v>152</v>
      </c>
      <c r="Q68" s="62">
        <v>330333402152</v>
      </c>
      <c r="R68" s="60" t="s">
        <v>2881</v>
      </c>
      <c r="S68" s="60" t="s">
        <v>2849</v>
      </c>
      <c r="T68" s="60" t="s">
        <v>2847</v>
      </c>
      <c r="U68" s="60">
        <v>1</v>
      </c>
    </row>
    <row r="69" spans="1:21" x14ac:dyDescent="0.25">
      <c r="A69" s="59">
        <v>655832</v>
      </c>
      <c r="B69" s="60" t="s">
        <v>2954</v>
      </c>
      <c r="C69" s="60" t="s">
        <v>10</v>
      </c>
      <c r="D69" s="60" t="s">
        <v>2843</v>
      </c>
      <c r="E69" s="60" t="s">
        <v>2844</v>
      </c>
      <c r="F69" s="60" t="s">
        <v>2881</v>
      </c>
      <c r="G69" s="60" t="s">
        <v>2881</v>
      </c>
      <c r="H69" s="60" t="s">
        <v>2951</v>
      </c>
      <c r="I69" s="60" t="s">
        <v>2951</v>
      </c>
      <c r="J69" s="60" t="s">
        <v>2854</v>
      </c>
      <c r="K69" s="60" t="s">
        <v>2954</v>
      </c>
      <c r="L69" s="60" t="s">
        <v>2852</v>
      </c>
      <c r="M69" s="60">
        <v>330</v>
      </c>
      <c r="N69" s="60">
        <v>333</v>
      </c>
      <c r="O69" s="60">
        <v>402</v>
      </c>
      <c r="P69" s="61">
        <v>101</v>
      </c>
      <c r="Q69" s="62">
        <v>330333402101</v>
      </c>
      <c r="R69" s="60" t="s">
        <v>2881</v>
      </c>
      <c r="S69" s="60" t="s">
        <v>2849</v>
      </c>
      <c r="T69" s="60" t="s">
        <v>2847</v>
      </c>
      <c r="U69" s="60">
        <v>1</v>
      </c>
    </row>
    <row r="70" spans="1:21" x14ac:dyDescent="0.25">
      <c r="A70" s="59">
        <v>134503</v>
      </c>
      <c r="B70" s="60" t="s">
        <v>2955</v>
      </c>
      <c r="C70" s="60" t="s">
        <v>10</v>
      </c>
      <c r="D70" s="60" t="s">
        <v>2843</v>
      </c>
      <c r="E70" s="60" t="s">
        <v>2844</v>
      </c>
      <c r="F70" s="60" t="s">
        <v>2881</v>
      </c>
      <c r="G70" s="60" t="s">
        <v>2881</v>
      </c>
      <c r="H70" s="60" t="s">
        <v>2956</v>
      </c>
      <c r="I70" s="60" t="s">
        <v>2956</v>
      </c>
      <c r="J70" s="60" t="s">
        <v>2847</v>
      </c>
      <c r="K70" s="60" t="s">
        <v>2955</v>
      </c>
      <c r="L70" s="60" t="s">
        <v>1974</v>
      </c>
      <c r="M70" s="60">
        <v>330</v>
      </c>
      <c r="N70" s="60">
        <v>333</v>
      </c>
      <c r="O70" s="60">
        <v>402</v>
      </c>
      <c r="P70" s="61" t="s">
        <v>1217</v>
      </c>
      <c r="Q70" s="62" t="s">
        <v>2884</v>
      </c>
      <c r="R70" s="60" t="s">
        <v>2881</v>
      </c>
      <c r="S70" s="60" t="s">
        <v>2849</v>
      </c>
      <c r="T70" s="60" t="s">
        <v>2847</v>
      </c>
      <c r="U70" s="60">
        <v>1</v>
      </c>
    </row>
    <row r="71" spans="1:21" x14ac:dyDescent="0.25">
      <c r="A71" s="59">
        <v>61836</v>
      </c>
      <c r="B71" s="60" t="s">
        <v>2955</v>
      </c>
      <c r="C71" s="60" t="s">
        <v>10</v>
      </c>
      <c r="D71" s="60" t="s">
        <v>2843</v>
      </c>
      <c r="E71" s="60" t="s">
        <v>2844</v>
      </c>
      <c r="F71" s="60" t="s">
        <v>2881</v>
      </c>
      <c r="G71" s="60" t="s">
        <v>2881</v>
      </c>
      <c r="H71" s="60" t="s">
        <v>2956</v>
      </c>
      <c r="I71" s="60" t="s">
        <v>2956</v>
      </c>
      <c r="J71" s="60" t="s">
        <v>2847</v>
      </c>
      <c r="K71" s="60" t="s">
        <v>2955</v>
      </c>
      <c r="L71" s="60" t="s">
        <v>1302</v>
      </c>
      <c r="M71" s="60">
        <v>330</v>
      </c>
      <c r="N71" s="60">
        <v>333</v>
      </c>
      <c r="O71" s="60">
        <v>402</v>
      </c>
      <c r="P71" s="61" t="s">
        <v>1217</v>
      </c>
      <c r="Q71" s="62" t="s">
        <v>2884</v>
      </c>
      <c r="R71" s="60" t="s">
        <v>2881</v>
      </c>
      <c r="S71" s="60" t="s">
        <v>2849</v>
      </c>
      <c r="T71" s="60" t="s">
        <v>2847</v>
      </c>
      <c r="U71" s="60">
        <v>1</v>
      </c>
    </row>
    <row r="72" spans="1:21" x14ac:dyDescent="0.25">
      <c r="A72" s="59">
        <v>655544</v>
      </c>
      <c r="B72" s="60" t="s">
        <v>2957</v>
      </c>
      <c r="C72" s="60" t="s">
        <v>10</v>
      </c>
      <c r="D72" s="60" t="s">
        <v>2843</v>
      </c>
      <c r="E72" s="60" t="s">
        <v>2844</v>
      </c>
      <c r="F72" s="60" t="s">
        <v>2881</v>
      </c>
      <c r="G72" s="60" t="s">
        <v>2881</v>
      </c>
      <c r="H72" s="60" t="s">
        <v>2956</v>
      </c>
      <c r="I72" s="60" t="s">
        <v>2956</v>
      </c>
      <c r="J72" s="60" t="s">
        <v>2851</v>
      </c>
      <c r="K72" s="60" t="s">
        <v>2958</v>
      </c>
      <c r="L72" s="60" t="s">
        <v>2852</v>
      </c>
      <c r="M72" s="60">
        <v>330</v>
      </c>
      <c r="N72" s="60">
        <v>333</v>
      </c>
      <c r="O72" s="60">
        <v>402</v>
      </c>
      <c r="P72" s="61">
        <v>152</v>
      </c>
      <c r="Q72" s="62">
        <v>330333402152</v>
      </c>
      <c r="R72" s="60" t="s">
        <v>2881</v>
      </c>
      <c r="S72" s="60" t="s">
        <v>2849</v>
      </c>
      <c r="T72" s="60" t="s">
        <v>2847</v>
      </c>
      <c r="U72" s="60">
        <v>1</v>
      </c>
    </row>
    <row r="73" spans="1:21" x14ac:dyDescent="0.25">
      <c r="A73" s="59">
        <v>655839</v>
      </c>
      <c r="B73" s="60" t="s">
        <v>2959</v>
      </c>
      <c r="C73" s="60" t="s">
        <v>10</v>
      </c>
      <c r="D73" s="60" t="s">
        <v>2843</v>
      </c>
      <c r="E73" s="60" t="s">
        <v>2844</v>
      </c>
      <c r="F73" s="60" t="s">
        <v>2881</v>
      </c>
      <c r="G73" s="60" t="s">
        <v>2881</v>
      </c>
      <c r="H73" s="60" t="s">
        <v>2956</v>
      </c>
      <c r="I73" s="60" t="s">
        <v>2956</v>
      </c>
      <c r="J73" s="60" t="s">
        <v>2854</v>
      </c>
      <c r="K73" s="60" t="s">
        <v>2959</v>
      </c>
      <c r="L73" s="60" t="s">
        <v>2852</v>
      </c>
      <c r="M73" s="60">
        <v>330</v>
      </c>
      <c r="N73" s="60">
        <v>333</v>
      </c>
      <c r="O73" s="60">
        <v>402</v>
      </c>
      <c r="P73" s="61">
        <v>101</v>
      </c>
      <c r="Q73" s="62">
        <v>330333402101</v>
      </c>
      <c r="R73" s="60" t="s">
        <v>2881</v>
      </c>
      <c r="S73" s="60" t="s">
        <v>2849</v>
      </c>
      <c r="T73" s="60" t="s">
        <v>2847</v>
      </c>
      <c r="U73" s="60">
        <v>1</v>
      </c>
    </row>
    <row r="74" spans="1:21" x14ac:dyDescent="0.25">
      <c r="A74" s="59">
        <v>20021009</v>
      </c>
      <c r="B74" s="60" t="s">
        <v>2960</v>
      </c>
      <c r="C74" s="60" t="s">
        <v>10</v>
      </c>
      <c r="D74" s="60" t="s">
        <v>2843</v>
      </c>
      <c r="E74" s="60" t="s">
        <v>2844</v>
      </c>
      <c r="F74" s="60" t="s">
        <v>2881</v>
      </c>
      <c r="G74" s="60" t="s">
        <v>2881</v>
      </c>
      <c r="H74" s="60" t="s">
        <v>2956</v>
      </c>
      <c r="I74" s="60" t="s">
        <v>2956</v>
      </c>
      <c r="J74" s="60" t="s">
        <v>2857</v>
      </c>
      <c r="K74" s="60" t="s">
        <v>2961</v>
      </c>
      <c r="L74" s="60" t="s">
        <v>2859</v>
      </c>
      <c r="M74" s="60">
        <v>330</v>
      </c>
      <c r="N74" s="60">
        <v>333</v>
      </c>
      <c r="O74" s="60">
        <v>402</v>
      </c>
      <c r="P74" s="61" t="s">
        <v>1217</v>
      </c>
      <c r="Q74" s="62" t="s">
        <v>2884</v>
      </c>
      <c r="R74" s="60" t="s">
        <v>2881</v>
      </c>
      <c r="S74" s="60" t="s">
        <v>2849</v>
      </c>
      <c r="T74" s="60" t="s">
        <v>2847</v>
      </c>
      <c r="U74" s="60">
        <v>1</v>
      </c>
    </row>
    <row r="75" spans="1:21" x14ac:dyDescent="0.25">
      <c r="A75" s="59" t="s">
        <v>1217</v>
      </c>
      <c r="B75" s="60" t="s">
        <v>2962</v>
      </c>
      <c r="C75" s="60" t="s">
        <v>10</v>
      </c>
      <c r="D75" s="60" t="s">
        <v>2843</v>
      </c>
      <c r="E75" s="60" t="s">
        <v>2844</v>
      </c>
      <c r="F75" s="60" t="s">
        <v>2881</v>
      </c>
      <c r="G75" s="60" t="s">
        <v>2881</v>
      </c>
      <c r="H75" s="60" t="s">
        <v>2956</v>
      </c>
      <c r="I75" s="60" t="s">
        <v>2956</v>
      </c>
      <c r="J75" s="60" t="s">
        <v>2847</v>
      </c>
      <c r="K75" s="60" t="s">
        <v>2955</v>
      </c>
      <c r="L75" s="60" t="s">
        <v>1512</v>
      </c>
      <c r="M75" s="60">
        <v>330</v>
      </c>
      <c r="N75" s="60">
        <v>333</v>
      </c>
      <c r="O75" s="60">
        <v>402</v>
      </c>
      <c r="P75" s="61" t="s">
        <v>1217</v>
      </c>
      <c r="Q75" s="62" t="s">
        <v>2884</v>
      </c>
      <c r="R75" s="60" t="s">
        <v>2881</v>
      </c>
      <c r="S75" s="60" t="s">
        <v>2849</v>
      </c>
      <c r="T75" s="60" t="s">
        <v>2847</v>
      </c>
      <c r="U75" s="60">
        <v>0.001</v>
      </c>
    </row>
    <row r="76" spans="1:21" x14ac:dyDescent="0.25">
      <c r="A76" s="59">
        <v>61854</v>
      </c>
      <c r="B76" s="60" t="s">
        <v>2963</v>
      </c>
      <c r="C76" s="60" t="s">
        <v>10</v>
      </c>
      <c r="D76" s="60" t="s">
        <v>2843</v>
      </c>
      <c r="E76" s="60" t="s">
        <v>2844</v>
      </c>
      <c r="F76" s="60" t="s">
        <v>2881</v>
      </c>
      <c r="G76" s="60" t="s">
        <v>2881</v>
      </c>
      <c r="H76" s="60" t="s">
        <v>2964</v>
      </c>
      <c r="I76" s="60" t="s">
        <v>2964</v>
      </c>
      <c r="J76" s="60" t="s">
        <v>2847</v>
      </c>
      <c r="K76" s="60" t="s">
        <v>2965</v>
      </c>
      <c r="L76" s="60" t="s">
        <v>1302</v>
      </c>
      <c r="M76" s="60">
        <v>330</v>
      </c>
      <c r="N76" s="60">
        <v>333</v>
      </c>
      <c r="O76" s="60">
        <v>402</v>
      </c>
      <c r="P76" s="61" t="s">
        <v>1217</v>
      </c>
      <c r="Q76" s="62" t="s">
        <v>2884</v>
      </c>
      <c r="R76" s="60" t="s">
        <v>2881</v>
      </c>
      <c r="S76" s="60" t="s">
        <v>2849</v>
      </c>
      <c r="T76" s="60" t="s">
        <v>2847</v>
      </c>
      <c r="U76" s="60">
        <v>1</v>
      </c>
    </row>
    <row r="77" spans="1:21" x14ac:dyDescent="0.25">
      <c r="A77" s="59">
        <v>657473</v>
      </c>
      <c r="B77" s="60" t="s">
        <v>2966</v>
      </c>
      <c r="C77" s="60" t="s">
        <v>10</v>
      </c>
      <c r="D77" s="60" t="s">
        <v>2843</v>
      </c>
      <c r="E77" s="60" t="s">
        <v>2844</v>
      </c>
      <c r="F77" s="60" t="s">
        <v>2881</v>
      </c>
      <c r="G77" s="60" t="s">
        <v>2881</v>
      </c>
      <c r="H77" s="60" t="s">
        <v>2964</v>
      </c>
      <c r="I77" s="60" t="s">
        <v>2964</v>
      </c>
      <c r="J77" s="60" t="s">
        <v>2851</v>
      </c>
      <c r="K77" s="60" t="s">
        <v>2966</v>
      </c>
      <c r="L77" s="60" t="s">
        <v>2852</v>
      </c>
      <c r="M77" s="60">
        <v>330</v>
      </c>
      <c r="N77" s="60">
        <v>333</v>
      </c>
      <c r="O77" s="60">
        <v>402</v>
      </c>
      <c r="P77" s="61">
        <v>152</v>
      </c>
      <c r="Q77" s="62">
        <v>330333402152</v>
      </c>
      <c r="R77" s="60" t="s">
        <v>2881</v>
      </c>
      <c r="S77" s="60" t="s">
        <v>2849</v>
      </c>
      <c r="T77" s="60" t="s">
        <v>2847</v>
      </c>
      <c r="U77" s="60">
        <v>1</v>
      </c>
    </row>
    <row r="78" spans="1:21" x14ac:dyDescent="0.25">
      <c r="A78" s="59" t="s">
        <v>1217</v>
      </c>
      <c r="B78" s="60" t="s">
        <v>2967</v>
      </c>
      <c r="C78" s="60" t="s">
        <v>10</v>
      </c>
      <c r="D78" s="60" t="s">
        <v>2843</v>
      </c>
      <c r="E78" s="60" t="s">
        <v>2844</v>
      </c>
      <c r="F78" s="60" t="s">
        <v>2881</v>
      </c>
      <c r="G78" s="60" t="s">
        <v>2881</v>
      </c>
      <c r="H78" s="60" t="s">
        <v>2964</v>
      </c>
      <c r="I78" s="60" t="s">
        <v>2964</v>
      </c>
      <c r="J78" s="60" t="s">
        <v>2847</v>
      </c>
      <c r="K78" s="60" t="s">
        <v>2965</v>
      </c>
      <c r="L78" s="60" t="s">
        <v>1512</v>
      </c>
      <c r="M78" s="60">
        <v>330</v>
      </c>
      <c r="N78" s="60">
        <v>333</v>
      </c>
      <c r="O78" s="60">
        <v>402</v>
      </c>
      <c r="P78" s="61" t="s">
        <v>1217</v>
      </c>
      <c r="Q78" s="62" t="s">
        <v>2884</v>
      </c>
      <c r="R78" s="60" t="s">
        <v>2881</v>
      </c>
      <c r="S78" s="60" t="s">
        <v>2849</v>
      </c>
      <c r="T78" s="60" t="s">
        <v>2847</v>
      </c>
      <c r="U78" s="60">
        <v>0.001</v>
      </c>
    </row>
    <row r="79" spans="1:21" x14ac:dyDescent="0.25">
      <c r="A79" s="59">
        <v>61855</v>
      </c>
      <c r="B79" s="60" t="s">
        <v>2968</v>
      </c>
      <c r="C79" s="60" t="s">
        <v>10</v>
      </c>
      <c r="D79" s="60" t="s">
        <v>2843</v>
      </c>
      <c r="E79" s="60" t="s">
        <v>2844</v>
      </c>
      <c r="F79" s="60" t="s">
        <v>2881</v>
      </c>
      <c r="G79" s="60" t="s">
        <v>2881</v>
      </c>
      <c r="H79" s="60" t="s">
        <v>2969</v>
      </c>
      <c r="I79" s="60" t="s">
        <v>2970</v>
      </c>
      <c r="J79" s="60" t="s">
        <v>2847</v>
      </c>
      <c r="K79" s="60" t="s">
        <v>2968</v>
      </c>
      <c r="L79" s="60" t="s">
        <v>1302</v>
      </c>
      <c r="M79" s="60">
        <v>330</v>
      </c>
      <c r="N79" s="60">
        <v>333</v>
      </c>
      <c r="O79" s="60">
        <v>402</v>
      </c>
      <c r="P79" s="61" t="s">
        <v>1217</v>
      </c>
      <c r="Q79" s="62" t="s">
        <v>2884</v>
      </c>
      <c r="R79" s="60" t="s">
        <v>2881</v>
      </c>
      <c r="S79" s="60" t="s">
        <v>2849</v>
      </c>
      <c r="T79" s="60" t="s">
        <v>2847</v>
      </c>
      <c r="U79" s="60">
        <v>1</v>
      </c>
    </row>
    <row r="80" spans="1:21" x14ac:dyDescent="0.25">
      <c r="A80" s="59">
        <v>655542</v>
      </c>
      <c r="B80" s="60" t="s">
        <v>2971</v>
      </c>
      <c r="C80" s="60" t="s">
        <v>10</v>
      </c>
      <c r="D80" s="60" t="s">
        <v>2843</v>
      </c>
      <c r="E80" s="60" t="s">
        <v>2844</v>
      </c>
      <c r="F80" s="60" t="s">
        <v>2881</v>
      </c>
      <c r="G80" s="60" t="s">
        <v>2881</v>
      </c>
      <c r="H80" s="60" t="s">
        <v>2969</v>
      </c>
      <c r="I80" s="60" t="s">
        <v>2970</v>
      </c>
      <c r="J80" s="60" t="s">
        <v>2851</v>
      </c>
      <c r="K80" s="60" t="s">
        <v>2971</v>
      </c>
      <c r="L80" s="60" t="s">
        <v>2852</v>
      </c>
      <c r="M80" s="60">
        <v>330</v>
      </c>
      <c r="N80" s="60">
        <v>333</v>
      </c>
      <c r="O80" s="60">
        <v>402</v>
      </c>
      <c r="P80" s="61">
        <v>152</v>
      </c>
      <c r="Q80" s="62">
        <v>330333402152</v>
      </c>
      <c r="R80" s="60" t="s">
        <v>2881</v>
      </c>
      <c r="S80" s="60" t="s">
        <v>2849</v>
      </c>
      <c r="T80" s="60" t="s">
        <v>2847</v>
      </c>
      <c r="U80" s="60">
        <v>1</v>
      </c>
    </row>
    <row r="81" spans="1:21" x14ac:dyDescent="0.25">
      <c r="A81" s="59">
        <v>61837</v>
      </c>
      <c r="B81" s="60" t="s">
        <v>2972</v>
      </c>
      <c r="C81" s="60" t="s">
        <v>10</v>
      </c>
      <c r="D81" s="60" t="s">
        <v>2843</v>
      </c>
      <c r="E81" s="60" t="s">
        <v>2844</v>
      </c>
      <c r="F81" s="60" t="s">
        <v>2881</v>
      </c>
      <c r="G81" s="60" t="s">
        <v>2881</v>
      </c>
      <c r="H81" s="60" t="s">
        <v>2973</v>
      </c>
      <c r="I81" s="60" t="s">
        <v>2973</v>
      </c>
      <c r="J81" s="60" t="s">
        <v>2847</v>
      </c>
      <c r="K81" s="60" t="s">
        <v>2972</v>
      </c>
      <c r="L81" s="60" t="s">
        <v>1302</v>
      </c>
      <c r="M81" s="60">
        <v>330</v>
      </c>
      <c r="N81" s="60">
        <v>333</v>
      </c>
      <c r="O81" s="60">
        <v>402</v>
      </c>
      <c r="P81" s="61" t="s">
        <v>1217</v>
      </c>
      <c r="Q81" s="62" t="s">
        <v>2884</v>
      </c>
      <c r="R81" s="60" t="s">
        <v>2881</v>
      </c>
      <c r="S81" s="60" t="s">
        <v>2849</v>
      </c>
      <c r="T81" s="60" t="s">
        <v>2847</v>
      </c>
      <c r="U81" s="60">
        <v>1</v>
      </c>
    </row>
    <row r="82" spans="1:21" x14ac:dyDescent="0.25">
      <c r="A82" s="59">
        <v>656024</v>
      </c>
      <c r="B82" s="60" t="s">
        <v>2974</v>
      </c>
      <c r="C82" s="60" t="s">
        <v>10</v>
      </c>
      <c r="D82" s="60" t="s">
        <v>2843</v>
      </c>
      <c r="E82" s="60" t="s">
        <v>2844</v>
      </c>
      <c r="F82" s="60" t="s">
        <v>2881</v>
      </c>
      <c r="G82" s="60" t="s">
        <v>2881</v>
      </c>
      <c r="H82" s="60" t="s">
        <v>2973</v>
      </c>
      <c r="I82" s="60" t="s">
        <v>2973</v>
      </c>
      <c r="J82" s="60" t="s">
        <v>2851</v>
      </c>
      <c r="K82" s="60" t="s">
        <v>2974</v>
      </c>
      <c r="L82" s="60" t="s">
        <v>2852</v>
      </c>
      <c r="M82" s="60">
        <v>330</v>
      </c>
      <c r="N82" s="60">
        <v>333</v>
      </c>
      <c r="O82" s="60">
        <v>402</v>
      </c>
      <c r="P82" s="61">
        <v>152</v>
      </c>
      <c r="Q82" s="62">
        <v>330333402152</v>
      </c>
      <c r="R82" s="60" t="s">
        <v>2881</v>
      </c>
      <c r="S82" s="60" t="s">
        <v>2849</v>
      </c>
      <c r="T82" s="60" t="s">
        <v>2847</v>
      </c>
      <c r="U82" s="60">
        <v>1</v>
      </c>
    </row>
    <row r="83" spans="1:21" x14ac:dyDescent="0.25">
      <c r="A83" s="59">
        <v>135614</v>
      </c>
      <c r="B83" s="60" t="s">
        <v>2975</v>
      </c>
      <c r="C83" s="60" t="s">
        <v>10</v>
      </c>
      <c r="D83" s="60" t="s">
        <v>2843</v>
      </c>
      <c r="E83" s="60" t="s">
        <v>2844</v>
      </c>
      <c r="F83" s="60" t="s">
        <v>2881</v>
      </c>
      <c r="G83" s="60" t="s">
        <v>2881</v>
      </c>
      <c r="H83" s="60" t="s">
        <v>2976</v>
      </c>
      <c r="I83" s="60" t="s">
        <v>2976</v>
      </c>
      <c r="J83" s="60" t="s">
        <v>2847</v>
      </c>
      <c r="K83" s="60" t="s">
        <v>2977</v>
      </c>
      <c r="L83" s="60" t="s">
        <v>1974</v>
      </c>
      <c r="M83" s="60">
        <v>330</v>
      </c>
      <c r="N83" s="60">
        <v>333</v>
      </c>
      <c r="O83" s="60">
        <v>402</v>
      </c>
      <c r="P83" s="61" t="s">
        <v>1217</v>
      </c>
      <c r="Q83" s="62" t="s">
        <v>2884</v>
      </c>
      <c r="R83" s="60" t="s">
        <v>2881</v>
      </c>
      <c r="S83" s="60" t="s">
        <v>2849</v>
      </c>
      <c r="T83" s="60" t="s">
        <v>2847</v>
      </c>
      <c r="U83" s="60">
        <v>1</v>
      </c>
    </row>
    <row r="84" spans="1:21" x14ac:dyDescent="0.25">
      <c r="A84" s="59">
        <v>655528</v>
      </c>
      <c r="B84" s="60" t="s">
        <v>2978</v>
      </c>
      <c r="C84" s="60" t="s">
        <v>10</v>
      </c>
      <c r="D84" s="60" t="s">
        <v>2843</v>
      </c>
      <c r="E84" s="60" t="s">
        <v>2844</v>
      </c>
      <c r="F84" s="60" t="s">
        <v>2881</v>
      </c>
      <c r="G84" s="60" t="s">
        <v>2881</v>
      </c>
      <c r="H84" s="60" t="s">
        <v>2979</v>
      </c>
      <c r="I84" s="60" t="s">
        <v>2980</v>
      </c>
      <c r="J84" s="60" t="s">
        <v>2851</v>
      </c>
      <c r="K84" s="60" t="s">
        <v>2978</v>
      </c>
      <c r="L84" s="60" t="s">
        <v>2852</v>
      </c>
      <c r="M84" s="60">
        <v>330</v>
      </c>
      <c r="N84" s="60">
        <v>333</v>
      </c>
      <c r="O84" s="60">
        <v>402</v>
      </c>
      <c r="P84" s="61">
        <v>152</v>
      </c>
      <c r="Q84" s="62">
        <v>330333402152</v>
      </c>
      <c r="R84" s="60" t="s">
        <v>2881</v>
      </c>
      <c r="S84" s="60" t="s">
        <v>2849</v>
      </c>
      <c r="T84" s="60" t="s">
        <v>2847</v>
      </c>
      <c r="U84" s="60">
        <v>1</v>
      </c>
    </row>
    <row r="85" spans="1:21" x14ac:dyDescent="0.25">
      <c r="A85" s="59">
        <v>61858</v>
      </c>
      <c r="B85" s="60" t="s">
        <v>2981</v>
      </c>
      <c r="C85" s="60" t="s">
        <v>10</v>
      </c>
      <c r="D85" s="60" t="s">
        <v>2843</v>
      </c>
      <c r="E85" s="60" t="s">
        <v>2844</v>
      </c>
      <c r="F85" s="60" t="s">
        <v>2881</v>
      </c>
      <c r="G85" s="60" t="s">
        <v>2881</v>
      </c>
      <c r="H85" s="60" t="s">
        <v>2982</v>
      </c>
      <c r="I85" s="60" t="s">
        <v>2983</v>
      </c>
      <c r="J85" s="60" t="s">
        <v>2847</v>
      </c>
      <c r="K85" s="60" t="s">
        <v>2981</v>
      </c>
      <c r="L85" s="60" t="s">
        <v>1302</v>
      </c>
      <c r="M85" s="60">
        <v>330</v>
      </c>
      <c r="N85" s="60">
        <v>333</v>
      </c>
      <c r="O85" s="60">
        <v>402</v>
      </c>
      <c r="P85" s="61" t="s">
        <v>1217</v>
      </c>
      <c r="Q85" s="62" t="s">
        <v>2884</v>
      </c>
      <c r="R85" s="60" t="s">
        <v>2881</v>
      </c>
      <c r="S85" s="60" t="s">
        <v>2849</v>
      </c>
      <c r="T85" s="60" t="s">
        <v>2847</v>
      </c>
      <c r="U85" s="60">
        <v>1</v>
      </c>
    </row>
    <row r="86" spans="1:21" x14ac:dyDescent="0.25">
      <c r="A86" s="59">
        <v>655530</v>
      </c>
      <c r="B86" s="60" t="s">
        <v>2984</v>
      </c>
      <c r="C86" s="60" t="s">
        <v>10</v>
      </c>
      <c r="D86" s="60" t="s">
        <v>2843</v>
      </c>
      <c r="E86" s="60" t="s">
        <v>2844</v>
      </c>
      <c r="F86" s="60" t="s">
        <v>2881</v>
      </c>
      <c r="G86" s="60" t="s">
        <v>2881</v>
      </c>
      <c r="H86" s="60" t="s">
        <v>2982</v>
      </c>
      <c r="I86" s="60" t="s">
        <v>2983</v>
      </c>
      <c r="J86" s="60" t="s">
        <v>2851</v>
      </c>
      <c r="K86" s="60" t="s">
        <v>2984</v>
      </c>
      <c r="L86" s="60" t="s">
        <v>2852</v>
      </c>
      <c r="M86" s="60">
        <v>330</v>
      </c>
      <c r="N86" s="60">
        <v>333</v>
      </c>
      <c r="O86" s="60">
        <v>402</v>
      </c>
      <c r="P86" s="61">
        <v>152</v>
      </c>
      <c r="Q86" s="62">
        <v>330333402152</v>
      </c>
      <c r="R86" s="60" t="s">
        <v>2881</v>
      </c>
      <c r="S86" s="60" t="s">
        <v>2849</v>
      </c>
      <c r="T86" s="60" t="s">
        <v>2847</v>
      </c>
      <c r="U86" s="60">
        <v>1</v>
      </c>
    </row>
    <row r="87" spans="1:21" x14ac:dyDescent="0.25">
      <c r="A87" s="59">
        <v>61863</v>
      </c>
      <c r="B87" s="60" t="s">
        <v>2985</v>
      </c>
      <c r="C87" s="60" t="s">
        <v>10</v>
      </c>
      <c r="D87" s="60" t="s">
        <v>2843</v>
      </c>
      <c r="E87" s="60" t="s">
        <v>2844</v>
      </c>
      <c r="F87" s="60" t="s">
        <v>2881</v>
      </c>
      <c r="G87" s="60" t="s">
        <v>2881</v>
      </c>
      <c r="H87" s="60" t="s">
        <v>2986</v>
      </c>
      <c r="I87" s="60" t="s">
        <v>2987</v>
      </c>
      <c r="J87" s="60" t="s">
        <v>2847</v>
      </c>
      <c r="K87" s="60" t="s">
        <v>2985</v>
      </c>
      <c r="L87" s="60" t="s">
        <v>1302</v>
      </c>
      <c r="M87" s="60">
        <v>330</v>
      </c>
      <c r="N87" s="60">
        <v>333</v>
      </c>
      <c r="O87" s="60">
        <v>402</v>
      </c>
      <c r="P87" s="61" t="s">
        <v>1217</v>
      </c>
      <c r="Q87" s="62" t="s">
        <v>2884</v>
      </c>
      <c r="R87" s="60" t="s">
        <v>2881</v>
      </c>
      <c r="S87" s="60" t="s">
        <v>2849</v>
      </c>
      <c r="T87" s="60" t="s">
        <v>2847</v>
      </c>
      <c r="U87" s="60">
        <v>1</v>
      </c>
    </row>
    <row r="88" spans="1:21" x14ac:dyDescent="0.25">
      <c r="A88" s="59">
        <v>655532</v>
      </c>
      <c r="B88" s="60" t="s">
        <v>2988</v>
      </c>
      <c r="C88" s="60" t="s">
        <v>10</v>
      </c>
      <c r="D88" s="60" t="s">
        <v>2843</v>
      </c>
      <c r="E88" s="60" t="s">
        <v>2844</v>
      </c>
      <c r="F88" s="60" t="s">
        <v>2881</v>
      </c>
      <c r="G88" s="60" t="s">
        <v>2881</v>
      </c>
      <c r="H88" s="60" t="s">
        <v>2986</v>
      </c>
      <c r="I88" s="60" t="s">
        <v>2987</v>
      </c>
      <c r="J88" s="60" t="s">
        <v>2851</v>
      </c>
      <c r="K88" s="60" t="s">
        <v>2988</v>
      </c>
      <c r="L88" s="60" t="s">
        <v>2852</v>
      </c>
      <c r="M88" s="60">
        <v>330</v>
      </c>
      <c r="N88" s="60">
        <v>333</v>
      </c>
      <c r="O88" s="60">
        <v>402</v>
      </c>
      <c r="P88" s="61">
        <v>152</v>
      </c>
      <c r="Q88" s="62">
        <v>330333402152</v>
      </c>
      <c r="R88" s="60" t="s">
        <v>2881</v>
      </c>
      <c r="S88" s="60" t="s">
        <v>2849</v>
      </c>
      <c r="T88" s="60" t="s">
        <v>2847</v>
      </c>
      <c r="U88" s="60">
        <v>1</v>
      </c>
    </row>
    <row r="89" spans="1:21" x14ac:dyDescent="0.25">
      <c r="A89" s="59">
        <v>61869</v>
      </c>
      <c r="B89" s="60" t="s">
        <v>2989</v>
      </c>
      <c r="C89" s="60" t="s">
        <v>10</v>
      </c>
      <c r="D89" s="60" t="s">
        <v>2843</v>
      </c>
      <c r="E89" s="60" t="s">
        <v>2844</v>
      </c>
      <c r="F89" s="60" t="s">
        <v>2881</v>
      </c>
      <c r="G89" s="60" t="s">
        <v>2881</v>
      </c>
      <c r="H89" s="60" t="s">
        <v>2990</v>
      </c>
      <c r="I89" s="60" t="s">
        <v>2987</v>
      </c>
      <c r="J89" s="60" t="s">
        <v>2847</v>
      </c>
      <c r="K89" s="60" t="s">
        <v>2989</v>
      </c>
      <c r="L89" s="60" t="s">
        <v>1302</v>
      </c>
      <c r="M89" s="60">
        <v>330</v>
      </c>
      <c r="N89" s="60">
        <v>333</v>
      </c>
      <c r="O89" s="60">
        <v>402</v>
      </c>
      <c r="P89" s="61" t="s">
        <v>1217</v>
      </c>
      <c r="Q89" s="62" t="s">
        <v>2884</v>
      </c>
      <c r="R89" s="60" t="s">
        <v>2881</v>
      </c>
      <c r="S89" s="60" t="s">
        <v>2849</v>
      </c>
      <c r="T89" s="60" t="s">
        <v>2847</v>
      </c>
      <c r="U89" s="60">
        <v>1</v>
      </c>
    </row>
    <row r="90" spans="1:21" x14ac:dyDescent="0.25">
      <c r="A90" s="59">
        <v>61838</v>
      </c>
      <c r="B90" s="60" t="s">
        <v>2991</v>
      </c>
      <c r="C90" s="60" t="s">
        <v>10</v>
      </c>
      <c r="D90" s="60" t="s">
        <v>2843</v>
      </c>
      <c r="E90" s="60" t="s">
        <v>2844</v>
      </c>
      <c r="F90" s="60" t="s">
        <v>2881</v>
      </c>
      <c r="G90" s="60" t="s">
        <v>2881</v>
      </c>
      <c r="H90" s="60" t="s">
        <v>2992</v>
      </c>
      <c r="I90" s="60" t="s">
        <v>2992</v>
      </c>
      <c r="J90" s="60" t="s">
        <v>2847</v>
      </c>
      <c r="K90" s="60" t="s">
        <v>2993</v>
      </c>
      <c r="L90" s="60" t="s">
        <v>1302</v>
      </c>
      <c r="M90" s="60">
        <v>330</v>
      </c>
      <c r="N90" s="60">
        <v>333</v>
      </c>
      <c r="O90" s="60">
        <v>402</v>
      </c>
      <c r="P90" s="61" t="s">
        <v>1217</v>
      </c>
      <c r="Q90" s="62" t="s">
        <v>2884</v>
      </c>
      <c r="R90" s="60" t="s">
        <v>2881</v>
      </c>
      <c r="S90" s="60" t="s">
        <v>2849</v>
      </c>
      <c r="T90" s="60" t="s">
        <v>2847</v>
      </c>
      <c r="U90" s="60">
        <v>1</v>
      </c>
    </row>
    <row r="91" spans="1:21" x14ac:dyDescent="0.25">
      <c r="A91" s="59">
        <v>655523</v>
      </c>
      <c r="B91" s="60" t="s">
        <v>2994</v>
      </c>
      <c r="C91" s="60" t="s">
        <v>10</v>
      </c>
      <c r="D91" s="60" t="s">
        <v>2843</v>
      </c>
      <c r="E91" s="60" t="s">
        <v>2844</v>
      </c>
      <c r="F91" s="60" t="s">
        <v>2881</v>
      </c>
      <c r="G91" s="60" t="s">
        <v>2881</v>
      </c>
      <c r="H91" s="60" t="s">
        <v>2992</v>
      </c>
      <c r="I91" s="60" t="s">
        <v>2992</v>
      </c>
      <c r="J91" s="60" t="s">
        <v>2851</v>
      </c>
      <c r="K91" s="60" t="s">
        <v>2995</v>
      </c>
      <c r="L91" s="60" t="s">
        <v>2852</v>
      </c>
      <c r="M91" s="60">
        <v>330</v>
      </c>
      <c r="N91" s="60">
        <v>333</v>
      </c>
      <c r="O91" s="60">
        <v>402</v>
      </c>
      <c r="P91" s="61">
        <v>152</v>
      </c>
      <c r="Q91" s="62">
        <v>330333402152</v>
      </c>
      <c r="R91" s="60" t="s">
        <v>2881</v>
      </c>
      <c r="S91" s="60" t="s">
        <v>2849</v>
      </c>
      <c r="T91" s="60" t="s">
        <v>2847</v>
      </c>
      <c r="U91" s="60">
        <v>1</v>
      </c>
    </row>
    <row r="92" spans="1:21" x14ac:dyDescent="0.25">
      <c r="A92" s="59" t="s">
        <v>1217</v>
      </c>
      <c r="B92" s="60" t="s">
        <v>2996</v>
      </c>
      <c r="C92" s="60" t="s">
        <v>10</v>
      </c>
      <c r="D92" s="60" t="s">
        <v>2843</v>
      </c>
      <c r="E92" s="60" t="s">
        <v>2844</v>
      </c>
      <c r="F92" s="60" t="s">
        <v>2881</v>
      </c>
      <c r="G92" s="60" t="s">
        <v>2881</v>
      </c>
      <c r="H92" s="60" t="s">
        <v>2992</v>
      </c>
      <c r="I92" s="60" t="s">
        <v>2992</v>
      </c>
      <c r="J92" s="60" t="s">
        <v>2847</v>
      </c>
      <c r="K92" s="60" t="s">
        <v>2993</v>
      </c>
      <c r="L92" s="60" t="s">
        <v>1512</v>
      </c>
      <c r="M92" s="60">
        <v>330</v>
      </c>
      <c r="N92" s="60">
        <v>333</v>
      </c>
      <c r="O92" s="60">
        <v>402</v>
      </c>
      <c r="P92" s="61" t="s">
        <v>1217</v>
      </c>
      <c r="Q92" s="62" t="s">
        <v>2884</v>
      </c>
      <c r="R92" s="60" t="s">
        <v>2881</v>
      </c>
      <c r="S92" s="60" t="s">
        <v>2849</v>
      </c>
      <c r="T92" s="60" t="s">
        <v>2847</v>
      </c>
      <c r="U92" s="60">
        <v>0.001</v>
      </c>
    </row>
    <row r="93" spans="1:21" x14ac:dyDescent="0.25">
      <c r="A93" s="59">
        <v>671860</v>
      </c>
      <c r="B93" s="60" t="s">
        <v>2997</v>
      </c>
      <c r="C93" s="60" t="s">
        <v>9</v>
      </c>
      <c r="D93" s="60" t="s">
        <v>2843</v>
      </c>
      <c r="E93" s="60" t="s">
        <v>2844</v>
      </c>
      <c r="F93" s="60" t="s">
        <v>2881</v>
      </c>
      <c r="G93" s="60" t="s">
        <v>2933</v>
      </c>
      <c r="H93" s="60" t="s">
        <v>2998</v>
      </c>
      <c r="I93" s="60" t="s">
        <v>2999</v>
      </c>
      <c r="J93" s="60" t="s">
        <v>2847</v>
      </c>
      <c r="K93" s="60" t="s">
        <v>2997</v>
      </c>
      <c r="L93" s="60" t="s">
        <v>2852</v>
      </c>
      <c r="M93" s="60">
        <v>330</v>
      </c>
      <c r="N93" s="60">
        <v>333</v>
      </c>
      <c r="O93" s="60">
        <v>402</v>
      </c>
      <c r="P93" s="61">
        <v>174</v>
      </c>
      <c r="Q93" s="62">
        <v>330333402174</v>
      </c>
      <c r="R93" s="60" t="s">
        <v>2933</v>
      </c>
      <c r="S93" s="60" t="s">
        <v>2865</v>
      </c>
      <c r="T93" s="60" t="s">
        <v>2847</v>
      </c>
      <c r="U93" s="60">
        <v>0.5</v>
      </c>
    </row>
    <row r="94" spans="1:21" x14ac:dyDescent="0.25">
      <c r="A94" s="59" t="s">
        <v>1217</v>
      </c>
      <c r="B94" s="60" t="s">
        <v>3000</v>
      </c>
      <c r="C94" s="60" t="s">
        <v>9</v>
      </c>
      <c r="D94" s="60" t="s">
        <v>2843</v>
      </c>
      <c r="E94" s="60" t="s">
        <v>2844</v>
      </c>
      <c r="F94" s="60" t="s">
        <v>2881</v>
      </c>
      <c r="G94" s="60" t="s">
        <v>2933</v>
      </c>
      <c r="H94" s="60" t="s">
        <v>2998</v>
      </c>
      <c r="I94" s="60" t="s">
        <v>2999</v>
      </c>
      <c r="J94" s="60" t="s">
        <v>2847</v>
      </c>
      <c r="K94" s="60" t="s">
        <v>2997</v>
      </c>
      <c r="L94" s="60" t="s">
        <v>1512</v>
      </c>
      <c r="M94" s="60">
        <v>330</v>
      </c>
      <c r="N94" s="60">
        <v>333</v>
      </c>
      <c r="O94" s="60">
        <v>402</v>
      </c>
      <c r="P94" s="61" t="s">
        <v>1217</v>
      </c>
      <c r="Q94" s="62" t="s">
        <v>2884</v>
      </c>
      <c r="R94" s="60" t="s">
        <v>2933</v>
      </c>
      <c r="S94" s="60" t="s">
        <v>2865</v>
      </c>
      <c r="T94" s="60" t="s">
        <v>2847</v>
      </c>
      <c r="U94" s="60">
        <v>0.5</v>
      </c>
    </row>
    <row r="95" spans="1:21" x14ac:dyDescent="0.25">
      <c r="A95" s="59">
        <v>20024095</v>
      </c>
      <c r="B95" s="60" t="s">
        <v>3001</v>
      </c>
      <c r="C95" s="60" t="s">
        <v>9</v>
      </c>
      <c r="D95" s="60" t="s">
        <v>2843</v>
      </c>
      <c r="E95" s="60" t="s">
        <v>2844</v>
      </c>
      <c r="F95" s="60" t="s">
        <v>2881</v>
      </c>
      <c r="G95" s="60" t="s">
        <v>2933</v>
      </c>
      <c r="H95" s="60" t="s">
        <v>3002</v>
      </c>
      <c r="I95" s="60" t="s">
        <v>2999</v>
      </c>
      <c r="J95" s="60" t="s">
        <v>2847</v>
      </c>
      <c r="K95" s="60" t="s">
        <v>3003</v>
      </c>
      <c r="L95" s="60" t="s">
        <v>2859</v>
      </c>
      <c r="M95" s="60">
        <v>330</v>
      </c>
      <c r="N95" s="60">
        <v>333</v>
      </c>
      <c r="O95" s="60">
        <v>402</v>
      </c>
      <c r="P95" s="61" t="s">
        <v>1217</v>
      </c>
      <c r="Q95" s="62" t="s">
        <v>2884</v>
      </c>
      <c r="R95" s="60" t="s">
        <v>2933</v>
      </c>
      <c r="S95" s="60" t="s">
        <v>2865</v>
      </c>
      <c r="T95" s="60" t="s">
        <v>2847</v>
      </c>
      <c r="U95" s="60">
        <v>0.5</v>
      </c>
    </row>
    <row r="96" spans="1:21" x14ac:dyDescent="0.25">
      <c r="A96" s="59">
        <v>795733</v>
      </c>
      <c r="B96" s="60" t="s">
        <v>3004</v>
      </c>
      <c r="C96" s="60" t="s">
        <v>9</v>
      </c>
      <c r="D96" s="60" t="s">
        <v>2843</v>
      </c>
      <c r="E96" s="60" t="s">
        <v>2844</v>
      </c>
      <c r="F96" s="60" t="s">
        <v>2881</v>
      </c>
      <c r="G96" s="60" t="s">
        <v>2933</v>
      </c>
      <c r="H96" s="60" t="s">
        <v>3002</v>
      </c>
      <c r="I96" s="60" t="s">
        <v>2999</v>
      </c>
      <c r="J96" s="60" t="s">
        <v>2847</v>
      </c>
      <c r="K96" s="60" t="s">
        <v>3005</v>
      </c>
      <c r="L96" s="60" t="s">
        <v>1302</v>
      </c>
      <c r="M96" s="60">
        <v>330</v>
      </c>
      <c r="N96" s="60">
        <v>333</v>
      </c>
      <c r="O96" s="60">
        <v>402</v>
      </c>
      <c r="P96" s="61" t="s">
        <v>1217</v>
      </c>
      <c r="Q96" s="62" t="s">
        <v>2884</v>
      </c>
      <c r="R96" s="60" t="s">
        <v>2933</v>
      </c>
      <c r="S96" s="60" t="s">
        <v>2865</v>
      </c>
      <c r="T96" s="60" t="s">
        <v>2847</v>
      </c>
      <c r="U96" s="60">
        <v>0.5</v>
      </c>
    </row>
    <row r="97" spans="1:21" x14ac:dyDescent="0.25">
      <c r="A97" s="59">
        <v>134802</v>
      </c>
      <c r="B97" s="60" t="s">
        <v>3006</v>
      </c>
      <c r="C97" s="60" t="s">
        <v>9</v>
      </c>
      <c r="D97" s="60" t="s">
        <v>2843</v>
      </c>
      <c r="E97" s="60" t="s">
        <v>2844</v>
      </c>
      <c r="F97" s="60" t="s">
        <v>2881</v>
      </c>
      <c r="G97" s="60" t="s">
        <v>2933</v>
      </c>
      <c r="H97" s="60" t="s">
        <v>3002</v>
      </c>
      <c r="I97" s="60" t="s">
        <v>2999</v>
      </c>
      <c r="J97" s="60" t="s">
        <v>2847</v>
      </c>
      <c r="K97" s="60" t="s">
        <v>3003</v>
      </c>
      <c r="L97" s="60" t="s">
        <v>1974</v>
      </c>
      <c r="M97" s="60">
        <v>330</v>
      </c>
      <c r="N97" s="60">
        <v>333</v>
      </c>
      <c r="O97" s="60">
        <v>402</v>
      </c>
      <c r="P97" s="61" t="s">
        <v>1217</v>
      </c>
      <c r="Q97" s="62" t="s">
        <v>2884</v>
      </c>
      <c r="R97" s="60" t="s">
        <v>2933</v>
      </c>
      <c r="S97" s="60" t="s">
        <v>2865</v>
      </c>
      <c r="T97" s="60" t="s">
        <v>2847</v>
      </c>
      <c r="U97" s="60">
        <v>0.5</v>
      </c>
    </row>
    <row r="98" spans="1:21" x14ac:dyDescent="0.25">
      <c r="A98" s="59">
        <v>61839</v>
      </c>
      <c r="B98" s="60" t="s">
        <v>3007</v>
      </c>
      <c r="C98" s="60" t="s">
        <v>10</v>
      </c>
      <c r="D98" s="60" t="s">
        <v>2843</v>
      </c>
      <c r="E98" s="60" t="s">
        <v>2844</v>
      </c>
      <c r="F98" s="60" t="s">
        <v>2881</v>
      </c>
      <c r="G98" s="60" t="s">
        <v>2881</v>
      </c>
      <c r="H98" s="60" t="s">
        <v>3008</v>
      </c>
      <c r="I98" s="60" t="s">
        <v>3008</v>
      </c>
      <c r="J98" s="60" t="s">
        <v>2847</v>
      </c>
      <c r="K98" s="60" t="s">
        <v>3007</v>
      </c>
      <c r="L98" s="60" t="s">
        <v>1302</v>
      </c>
      <c r="M98" s="60">
        <v>330</v>
      </c>
      <c r="N98" s="60">
        <v>333</v>
      </c>
      <c r="O98" s="60">
        <v>402</v>
      </c>
      <c r="P98" s="61" t="s">
        <v>1217</v>
      </c>
      <c r="Q98" s="62" t="s">
        <v>2884</v>
      </c>
      <c r="R98" s="60" t="s">
        <v>2881</v>
      </c>
      <c r="S98" s="60" t="s">
        <v>2849</v>
      </c>
      <c r="T98" s="60" t="s">
        <v>2847</v>
      </c>
      <c r="U98" s="60">
        <v>1</v>
      </c>
    </row>
    <row r="99" spans="1:21" x14ac:dyDescent="0.25">
      <c r="A99" s="59">
        <v>655545</v>
      </c>
      <c r="B99" s="60" t="s">
        <v>3009</v>
      </c>
      <c r="C99" s="60" t="s">
        <v>10</v>
      </c>
      <c r="D99" s="60" t="s">
        <v>2843</v>
      </c>
      <c r="E99" s="60" t="s">
        <v>2844</v>
      </c>
      <c r="F99" s="60" t="s">
        <v>2881</v>
      </c>
      <c r="G99" s="60" t="s">
        <v>2881</v>
      </c>
      <c r="H99" s="60" t="s">
        <v>3008</v>
      </c>
      <c r="I99" s="60" t="s">
        <v>3008</v>
      </c>
      <c r="J99" s="60" t="s">
        <v>2851</v>
      </c>
      <c r="K99" s="60" t="s">
        <v>3009</v>
      </c>
      <c r="L99" s="60" t="s">
        <v>2852</v>
      </c>
      <c r="M99" s="60">
        <v>330</v>
      </c>
      <c r="N99" s="60">
        <v>333</v>
      </c>
      <c r="O99" s="60">
        <v>402</v>
      </c>
      <c r="P99" s="61">
        <v>152</v>
      </c>
      <c r="Q99" s="62">
        <v>330333402152</v>
      </c>
      <c r="R99" s="60" t="s">
        <v>2881</v>
      </c>
      <c r="S99" s="60" t="s">
        <v>2849</v>
      </c>
      <c r="T99" s="60" t="s">
        <v>2847</v>
      </c>
      <c r="U99" s="60">
        <v>1</v>
      </c>
    </row>
    <row r="100" spans="1:21" x14ac:dyDescent="0.25">
      <c r="A100" s="59">
        <v>655840</v>
      </c>
      <c r="B100" s="60" t="s">
        <v>3010</v>
      </c>
      <c r="C100" s="60" t="s">
        <v>10</v>
      </c>
      <c r="D100" s="60" t="s">
        <v>2843</v>
      </c>
      <c r="E100" s="60" t="s">
        <v>2844</v>
      </c>
      <c r="F100" s="60" t="s">
        <v>2881</v>
      </c>
      <c r="G100" s="60" t="s">
        <v>2881</v>
      </c>
      <c r="H100" s="60" t="s">
        <v>3008</v>
      </c>
      <c r="I100" s="60" t="s">
        <v>3008</v>
      </c>
      <c r="J100" s="60" t="s">
        <v>2854</v>
      </c>
      <c r="K100" s="60" t="s">
        <v>3010</v>
      </c>
      <c r="L100" s="60" t="s">
        <v>2852</v>
      </c>
      <c r="M100" s="60">
        <v>330</v>
      </c>
      <c r="N100" s="60">
        <v>333</v>
      </c>
      <c r="O100" s="60">
        <v>402</v>
      </c>
      <c r="P100" s="61">
        <v>101</v>
      </c>
      <c r="Q100" s="62">
        <v>330333402101</v>
      </c>
      <c r="R100" s="60" t="s">
        <v>2881</v>
      </c>
      <c r="S100" s="60" t="s">
        <v>2849</v>
      </c>
      <c r="T100" s="60" t="s">
        <v>2847</v>
      </c>
      <c r="U100" s="60">
        <v>1</v>
      </c>
    </row>
    <row r="101" spans="1:21" x14ac:dyDescent="0.25">
      <c r="A101" s="59">
        <v>20021012</v>
      </c>
      <c r="B101" s="60" t="s">
        <v>3011</v>
      </c>
      <c r="C101" s="60" t="s">
        <v>10</v>
      </c>
      <c r="D101" s="60" t="s">
        <v>2843</v>
      </c>
      <c r="E101" s="60" t="s">
        <v>2844</v>
      </c>
      <c r="F101" s="60" t="s">
        <v>2881</v>
      </c>
      <c r="G101" s="60" t="s">
        <v>2881</v>
      </c>
      <c r="H101" s="60" t="s">
        <v>3008</v>
      </c>
      <c r="I101" s="60" t="s">
        <v>3008</v>
      </c>
      <c r="J101" s="60" t="s">
        <v>2857</v>
      </c>
      <c r="K101" s="60" t="s">
        <v>3011</v>
      </c>
      <c r="L101" s="60" t="s">
        <v>2859</v>
      </c>
      <c r="M101" s="60">
        <v>330</v>
      </c>
      <c r="N101" s="60">
        <v>333</v>
      </c>
      <c r="O101" s="60">
        <v>402</v>
      </c>
      <c r="P101" s="61" t="s">
        <v>1217</v>
      </c>
      <c r="Q101" s="62" t="s">
        <v>2884</v>
      </c>
      <c r="R101" s="60" t="s">
        <v>2881</v>
      </c>
      <c r="S101" s="60" t="s">
        <v>2849</v>
      </c>
      <c r="T101" s="60" t="s">
        <v>2847</v>
      </c>
      <c r="U101" s="60">
        <v>1</v>
      </c>
    </row>
    <row r="102" spans="1:21" x14ac:dyDescent="0.25">
      <c r="A102" s="59">
        <v>136429</v>
      </c>
      <c r="B102" s="60" t="s">
        <v>3012</v>
      </c>
      <c r="C102" s="60" t="s">
        <v>9</v>
      </c>
      <c r="D102" s="60" t="s">
        <v>2843</v>
      </c>
      <c r="E102" s="60" t="s">
        <v>2844</v>
      </c>
      <c r="F102" s="60" t="s">
        <v>2881</v>
      </c>
      <c r="G102" s="60" t="s">
        <v>2933</v>
      </c>
      <c r="H102" s="60" t="s">
        <v>3013</v>
      </c>
      <c r="I102" s="60" t="s">
        <v>3014</v>
      </c>
      <c r="J102" s="60" t="s">
        <v>2847</v>
      </c>
      <c r="K102" s="60" t="s">
        <v>3012</v>
      </c>
      <c r="L102" s="60" t="s">
        <v>1974</v>
      </c>
      <c r="M102" s="60">
        <v>330</v>
      </c>
      <c r="N102" s="60">
        <v>333</v>
      </c>
      <c r="O102" s="60">
        <v>402</v>
      </c>
      <c r="P102" s="61" t="s">
        <v>1217</v>
      </c>
      <c r="Q102" s="62" t="s">
        <v>2884</v>
      </c>
      <c r="R102" s="60" t="s">
        <v>2933</v>
      </c>
      <c r="S102" s="60" t="s">
        <v>2865</v>
      </c>
      <c r="T102" s="60" t="s">
        <v>2847</v>
      </c>
      <c r="U102" s="60">
        <v>0.5</v>
      </c>
    </row>
    <row r="103" spans="1:21" x14ac:dyDescent="0.25">
      <c r="A103" s="59">
        <v>20024099</v>
      </c>
      <c r="B103" s="60" t="s">
        <v>3015</v>
      </c>
      <c r="C103" s="60" t="s">
        <v>9</v>
      </c>
      <c r="D103" s="60" t="s">
        <v>2843</v>
      </c>
      <c r="E103" s="60" t="s">
        <v>2844</v>
      </c>
      <c r="F103" s="60" t="s">
        <v>2881</v>
      </c>
      <c r="G103" s="60" t="s">
        <v>2933</v>
      </c>
      <c r="H103" s="60" t="s">
        <v>3013</v>
      </c>
      <c r="I103" s="60" t="s">
        <v>3014</v>
      </c>
      <c r="J103" s="60" t="s">
        <v>2847</v>
      </c>
      <c r="K103" s="60" t="s">
        <v>3012</v>
      </c>
      <c r="L103" s="60" t="s">
        <v>2859</v>
      </c>
      <c r="M103" s="60">
        <v>330</v>
      </c>
      <c r="N103" s="60">
        <v>333</v>
      </c>
      <c r="O103" s="60">
        <v>402</v>
      </c>
      <c r="P103" s="61" t="s">
        <v>1217</v>
      </c>
      <c r="Q103" s="62" t="s">
        <v>2884</v>
      </c>
      <c r="R103" s="60" t="s">
        <v>2933</v>
      </c>
      <c r="S103" s="60" t="s">
        <v>2865</v>
      </c>
      <c r="T103" s="60" t="s">
        <v>2847</v>
      </c>
      <c r="U103" s="60">
        <v>0.5</v>
      </c>
    </row>
    <row r="104" spans="1:21" x14ac:dyDescent="0.25">
      <c r="A104" s="59">
        <v>798586</v>
      </c>
      <c r="B104" s="60" t="s">
        <v>3016</v>
      </c>
      <c r="C104" s="60" t="s">
        <v>9</v>
      </c>
      <c r="D104" s="60" t="s">
        <v>2843</v>
      </c>
      <c r="E104" s="60" t="s">
        <v>2844</v>
      </c>
      <c r="F104" s="60" t="s">
        <v>2881</v>
      </c>
      <c r="G104" s="60" t="s">
        <v>2933</v>
      </c>
      <c r="H104" s="60" t="s">
        <v>3013</v>
      </c>
      <c r="I104" s="60" t="s">
        <v>3014</v>
      </c>
      <c r="J104" s="60" t="s">
        <v>2847</v>
      </c>
      <c r="K104" s="60" t="s">
        <v>3012</v>
      </c>
      <c r="L104" s="60" t="s">
        <v>1302</v>
      </c>
      <c r="M104" s="60">
        <v>330</v>
      </c>
      <c r="N104" s="60">
        <v>333</v>
      </c>
      <c r="O104" s="60">
        <v>402</v>
      </c>
      <c r="P104" s="61" t="s">
        <v>1217</v>
      </c>
      <c r="Q104" s="62" t="s">
        <v>2884</v>
      </c>
      <c r="R104" s="60" t="s">
        <v>2933</v>
      </c>
      <c r="S104" s="60" t="s">
        <v>2865</v>
      </c>
      <c r="T104" s="60" t="s">
        <v>2847</v>
      </c>
      <c r="U104" s="60">
        <v>0.5</v>
      </c>
    </row>
    <row r="105" spans="1:21" x14ac:dyDescent="0.25">
      <c r="A105" s="59">
        <v>134507</v>
      </c>
      <c r="B105" s="60" t="s">
        <v>3017</v>
      </c>
      <c r="C105" s="60" t="s">
        <v>10</v>
      </c>
      <c r="D105" s="60" t="s">
        <v>2843</v>
      </c>
      <c r="E105" s="60" t="s">
        <v>2844</v>
      </c>
      <c r="F105" s="60" t="s">
        <v>2881</v>
      </c>
      <c r="G105" s="60" t="s">
        <v>2881</v>
      </c>
      <c r="H105" s="60" t="s">
        <v>3018</v>
      </c>
      <c r="I105" s="60" t="s">
        <v>3018</v>
      </c>
      <c r="J105" s="60" t="s">
        <v>2847</v>
      </c>
      <c r="K105" s="60" t="s">
        <v>3017</v>
      </c>
      <c r="L105" s="60" t="s">
        <v>1974</v>
      </c>
      <c r="M105" s="60">
        <v>330</v>
      </c>
      <c r="N105" s="60">
        <v>333</v>
      </c>
      <c r="O105" s="60">
        <v>402</v>
      </c>
      <c r="P105" s="61" t="s">
        <v>1217</v>
      </c>
      <c r="Q105" s="62" t="s">
        <v>2884</v>
      </c>
      <c r="R105" s="60" t="s">
        <v>2881</v>
      </c>
      <c r="S105" s="60" t="s">
        <v>2849</v>
      </c>
      <c r="T105" s="60" t="s">
        <v>2847</v>
      </c>
      <c r="U105" s="60">
        <v>1</v>
      </c>
    </row>
    <row r="106" spans="1:21" x14ac:dyDescent="0.25">
      <c r="A106" s="59">
        <v>61840</v>
      </c>
      <c r="B106" s="60" t="s">
        <v>3017</v>
      </c>
      <c r="C106" s="60" t="s">
        <v>10</v>
      </c>
      <c r="D106" s="60" t="s">
        <v>2843</v>
      </c>
      <c r="E106" s="60" t="s">
        <v>2844</v>
      </c>
      <c r="F106" s="60" t="s">
        <v>2881</v>
      </c>
      <c r="G106" s="60" t="s">
        <v>2881</v>
      </c>
      <c r="H106" s="60" t="s">
        <v>3018</v>
      </c>
      <c r="I106" s="60" t="s">
        <v>3018</v>
      </c>
      <c r="J106" s="60" t="s">
        <v>2847</v>
      </c>
      <c r="K106" s="60" t="s">
        <v>3017</v>
      </c>
      <c r="L106" s="60" t="s">
        <v>1302</v>
      </c>
      <c r="M106" s="60">
        <v>330</v>
      </c>
      <c r="N106" s="60">
        <v>333</v>
      </c>
      <c r="O106" s="60">
        <v>402</v>
      </c>
      <c r="P106" s="61" t="s">
        <v>1217</v>
      </c>
      <c r="Q106" s="62" t="s">
        <v>2884</v>
      </c>
      <c r="R106" s="60" t="s">
        <v>2881</v>
      </c>
      <c r="S106" s="60" t="s">
        <v>2849</v>
      </c>
      <c r="T106" s="60" t="s">
        <v>2847</v>
      </c>
      <c r="U106" s="60">
        <v>1</v>
      </c>
    </row>
    <row r="107" spans="1:21" x14ac:dyDescent="0.25">
      <c r="A107" s="59">
        <v>655517</v>
      </c>
      <c r="B107" s="60" t="s">
        <v>3019</v>
      </c>
      <c r="C107" s="60" t="s">
        <v>10</v>
      </c>
      <c r="D107" s="60" t="s">
        <v>2843</v>
      </c>
      <c r="E107" s="60" t="s">
        <v>2844</v>
      </c>
      <c r="F107" s="60" t="s">
        <v>2881</v>
      </c>
      <c r="G107" s="60" t="s">
        <v>2881</v>
      </c>
      <c r="H107" s="60" t="s">
        <v>3018</v>
      </c>
      <c r="I107" s="60" t="s">
        <v>3018</v>
      </c>
      <c r="J107" s="60" t="s">
        <v>2851</v>
      </c>
      <c r="K107" s="60" t="s">
        <v>3019</v>
      </c>
      <c r="L107" s="60" t="s">
        <v>2852</v>
      </c>
      <c r="M107" s="60">
        <v>330</v>
      </c>
      <c r="N107" s="60">
        <v>333</v>
      </c>
      <c r="O107" s="60">
        <v>402</v>
      </c>
      <c r="P107" s="61">
        <v>151</v>
      </c>
      <c r="Q107" s="62">
        <v>330333402151</v>
      </c>
      <c r="R107" s="60" t="s">
        <v>2881</v>
      </c>
      <c r="S107" s="60" t="s">
        <v>2849</v>
      </c>
      <c r="T107" s="60" t="s">
        <v>2847</v>
      </c>
      <c r="U107" s="60">
        <v>1</v>
      </c>
    </row>
    <row r="108" spans="1:21" x14ac:dyDescent="0.25">
      <c r="A108" s="59">
        <v>655815</v>
      </c>
      <c r="B108" s="60" t="s">
        <v>3020</v>
      </c>
      <c r="C108" s="60" t="s">
        <v>10</v>
      </c>
      <c r="D108" s="60" t="s">
        <v>2843</v>
      </c>
      <c r="E108" s="60" t="s">
        <v>2844</v>
      </c>
      <c r="F108" s="60" t="s">
        <v>2881</v>
      </c>
      <c r="G108" s="60" t="s">
        <v>2881</v>
      </c>
      <c r="H108" s="60" t="s">
        <v>3018</v>
      </c>
      <c r="I108" s="60" t="s">
        <v>3018</v>
      </c>
      <c r="J108" s="60" t="s">
        <v>2854</v>
      </c>
      <c r="K108" s="60" t="s">
        <v>3020</v>
      </c>
      <c r="L108" s="60" t="s">
        <v>2852</v>
      </c>
      <c r="M108" s="60">
        <v>330</v>
      </c>
      <c r="N108" s="60">
        <v>333</v>
      </c>
      <c r="O108" s="60">
        <v>402</v>
      </c>
      <c r="P108" s="61">
        <v>101</v>
      </c>
      <c r="Q108" s="62">
        <v>330333402101</v>
      </c>
      <c r="R108" s="60" t="s">
        <v>2881</v>
      </c>
      <c r="S108" s="60" t="s">
        <v>2849</v>
      </c>
      <c r="T108" s="60" t="s">
        <v>2847</v>
      </c>
      <c r="U108" s="60">
        <v>1</v>
      </c>
    </row>
    <row r="109" spans="1:21" x14ac:dyDescent="0.25">
      <c r="A109" s="59">
        <v>20020983</v>
      </c>
      <c r="B109" s="60" t="s">
        <v>3021</v>
      </c>
      <c r="C109" s="60" t="s">
        <v>10</v>
      </c>
      <c r="D109" s="60" t="s">
        <v>2843</v>
      </c>
      <c r="E109" s="60" t="s">
        <v>2844</v>
      </c>
      <c r="F109" s="60" t="s">
        <v>2881</v>
      </c>
      <c r="G109" s="60" t="s">
        <v>2881</v>
      </c>
      <c r="H109" s="60" t="s">
        <v>3018</v>
      </c>
      <c r="I109" s="60" t="s">
        <v>3018</v>
      </c>
      <c r="J109" s="60" t="s">
        <v>2857</v>
      </c>
      <c r="K109" s="60" t="s">
        <v>3021</v>
      </c>
      <c r="L109" s="60" t="s">
        <v>2859</v>
      </c>
      <c r="M109" s="60">
        <v>330</v>
      </c>
      <c r="N109" s="60">
        <v>333</v>
      </c>
      <c r="O109" s="60">
        <v>402</v>
      </c>
      <c r="P109" s="61" t="s">
        <v>1217</v>
      </c>
      <c r="Q109" s="62" t="s">
        <v>2884</v>
      </c>
      <c r="R109" s="60" t="s">
        <v>2881</v>
      </c>
      <c r="S109" s="60" t="s">
        <v>2849</v>
      </c>
      <c r="T109" s="60" t="s">
        <v>2847</v>
      </c>
      <c r="U109" s="60">
        <v>1</v>
      </c>
    </row>
    <row r="110" spans="1:21" x14ac:dyDescent="0.25">
      <c r="A110" s="59" t="s">
        <v>1217</v>
      </c>
      <c r="B110" s="60" t="s">
        <v>3022</v>
      </c>
      <c r="C110" s="60" t="s">
        <v>10</v>
      </c>
      <c r="D110" s="60" t="s">
        <v>2843</v>
      </c>
      <c r="E110" s="60" t="s">
        <v>2844</v>
      </c>
      <c r="F110" s="60" t="s">
        <v>2881</v>
      </c>
      <c r="G110" s="60" t="s">
        <v>2881</v>
      </c>
      <c r="H110" s="60" t="s">
        <v>3018</v>
      </c>
      <c r="I110" s="60" t="s">
        <v>3018</v>
      </c>
      <c r="J110" s="60" t="s">
        <v>2847</v>
      </c>
      <c r="K110" s="60" t="s">
        <v>3017</v>
      </c>
      <c r="L110" s="60" t="s">
        <v>1512</v>
      </c>
      <c r="M110" s="60">
        <v>330</v>
      </c>
      <c r="N110" s="60">
        <v>333</v>
      </c>
      <c r="O110" s="60">
        <v>402</v>
      </c>
      <c r="P110" s="61" t="s">
        <v>1217</v>
      </c>
      <c r="Q110" s="62" t="s">
        <v>2884</v>
      </c>
      <c r="R110" s="60" t="s">
        <v>2881</v>
      </c>
      <c r="S110" s="60" t="s">
        <v>2849</v>
      </c>
      <c r="T110" s="60" t="s">
        <v>2847</v>
      </c>
      <c r="U110" s="60">
        <v>0.001</v>
      </c>
    </row>
    <row r="111" spans="1:21" x14ac:dyDescent="0.25">
      <c r="A111" s="59">
        <v>134508</v>
      </c>
      <c r="B111" s="60" t="s">
        <v>3023</v>
      </c>
      <c r="C111" s="60" t="s">
        <v>10</v>
      </c>
      <c r="D111" s="60" t="s">
        <v>2843</v>
      </c>
      <c r="E111" s="60" t="s">
        <v>2844</v>
      </c>
      <c r="F111" s="60" t="s">
        <v>2881</v>
      </c>
      <c r="G111" s="60" t="s">
        <v>2881</v>
      </c>
      <c r="H111" s="60" t="s">
        <v>3024</v>
      </c>
      <c r="I111" s="60" t="s">
        <v>3024</v>
      </c>
      <c r="J111" s="60" t="s">
        <v>2847</v>
      </c>
      <c r="K111" s="60" t="s">
        <v>3023</v>
      </c>
      <c r="L111" s="60" t="s">
        <v>1974</v>
      </c>
      <c r="M111" s="60">
        <v>330</v>
      </c>
      <c r="N111" s="60">
        <v>333</v>
      </c>
      <c r="O111" s="60">
        <v>402</v>
      </c>
      <c r="P111" s="61" t="s">
        <v>1217</v>
      </c>
      <c r="Q111" s="62" t="s">
        <v>2884</v>
      </c>
      <c r="R111" s="60" t="s">
        <v>2881</v>
      </c>
      <c r="S111" s="60" t="s">
        <v>2849</v>
      </c>
      <c r="T111" s="60" t="s">
        <v>2847</v>
      </c>
      <c r="U111" s="60">
        <v>1</v>
      </c>
    </row>
    <row r="112" spans="1:21" x14ac:dyDescent="0.25">
      <c r="A112" s="59">
        <v>61841</v>
      </c>
      <c r="B112" s="60" t="s">
        <v>3023</v>
      </c>
      <c r="C112" s="60" t="s">
        <v>10</v>
      </c>
      <c r="D112" s="60" t="s">
        <v>2843</v>
      </c>
      <c r="E112" s="60" t="s">
        <v>2844</v>
      </c>
      <c r="F112" s="60" t="s">
        <v>2881</v>
      </c>
      <c r="G112" s="60" t="s">
        <v>2881</v>
      </c>
      <c r="H112" s="60" t="s">
        <v>3024</v>
      </c>
      <c r="I112" s="60" t="s">
        <v>3024</v>
      </c>
      <c r="J112" s="60" t="s">
        <v>2847</v>
      </c>
      <c r="K112" s="60" t="s">
        <v>3023</v>
      </c>
      <c r="L112" s="60" t="s">
        <v>1302</v>
      </c>
      <c r="M112" s="60">
        <v>330</v>
      </c>
      <c r="N112" s="60">
        <v>333</v>
      </c>
      <c r="O112" s="60">
        <v>402</v>
      </c>
      <c r="P112" s="61" t="s">
        <v>1217</v>
      </c>
      <c r="Q112" s="62" t="s">
        <v>2884</v>
      </c>
      <c r="R112" s="60" t="s">
        <v>2881</v>
      </c>
      <c r="S112" s="60" t="s">
        <v>2849</v>
      </c>
      <c r="T112" s="60" t="s">
        <v>2847</v>
      </c>
      <c r="U112" s="60">
        <v>1</v>
      </c>
    </row>
    <row r="113" spans="1:21" x14ac:dyDescent="0.25">
      <c r="A113" s="59">
        <v>655538</v>
      </c>
      <c r="B113" s="60" t="s">
        <v>3025</v>
      </c>
      <c r="C113" s="60" t="s">
        <v>10</v>
      </c>
      <c r="D113" s="60" t="s">
        <v>2843</v>
      </c>
      <c r="E113" s="60" t="s">
        <v>2844</v>
      </c>
      <c r="F113" s="60" t="s">
        <v>2881</v>
      </c>
      <c r="G113" s="60" t="s">
        <v>2881</v>
      </c>
      <c r="H113" s="60" t="s">
        <v>3024</v>
      </c>
      <c r="I113" s="60" t="s">
        <v>3024</v>
      </c>
      <c r="J113" s="60" t="s">
        <v>2851</v>
      </c>
      <c r="K113" s="60" t="s">
        <v>3026</v>
      </c>
      <c r="L113" s="60" t="s">
        <v>2852</v>
      </c>
      <c r="M113" s="60">
        <v>330</v>
      </c>
      <c r="N113" s="60">
        <v>333</v>
      </c>
      <c r="O113" s="60">
        <v>402</v>
      </c>
      <c r="P113" s="61">
        <v>152</v>
      </c>
      <c r="Q113" s="62">
        <v>330333402152</v>
      </c>
      <c r="R113" s="60" t="s">
        <v>2881</v>
      </c>
      <c r="S113" s="60" t="s">
        <v>2849</v>
      </c>
      <c r="T113" s="60" t="s">
        <v>2847</v>
      </c>
      <c r="U113" s="60">
        <v>1</v>
      </c>
    </row>
    <row r="114" spans="1:21" x14ac:dyDescent="0.25">
      <c r="A114" s="59">
        <v>655834</v>
      </c>
      <c r="B114" s="60" t="s">
        <v>3027</v>
      </c>
      <c r="C114" s="60" t="s">
        <v>10</v>
      </c>
      <c r="D114" s="60" t="s">
        <v>2843</v>
      </c>
      <c r="E114" s="60" t="s">
        <v>2844</v>
      </c>
      <c r="F114" s="60" t="s">
        <v>2881</v>
      </c>
      <c r="G114" s="60" t="s">
        <v>2881</v>
      </c>
      <c r="H114" s="60" t="s">
        <v>3024</v>
      </c>
      <c r="I114" s="60" t="s">
        <v>3024</v>
      </c>
      <c r="J114" s="60" t="s">
        <v>2854</v>
      </c>
      <c r="K114" s="60" t="s">
        <v>3027</v>
      </c>
      <c r="L114" s="60" t="s">
        <v>2852</v>
      </c>
      <c r="M114" s="60">
        <v>330</v>
      </c>
      <c r="N114" s="60">
        <v>333</v>
      </c>
      <c r="O114" s="60">
        <v>402</v>
      </c>
      <c r="P114" s="61">
        <v>101</v>
      </c>
      <c r="Q114" s="62">
        <v>330333402101</v>
      </c>
      <c r="R114" s="60" t="s">
        <v>2881</v>
      </c>
      <c r="S114" s="60" t="s">
        <v>2849</v>
      </c>
      <c r="T114" s="60" t="s">
        <v>2847</v>
      </c>
      <c r="U114" s="60">
        <v>1</v>
      </c>
    </row>
    <row r="115" spans="1:21" x14ac:dyDescent="0.25">
      <c r="A115" s="59">
        <v>20021007</v>
      </c>
      <c r="B115" s="60" t="s">
        <v>3028</v>
      </c>
      <c r="C115" s="60" t="s">
        <v>10</v>
      </c>
      <c r="D115" s="60" t="s">
        <v>2843</v>
      </c>
      <c r="E115" s="60" t="s">
        <v>2844</v>
      </c>
      <c r="F115" s="60" t="s">
        <v>2881</v>
      </c>
      <c r="G115" s="60" t="s">
        <v>2881</v>
      </c>
      <c r="H115" s="60" t="s">
        <v>3024</v>
      </c>
      <c r="I115" s="60" t="s">
        <v>3024</v>
      </c>
      <c r="J115" s="60" t="s">
        <v>2857</v>
      </c>
      <c r="K115" s="60" t="s">
        <v>3029</v>
      </c>
      <c r="L115" s="60" t="s">
        <v>2859</v>
      </c>
      <c r="M115" s="60">
        <v>330</v>
      </c>
      <c r="N115" s="60">
        <v>333</v>
      </c>
      <c r="O115" s="60">
        <v>402</v>
      </c>
      <c r="P115" s="61" t="s">
        <v>1217</v>
      </c>
      <c r="Q115" s="62" t="s">
        <v>2884</v>
      </c>
      <c r="R115" s="60" t="s">
        <v>2881</v>
      </c>
      <c r="S115" s="60" t="s">
        <v>2849</v>
      </c>
      <c r="T115" s="60" t="s">
        <v>2847</v>
      </c>
      <c r="U115" s="60">
        <v>1</v>
      </c>
    </row>
    <row r="116" spans="1:21" x14ac:dyDescent="0.25">
      <c r="A116" s="59" t="s">
        <v>1217</v>
      </c>
      <c r="B116" s="60" t="s">
        <v>3030</v>
      </c>
      <c r="C116" s="60" t="s">
        <v>10</v>
      </c>
      <c r="D116" s="60" t="s">
        <v>2843</v>
      </c>
      <c r="E116" s="60" t="s">
        <v>2844</v>
      </c>
      <c r="F116" s="60" t="s">
        <v>2881</v>
      </c>
      <c r="G116" s="60" t="s">
        <v>2881</v>
      </c>
      <c r="H116" s="60" t="s">
        <v>3024</v>
      </c>
      <c r="I116" s="60" t="s">
        <v>3024</v>
      </c>
      <c r="J116" s="60" t="s">
        <v>2847</v>
      </c>
      <c r="K116" s="60" t="s">
        <v>3023</v>
      </c>
      <c r="L116" s="60" t="s">
        <v>1512</v>
      </c>
      <c r="M116" s="60">
        <v>330</v>
      </c>
      <c r="N116" s="60">
        <v>333</v>
      </c>
      <c r="O116" s="60">
        <v>402</v>
      </c>
      <c r="P116" s="61" t="s">
        <v>1217</v>
      </c>
      <c r="Q116" s="62" t="s">
        <v>2884</v>
      </c>
      <c r="R116" s="60" t="s">
        <v>2881</v>
      </c>
      <c r="S116" s="60" t="s">
        <v>2849</v>
      </c>
      <c r="T116" s="60" t="s">
        <v>2847</v>
      </c>
      <c r="U116" s="60">
        <v>0.001</v>
      </c>
    </row>
    <row r="117" spans="1:21" x14ac:dyDescent="0.25">
      <c r="A117" s="59">
        <v>655526</v>
      </c>
      <c r="B117" s="60" t="s">
        <v>3031</v>
      </c>
      <c r="C117" s="60" t="s">
        <v>10</v>
      </c>
      <c r="D117" s="60" t="s">
        <v>2843</v>
      </c>
      <c r="E117" s="60" t="s">
        <v>2844</v>
      </c>
      <c r="F117" s="60" t="s">
        <v>2881</v>
      </c>
      <c r="G117" s="60" t="s">
        <v>2881</v>
      </c>
      <c r="H117" s="60" t="s">
        <v>3032</v>
      </c>
      <c r="I117" s="60" t="s">
        <v>3032</v>
      </c>
      <c r="J117" s="60" t="s">
        <v>2851</v>
      </c>
      <c r="K117" s="60" t="s">
        <v>3033</v>
      </c>
      <c r="L117" s="60" t="s">
        <v>2852</v>
      </c>
      <c r="M117" s="60">
        <v>330</v>
      </c>
      <c r="N117" s="60">
        <v>333</v>
      </c>
      <c r="O117" s="60">
        <v>402</v>
      </c>
      <c r="P117" s="61">
        <v>152</v>
      </c>
      <c r="Q117" s="62">
        <v>330333402152</v>
      </c>
      <c r="R117" s="60" t="s">
        <v>2881</v>
      </c>
      <c r="S117" s="60" t="s">
        <v>2849</v>
      </c>
      <c r="T117" s="60" t="s">
        <v>2847</v>
      </c>
      <c r="U117" s="60">
        <v>1</v>
      </c>
    </row>
    <row r="118" spans="1:21" x14ac:dyDescent="0.25">
      <c r="A118" s="59">
        <v>61848</v>
      </c>
      <c r="B118" s="60" t="s">
        <v>3034</v>
      </c>
      <c r="C118" s="60" t="s">
        <v>10</v>
      </c>
      <c r="D118" s="60" t="s">
        <v>2843</v>
      </c>
      <c r="E118" s="60" t="s">
        <v>2844</v>
      </c>
      <c r="F118" s="60" t="s">
        <v>2881</v>
      </c>
      <c r="G118" s="60" t="s">
        <v>2881</v>
      </c>
      <c r="H118" s="60" t="s">
        <v>3032</v>
      </c>
      <c r="I118" s="60" t="s">
        <v>3032</v>
      </c>
      <c r="J118" s="60" t="s">
        <v>2847</v>
      </c>
      <c r="K118" s="60" t="s">
        <v>3034</v>
      </c>
      <c r="L118" s="60" t="s">
        <v>1302</v>
      </c>
      <c r="M118" s="60">
        <v>330</v>
      </c>
      <c r="N118" s="60">
        <v>333</v>
      </c>
      <c r="O118" s="60">
        <v>402</v>
      </c>
      <c r="P118" s="61" t="s">
        <v>1217</v>
      </c>
      <c r="Q118" s="62" t="s">
        <v>2884</v>
      </c>
      <c r="R118" s="60" t="s">
        <v>2881</v>
      </c>
      <c r="S118" s="60" t="s">
        <v>2849</v>
      </c>
      <c r="T118" s="60" t="s">
        <v>2847</v>
      </c>
      <c r="U118" s="60">
        <v>1</v>
      </c>
    </row>
    <row r="119" spans="1:21" x14ac:dyDescent="0.25">
      <c r="A119" s="59">
        <v>134509</v>
      </c>
      <c r="B119" s="60" t="s">
        <v>3035</v>
      </c>
      <c r="C119" s="60" t="s">
        <v>10</v>
      </c>
      <c r="D119" s="60" t="s">
        <v>2843</v>
      </c>
      <c r="E119" s="60" t="s">
        <v>2844</v>
      </c>
      <c r="F119" s="60" t="s">
        <v>2881</v>
      </c>
      <c r="G119" s="60" t="s">
        <v>2881</v>
      </c>
      <c r="H119" s="60" t="s">
        <v>3036</v>
      </c>
      <c r="I119" s="60" t="s">
        <v>3036</v>
      </c>
      <c r="J119" s="60" t="s">
        <v>2847</v>
      </c>
      <c r="K119" s="60" t="s">
        <v>3035</v>
      </c>
      <c r="L119" s="60" t="s">
        <v>1974</v>
      </c>
      <c r="M119" s="60">
        <v>330</v>
      </c>
      <c r="N119" s="60">
        <v>333</v>
      </c>
      <c r="O119" s="60">
        <v>402</v>
      </c>
      <c r="P119" s="61" t="s">
        <v>1217</v>
      </c>
      <c r="Q119" s="62" t="s">
        <v>2884</v>
      </c>
      <c r="R119" s="60" t="s">
        <v>2881</v>
      </c>
      <c r="S119" s="60" t="s">
        <v>2849</v>
      </c>
      <c r="T119" s="60" t="s">
        <v>2847</v>
      </c>
      <c r="U119" s="60">
        <v>1</v>
      </c>
    </row>
    <row r="120" spans="1:21" x14ac:dyDescent="0.25">
      <c r="A120" s="59">
        <v>61842</v>
      </c>
      <c r="B120" s="60" t="s">
        <v>3035</v>
      </c>
      <c r="C120" s="60" t="s">
        <v>10</v>
      </c>
      <c r="D120" s="60" t="s">
        <v>2843</v>
      </c>
      <c r="E120" s="60" t="s">
        <v>2844</v>
      </c>
      <c r="F120" s="60" t="s">
        <v>2881</v>
      </c>
      <c r="G120" s="60" t="s">
        <v>2881</v>
      </c>
      <c r="H120" s="60" t="s">
        <v>3036</v>
      </c>
      <c r="I120" s="60" t="s">
        <v>3036</v>
      </c>
      <c r="J120" s="60" t="s">
        <v>2847</v>
      </c>
      <c r="K120" s="60" t="s">
        <v>3035</v>
      </c>
      <c r="L120" s="60" t="s">
        <v>1302</v>
      </c>
      <c r="M120" s="60">
        <v>330</v>
      </c>
      <c r="N120" s="60">
        <v>333</v>
      </c>
      <c r="O120" s="60">
        <v>402</v>
      </c>
      <c r="P120" s="61" t="s">
        <v>1217</v>
      </c>
      <c r="Q120" s="62" t="s">
        <v>2884</v>
      </c>
      <c r="R120" s="60" t="s">
        <v>2881</v>
      </c>
      <c r="S120" s="60" t="s">
        <v>2849</v>
      </c>
      <c r="T120" s="60" t="s">
        <v>2847</v>
      </c>
      <c r="U120" s="60">
        <v>1</v>
      </c>
    </row>
    <row r="121" spans="1:21" x14ac:dyDescent="0.25">
      <c r="A121" s="59">
        <v>655519</v>
      </c>
      <c r="B121" s="60" t="s">
        <v>3037</v>
      </c>
      <c r="C121" s="60" t="s">
        <v>10</v>
      </c>
      <c r="D121" s="60" t="s">
        <v>2843</v>
      </c>
      <c r="E121" s="60" t="s">
        <v>2844</v>
      </c>
      <c r="F121" s="60" t="s">
        <v>2881</v>
      </c>
      <c r="G121" s="60" t="s">
        <v>2881</v>
      </c>
      <c r="H121" s="60" t="s">
        <v>3036</v>
      </c>
      <c r="I121" s="60" t="s">
        <v>3036</v>
      </c>
      <c r="J121" s="60" t="s">
        <v>2851</v>
      </c>
      <c r="K121" s="60" t="s">
        <v>3037</v>
      </c>
      <c r="L121" s="60" t="s">
        <v>2852</v>
      </c>
      <c r="M121" s="60">
        <v>330</v>
      </c>
      <c r="N121" s="60">
        <v>333</v>
      </c>
      <c r="O121" s="60">
        <v>402</v>
      </c>
      <c r="P121" s="61">
        <v>151</v>
      </c>
      <c r="Q121" s="62">
        <v>330333402151</v>
      </c>
      <c r="R121" s="60" t="s">
        <v>2881</v>
      </c>
      <c r="S121" s="60" t="s">
        <v>2849</v>
      </c>
      <c r="T121" s="60" t="s">
        <v>2847</v>
      </c>
      <c r="U121" s="60">
        <v>1</v>
      </c>
    </row>
    <row r="122" spans="1:21" x14ac:dyDescent="0.25">
      <c r="A122" s="59">
        <v>655816</v>
      </c>
      <c r="B122" s="60" t="s">
        <v>3038</v>
      </c>
      <c r="C122" s="60" t="s">
        <v>10</v>
      </c>
      <c r="D122" s="60" t="s">
        <v>2843</v>
      </c>
      <c r="E122" s="60" t="s">
        <v>2844</v>
      </c>
      <c r="F122" s="60" t="s">
        <v>2881</v>
      </c>
      <c r="G122" s="60" t="s">
        <v>2881</v>
      </c>
      <c r="H122" s="60" t="s">
        <v>3036</v>
      </c>
      <c r="I122" s="60" t="s">
        <v>3036</v>
      </c>
      <c r="J122" s="60" t="s">
        <v>2854</v>
      </c>
      <c r="K122" s="60" t="s">
        <v>3038</v>
      </c>
      <c r="L122" s="60" t="s">
        <v>2852</v>
      </c>
      <c r="M122" s="60">
        <v>330</v>
      </c>
      <c r="N122" s="60">
        <v>333</v>
      </c>
      <c r="O122" s="60">
        <v>402</v>
      </c>
      <c r="P122" s="61">
        <v>101</v>
      </c>
      <c r="Q122" s="62">
        <v>330333402101</v>
      </c>
      <c r="R122" s="60" t="s">
        <v>2881</v>
      </c>
      <c r="S122" s="60" t="s">
        <v>2849</v>
      </c>
      <c r="T122" s="60" t="s">
        <v>2847</v>
      </c>
      <c r="U122" s="60">
        <v>1</v>
      </c>
    </row>
    <row r="123" spans="1:21" x14ac:dyDescent="0.25">
      <c r="A123" s="59">
        <v>20020984</v>
      </c>
      <c r="B123" s="60" t="s">
        <v>3039</v>
      </c>
      <c r="C123" s="60" t="s">
        <v>10</v>
      </c>
      <c r="D123" s="60" t="s">
        <v>2843</v>
      </c>
      <c r="E123" s="60" t="s">
        <v>2844</v>
      </c>
      <c r="F123" s="60" t="s">
        <v>2881</v>
      </c>
      <c r="G123" s="60" t="s">
        <v>2881</v>
      </c>
      <c r="H123" s="60" t="s">
        <v>3036</v>
      </c>
      <c r="I123" s="60" t="s">
        <v>3036</v>
      </c>
      <c r="J123" s="60" t="s">
        <v>2857</v>
      </c>
      <c r="K123" s="60" t="s">
        <v>3039</v>
      </c>
      <c r="L123" s="60" t="s">
        <v>2859</v>
      </c>
      <c r="M123" s="60">
        <v>330</v>
      </c>
      <c r="N123" s="60">
        <v>333</v>
      </c>
      <c r="O123" s="60">
        <v>402</v>
      </c>
      <c r="P123" s="61" t="s">
        <v>1217</v>
      </c>
      <c r="Q123" s="62" t="s">
        <v>2884</v>
      </c>
      <c r="R123" s="60" t="s">
        <v>2881</v>
      </c>
      <c r="S123" s="60" t="s">
        <v>2849</v>
      </c>
      <c r="T123" s="60" t="s">
        <v>2847</v>
      </c>
      <c r="U123" s="60">
        <v>1</v>
      </c>
    </row>
    <row r="124" spans="1:21" x14ac:dyDescent="0.25">
      <c r="A124" s="59" t="s">
        <v>1217</v>
      </c>
      <c r="B124" s="60" t="s">
        <v>3040</v>
      </c>
      <c r="C124" s="60" t="s">
        <v>10</v>
      </c>
      <c r="D124" s="60" t="s">
        <v>2843</v>
      </c>
      <c r="E124" s="60" t="s">
        <v>2844</v>
      </c>
      <c r="F124" s="60" t="s">
        <v>2881</v>
      </c>
      <c r="G124" s="60" t="s">
        <v>2881</v>
      </c>
      <c r="H124" s="60" t="s">
        <v>3036</v>
      </c>
      <c r="I124" s="60" t="s">
        <v>3036</v>
      </c>
      <c r="J124" s="60" t="s">
        <v>2847</v>
      </c>
      <c r="K124" s="60" t="s">
        <v>3035</v>
      </c>
      <c r="L124" s="60" t="s">
        <v>1512</v>
      </c>
      <c r="M124" s="60">
        <v>330</v>
      </c>
      <c r="N124" s="60">
        <v>333</v>
      </c>
      <c r="O124" s="60">
        <v>402</v>
      </c>
      <c r="P124" s="61" t="s">
        <v>1217</v>
      </c>
      <c r="Q124" s="62" t="s">
        <v>2884</v>
      </c>
      <c r="R124" s="60" t="s">
        <v>2881</v>
      </c>
      <c r="S124" s="60" t="s">
        <v>2849</v>
      </c>
      <c r="T124" s="60" t="s">
        <v>2847</v>
      </c>
      <c r="U124" s="60">
        <v>0.001</v>
      </c>
    </row>
    <row r="125" spans="1:21" x14ac:dyDescent="0.25">
      <c r="A125" s="59">
        <v>134510</v>
      </c>
      <c r="B125" s="60" t="s">
        <v>3041</v>
      </c>
      <c r="C125" s="60" t="s">
        <v>10</v>
      </c>
      <c r="D125" s="60" t="s">
        <v>2843</v>
      </c>
      <c r="E125" s="60" t="s">
        <v>2844</v>
      </c>
      <c r="F125" s="60" t="s">
        <v>2881</v>
      </c>
      <c r="G125" s="60" t="s">
        <v>2881</v>
      </c>
      <c r="H125" s="60" t="s">
        <v>3042</v>
      </c>
      <c r="I125" s="60" t="s">
        <v>3042</v>
      </c>
      <c r="J125" s="60" t="s">
        <v>2847</v>
      </c>
      <c r="K125" s="60" t="s">
        <v>3041</v>
      </c>
      <c r="L125" s="60" t="s">
        <v>1974</v>
      </c>
      <c r="M125" s="60">
        <v>330</v>
      </c>
      <c r="N125" s="60">
        <v>333</v>
      </c>
      <c r="O125" s="60">
        <v>402</v>
      </c>
      <c r="P125" s="61" t="s">
        <v>1217</v>
      </c>
      <c r="Q125" s="62" t="s">
        <v>2884</v>
      </c>
      <c r="R125" s="60" t="s">
        <v>2881</v>
      </c>
      <c r="S125" s="60" t="s">
        <v>2849</v>
      </c>
      <c r="T125" s="60" t="s">
        <v>2847</v>
      </c>
      <c r="U125" s="60">
        <v>1</v>
      </c>
    </row>
    <row r="126" spans="1:21" x14ac:dyDescent="0.25">
      <c r="A126" s="59">
        <v>61843</v>
      </c>
      <c r="B126" s="60" t="s">
        <v>3041</v>
      </c>
      <c r="C126" s="60" t="s">
        <v>10</v>
      </c>
      <c r="D126" s="60" t="s">
        <v>2843</v>
      </c>
      <c r="E126" s="60" t="s">
        <v>2844</v>
      </c>
      <c r="F126" s="60" t="s">
        <v>2881</v>
      </c>
      <c r="G126" s="60" t="s">
        <v>2881</v>
      </c>
      <c r="H126" s="60" t="s">
        <v>3042</v>
      </c>
      <c r="I126" s="60" t="s">
        <v>3042</v>
      </c>
      <c r="J126" s="60" t="s">
        <v>2847</v>
      </c>
      <c r="K126" s="60" t="s">
        <v>3041</v>
      </c>
      <c r="L126" s="60" t="s">
        <v>1302</v>
      </c>
      <c r="M126" s="60">
        <v>330</v>
      </c>
      <c r="N126" s="60">
        <v>333</v>
      </c>
      <c r="O126" s="60">
        <v>402</v>
      </c>
      <c r="P126" s="61" t="s">
        <v>1217</v>
      </c>
      <c r="Q126" s="62" t="s">
        <v>2884</v>
      </c>
      <c r="R126" s="60" t="s">
        <v>2881</v>
      </c>
      <c r="S126" s="60" t="s">
        <v>2849</v>
      </c>
      <c r="T126" s="60" t="s">
        <v>2847</v>
      </c>
      <c r="U126" s="60">
        <v>1</v>
      </c>
    </row>
    <row r="127" spans="1:21" x14ac:dyDescent="0.25">
      <c r="A127" s="59">
        <v>655527</v>
      </c>
      <c r="B127" s="60" t="s">
        <v>3043</v>
      </c>
      <c r="C127" s="60" t="s">
        <v>10</v>
      </c>
      <c r="D127" s="60" t="s">
        <v>2843</v>
      </c>
      <c r="E127" s="60" t="s">
        <v>2844</v>
      </c>
      <c r="F127" s="60" t="s">
        <v>2881</v>
      </c>
      <c r="G127" s="60" t="s">
        <v>2881</v>
      </c>
      <c r="H127" s="60" t="s">
        <v>3042</v>
      </c>
      <c r="I127" s="60" t="s">
        <v>3042</v>
      </c>
      <c r="J127" s="60" t="s">
        <v>2851</v>
      </c>
      <c r="K127" s="60" t="s">
        <v>3044</v>
      </c>
      <c r="L127" s="60" t="s">
        <v>2852</v>
      </c>
      <c r="M127" s="60">
        <v>330</v>
      </c>
      <c r="N127" s="60">
        <v>333</v>
      </c>
      <c r="O127" s="60">
        <v>402</v>
      </c>
      <c r="P127" s="61">
        <v>152</v>
      </c>
      <c r="Q127" s="62">
        <v>330333402152</v>
      </c>
      <c r="R127" s="60" t="s">
        <v>2881</v>
      </c>
      <c r="S127" s="60" t="s">
        <v>2849</v>
      </c>
      <c r="T127" s="60" t="s">
        <v>2847</v>
      </c>
      <c r="U127" s="60">
        <v>1</v>
      </c>
    </row>
    <row r="128" spans="1:21" x14ac:dyDescent="0.25">
      <c r="A128" s="59">
        <v>134511</v>
      </c>
      <c r="B128" s="60" t="s">
        <v>3045</v>
      </c>
      <c r="C128" s="60" t="s">
        <v>10</v>
      </c>
      <c r="D128" s="60" t="s">
        <v>2843</v>
      </c>
      <c r="E128" s="60" t="s">
        <v>2844</v>
      </c>
      <c r="F128" s="60" t="s">
        <v>2881</v>
      </c>
      <c r="G128" s="60" t="s">
        <v>2881</v>
      </c>
      <c r="H128" s="60" t="s">
        <v>3046</v>
      </c>
      <c r="I128" s="60" t="s">
        <v>3046</v>
      </c>
      <c r="J128" s="60" t="s">
        <v>2847</v>
      </c>
      <c r="K128" s="60" t="s">
        <v>3045</v>
      </c>
      <c r="L128" s="60" t="s">
        <v>1974</v>
      </c>
      <c r="M128" s="60">
        <v>330</v>
      </c>
      <c r="N128" s="60">
        <v>333</v>
      </c>
      <c r="O128" s="60">
        <v>402</v>
      </c>
      <c r="P128" s="61" t="s">
        <v>1217</v>
      </c>
      <c r="Q128" s="62" t="s">
        <v>2884</v>
      </c>
      <c r="R128" s="60" t="s">
        <v>2881</v>
      </c>
      <c r="S128" s="60" t="s">
        <v>2849</v>
      </c>
      <c r="T128" s="60" t="s">
        <v>2847</v>
      </c>
      <c r="U128" s="60">
        <v>1</v>
      </c>
    </row>
    <row r="129" spans="1:21" x14ac:dyDescent="0.25">
      <c r="A129" s="59">
        <v>61844</v>
      </c>
      <c r="B129" s="60" t="s">
        <v>3045</v>
      </c>
      <c r="C129" s="60" t="s">
        <v>10</v>
      </c>
      <c r="D129" s="60" t="s">
        <v>2843</v>
      </c>
      <c r="E129" s="60" t="s">
        <v>2844</v>
      </c>
      <c r="F129" s="60" t="s">
        <v>2881</v>
      </c>
      <c r="G129" s="60" t="s">
        <v>2881</v>
      </c>
      <c r="H129" s="60" t="s">
        <v>3046</v>
      </c>
      <c r="I129" s="60" t="s">
        <v>3046</v>
      </c>
      <c r="J129" s="60" t="s">
        <v>2847</v>
      </c>
      <c r="K129" s="60" t="s">
        <v>3045</v>
      </c>
      <c r="L129" s="60" t="s">
        <v>1302</v>
      </c>
      <c r="M129" s="60">
        <v>330</v>
      </c>
      <c r="N129" s="60">
        <v>333</v>
      </c>
      <c r="O129" s="60">
        <v>402</v>
      </c>
      <c r="P129" s="61" t="s">
        <v>1217</v>
      </c>
      <c r="Q129" s="62" t="s">
        <v>2884</v>
      </c>
      <c r="R129" s="60" t="s">
        <v>2881</v>
      </c>
      <c r="S129" s="60" t="s">
        <v>2849</v>
      </c>
      <c r="T129" s="60" t="s">
        <v>2847</v>
      </c>
      <c r="U129" s="60">
        <v>1</v>
      </c>
    </row>
    <row r="130" spans="1:21" x14ac:dyDescent="0.25">
      <c r="A130" s="59">
        <v>655535</v>
      </c>
      <c r="B130" s="60" t="s">
        <v>3047</v>
      </c>
      <c r="C130" s="60" t="s">
        <v>10</v>
      </c>
      <c r="D130" s="60" t="s">
        <v>2843</v>
      </c>
      <c r="E130" s="60" t="s">
        <v>2844</v>
      </c>
      <c r="F130" s="60" t="s">
        <v>2881</v>
      </c>
      <c r="G130" s="60" t="s">
        <v>2881</v>
      </c>
      <c r="H130" s="60" t="s">
        <v>3046</v>
      </c>
      <c r="I130" s="60" t="s">
        <v>3046</v>
      </c>
      <c r="J130" s="60" t="s">
        <v>2851</v>
      </c>
      <c r="K130" s="60" t="s">
        <v>3047</v>
      </c>
      <c r="L130" s="60" t="s">
        <v>2852</v>
      </c>
      <c r="M130" s="60">
        <v>330</v>
      </c>
      <c r="N130" s="60">
        <v>333</v>
      </c>
      <c r="O130" s="60">
        <v>402</v>
      </c>
      <c r="P130" s="61">
        <v>152</v>
      </c>
      <c r="Q130" s="62">
        <v>330333402152</v>
      </c>
      <c r="R130" s="60" t="s">
        <v>2881</v>
      </c>
      <c r="S130" s="60" t="s">
        <v>2849</v>
      </c>
      <c r="T130" s="60" t="s">
        <v>2847</v>
      </c>
      <c r="U130" s="60">
        <v>1</v>
      </c>
    </row>
    <row r="131" spans="1:21" x14ac:dyDescent="0.25">
      <c r="A131" s="59">
        <v>655831</v>
      </c>
      <c r="B131" s="60" t="s">
        <v>3048</v>
      </c>
      <c r="C131" s="60" t="s">
        <v>10</v>
      </c>
      <c r="D131" s="60" t="s">
        <v>2843</v>
      </c>
      <c r="E131" s="60" t="s">
        <v>2844</v>
      </c>
      <c r="F131" s="60" t="s">
        <v>2881</v>
      </c>
      <c r="G131" s="60" t="s">
        <v>2881</v>
      </c>
      <c r="H131" s="60" t="s">
        <v>3046</v>
      </c>
      <c r="I131" s="60" t="s">
        <v>3046</v>
      </c>
      <c r="J131" s="60" t="s">
        <v>2854</v>
      </c>
      <c r="K131" s="60" t="s">
        <v>3048</v>
      </c>
      <c r="L131" s="60" t="s">
        <v>2852</v>
      </c>
      <c r="M131" s="60">
        <v>330</v>
      </c>
      <c r="N131" s="60">
        <v>333</v>
      </c>
      <c r="O131" s="60">
        <v>402</v>
      </c>
      <c r="P131" s="61">
        <v>101</v>
      </c>
      <c r="Q131" s="62">
        <v>330333402101</v>
      </c>
      <c r="R131" s="60" t="s">
        <v>2881</v>
      </c>
      <c r="S131" s="60" t="s">
        <v>2849</v>
      </c>
      <c r="T131" s="60" t="s">
        <v>2847</v>
      </c>
      <c r="U131" s="60">
        <v>1</v>
      </c>
    </row>
    <row r="132" spans="1:21" x14ac:dyDescent="0.25">
      <c r="A132" s="59">
        <v>20021001</v>
      </c>
      <c r="B132" s="60" t="s">
        <v>3049</v>
      </c>
      <c r="C132" s="60" t="s">
        <v>10</v>
      </c>
      <c r="D132" s="60" t="s">
        <v>2843</v>
      </c>
      <c r="E132" s="60" t="s">
        <v>2844</v>
      </c>
      <c r="F132" s="60" t="s">
        <v>2881</v>
      </c>
      <c r="G132" s="60" t="s">
        <v>2881</v>
      </c>
      <c r="H132" s="60" t="s">
        <v>3046</v>
      </c>
      <c r="I132" s="60" t="s">
        <v>3046</v>
      </c>
      <c r="J132" s="60" t="s">
        <v>2857</v>
      </c>
      <c r="K132" s="60" t="s">
        <v>3049</v>
      </c>
      <c r="L132" s="60" t="s">
        <v>2859</v>
      </c>
      <c r="M132" s="60">
        <v>330</v>
      </c>
      <c r="N132" s="60">
        <v>333</v>
      </c>
      <c r="O132" s="60">
        <v>402</v>
      </c>
      <c r="P132" s="61" t="s">
        <v>1217</v>
      </c>
      <c r="Q132" s="62" t="s">
        <v>2884</v>
      </c>
      <c r="R132" s="60" t="s">
        <v>2881</v>
      </c>
      <c r="S132" s="60" t="s">
        <v>2849</v>
      </c>
      <c r="T132" s="60" t="s">
        <v>2847</v>
      </c>
      <c r="U132" s="60">
        <v>1</v>
      </c>
    </row>
    <row r="133" spans="1:21" x14ac:dyDescent="0.25">
      <c r="A133" s="59" t="s">
        <v>1217</v>
      </c>
      <c r="B133" s="60" t="s">
        <v>3050</v>
      </c>
      <c r="C133" s="60" t="s">
        <v>10</v>
      </c>
      <c r="D133" s="60" t="s">
        <v>2843</v>
      </c>
      <c r="E133" s="60" t="s">
        <v>2844</v>
      </c>
      <c r="F133" s="60" t="s">
        <v>2881</v>
      </c>
      <c r="G133" s="60" t="s">
        <v>2881</v>
      </c>
      <c r="H133" s="60" t="s">
        <v>3046</v>
      </c>
      <c r="I133" s="60" t="s">
        <v>3046</v>
      </c>
      <c r="J133" s="60" t="s">
        <v>2847</v>
      </c>
      <c r="K133" s="60" t="s">
        <v>3045</v>
      </c>
      <c r="L133" s="60" t="s">
        <v>1512</v>
      </c>
      <c r="M133" s="60">
        <v>330</v>
      </c>
      <c r="N133" s="60">
        <v>333</v>
      </c>
      <c r="O133" s="60">
        <v>402</v>
      </c>
      <c r="P133" s="61" t="s">
        <v>1217</v>
      </c>
      <c r="Q133" s="62" t="s">
        <v>2884</v>
      </c>
      <c r="R133" s="60" t="s">
        <v>2881</v>
      </c>
      <c r="S133" s="60" t="s">
        <v>2849</v>
      </c>
      <c r="T133" s="60" t="s">
        <v>2847</v>
      </c>
      <c r="U133" s="60">
        <v>0.001</v>
      </c>
    </row>
    <row r="134" spans="1:21" x14ac:dyDescent="0.25">
      <c r="A134" s="59">
        <v>134512</v>
      </c>
      <c r="B134" s="60" t="s">
        <v>3051</v>
      </c>
      <c r="C134" s="60" t="s">
        <v>10</v>
      </c>
      <c r="D134" s="60" t="s">
        <v>2843</v>
      </c>
      <c r="E134" s="60" t="s">
        <v>2844</v>
      </c>
      <c r="F134" s="60" t="s">
        <v>2881</v>
      </c>
      <c r="G134" s="60" t="s">
        <v>2881</v>
      </c>
      <c r="H134" s="60" t="s">
        <v>3052</v>
      </c>
      <c r="I134" s="60" t="s">
        <v>3052</v>
      </c>
      <c r="J134" s="60" t="s">
        <v>2847</v>
      </c>
      <c r="K134" s="60" t="s">
        <v>3051</v>
      </c>
      <c r="L134" s="60" t="s">
        <v>1974</v>
      </c>
      <c r="M134" s="60">
        <v>330</v>
      </c>
      <c r="N134" s="60">
        <v>333</v>
      </c>
      <c r="O134" s="60">
        <v>402</v>
      </c>
      <c r="P134" s="61" t="s">
        <v>1217</v>
      </c>
      <c r="Q134" s="62" t="s">
        <v>2884</v>
      </c>
      <c r="R134" s="60" t="s">
        <v>2881</v>
      </c>
      <c r="S134" s="60" t="s">
        <v>2849</v>
      </c>
      <c r="T134" s="60" t="s">
        <v>2847</v>
      </c>
      <c r="U134" s="60">
        <v>1</v>
      </c>
    </row>
    <row r="135" spans="1:21" x14ac:dyDescent="0.25">
      <c r="A135" s="59">
        <v>61845</v>
      </c>
      <c r="B135" s="60" t="s">
        <v>3051</v>
      </c>
      <c r="C135" s="60" t="s">
        <v>10</v>
      </c>
      <c r="D135" s="60" t="s">
        <v>2843</v>
      </c>
      <c r="E135" s="60" t="s">
        <v>2844</v>
      </c>
      <c r="F135" s="60" t="s">
        <v>2881</v>
      </c>
      <c r="G135" s="60" t="s">
        <v>2881</v>
      </c>
      <c r="H135" s="60" t="s">
        <v>3052</v>
      </c>
      <c r="I135" s="60" t="s">
        <v>3052</v>
      </c>
      <c r="J135" s="60" t="s">
        <v>2847</v>
      </c>
      <c r="K135" s="60" t="s">
        <v>3051</v>
      </c>
      <c r="L135" s="60" t="s">
        <v>1302</v>
      </c>
      <c r="M135" s="60">
        <v>330</v>
      </c>
      <c r="N135" s="60">
        <v>333</v>
      </c>
      <c r="O135" s="60">
        <v>402</v>
      </c>
      <c r="P135" s="61" t="s">
        <v>1217</v>
      </c>
      <c r="Q135" s="62" t="s">
        <v>2884</v>
      </c>
      <c r="R135" s="60" t="s">
        <v>2881</v>
      </c>
      <c r="S135" s="60" t="s">
        <v>2849</v>
      </c>
      <c r="T135" s="60" t="s">
        <v>2847</v>
      </c>
      <c r="U135" s="60">
        <v>1</v>
      </c>
    </row>
    <row r="136" spans="1:21" x14ac:dyDescent="0.25">
      <c r="A136" s="59">
        <v>655539</v>
      </c>
      <c r="B136" s="60" t="s">
        <v>3053</v>
      </c>
      <c r="C136" s="60" t="s">
        <v>10</v>
      </c>
      <c r="D136" s="60" t="s">
        <v>2843</v>
      </c>
      <c r="E136" s="60" t="s">
        <v>2844</v>
      </c>
      <c r="F136" s="60" t="s">
        <v>2881</v>
      </c>
      <c r="G136" s="60" t="s">
        <v>2881</v>
      </c>
      <c r="H136" s="60" t="s">
        <v>3052</v>
      </c>
      <c r="I136" s="60" t="s">
        <v>3052</v>
      </c>
      <c r="J136" s="60" t="s">
        <v>2851</v>
      </c>
      <c r="K136" s="60" t="s">
        <v>3054</v>
      </c>
      <c r="L136" s="60" t="s">
        <v>2852</v>
      </c>
      <c r="M136" s="60">
        <v>330</v>
      </c>
      <c r="N136" s="60">
        <v>333</v>
      </c>
      <c r="O136" s="60">
        <v>402</v>
      </c>
      <c r="P136" s="61">
        <v>152</v>
      </c>
      <c r="Q136" s="62">
        <v>330333402152</v>
      </c>
      <c r="R136" s="60" t="s">
        <v>2881</v>
      </c>
      <c r="S136" s="60" t="s">
        <v>2849</v>
      </c>
      <c r="T136" s="60" t="s">
        <v>2847</v>
      </c>
      <c r="U136" s="60">
        <v>1</v>
      </c>
    </row>
    <row r="137" spans="1:21" x14ac:dyDescent="0.25">
      <c r="A137" s="59">
        <v>655835</v>
      </c>
      <c r="B137" s="60" t="s">
        <v>3055</v>
      </c>
      <c r="C137" s="60" t="s">
        <v>10</v>
      </c>
      <c r="D137" s="60" t="s">
        <v>2843</v>
      </c>
      <c r="E137" s="60" t="s">
        <v>2844</v>
      </c>
      <c r="F137" s="60" t="s">
        <v>2881</v>
      </c>
      <c r="G137" s="60" t="s">
        <v>2881</v>
      </c>
      <c r="H137" s="60" t="s">
        <v>3052</v>
      </c>
      <c r="I137" s="60" t="s">
        <v>3052</v>
      </c>
      <c r="J137" s="60" t="s">
        <v>2854</v>
      </c>
      <c r="K137" s="60" t="s">
        <v>3055</v>
      </c>
      <c r="L137" s="60" t="s">
        <v>2852</v>
      </c>
      <c r="M137" s="60">
        <v>330</v>
      </c>
      <c r="N137" s="60">
        <v>333</v>
      </c>
      <c r="O137" s="60">
        <v>402</v>
      </c>
      <c r="P137" s="61">
        <v>101</v>
      </c>
      <c r="Q137" s="62">
        <v>330333402101</v>
      </c>
      <c r="R137" s="60" t="s">
        <v>2881</v>
      </c>
      <c r="S137" s="60" t="s">
        <v>2849</v>
      </c>
      <c r="T137" s="60" t="s">
        <v>2847</v>
      </c>
      <c r="U137" s="60">
        <v>1</v>
      </c>
    </row>
    <row r="138" spans="1:21" x14ac:dyDescent="0.25">
      <c r="A138" s="59" t="s">
        <v>1217</v>
      </c>
      <c r="B138" s="60" t="s">
        <v>3056</v>
      </c>
      <c r="C138" s="60" t="s">
        <v>10</v>
      </c>
      <c r="D138" s="60" t="s">
        <v>2843</v>
      </c>
      <c r="E138" s="60" t="s">
        <v>2844</v>
      </c>
      <c r="F138" s="60" t="s">
        <v>2881</v>
      </c>
      <c r="G138" s="60" t="s">
        <v>2881</v>
      </c>
      <c r="H138" s="60" t="s">
        <v>3052</v>
      </c>
      <c r="I138" s="60" t="s">
        <v>3052</v>
      </c>
      <c r="J138" s="60" t="s">
        <v>2847</v>
      </c>
      <c r="K138" s="60" t="s">
        <v>3051</v>
      </c>
      <c r="L138" s="60" t="s">
        <v>1512</v>
      </c>
      <c r="M138" s="60">
        <v>330</v>
      </c>
      <c r="N138" s="60">
        <v>333</v>
      </c>
      <c r="O138" s="60">
        <v>402</v>
      </c>
      <c r="P138" s="61" t="s">
        <v>1217</v>
      </c>
      <c r="Q138" s="62" t="s">
        <v>2884</v>
      </c>
      <c r="R138" s="60" t="s">
        <v>2881</v>
      </c>
      <c r="S138" s="60" t="s">
        <v>2849</v>
      </c>
      <c r="T138" s="60" t="s">
        <v>2847</v>
      </c>
      <c r="U138" s="60">
        <v>0.001</v>
      </c>
    </row>
    <row r="139" spans="1:21" x14ac:dyDescent="0.25">
      <c r="A139" s="59">
        <v>656399</v>
      </c>
      <c r="B139" s="60" t="s">
        <v>3057</v>
      </c>
      <c r="C139" s="60" t="s">
        <v>10</v>
      </c>
      <c r="D139" s="60" t="s">
        <v>3058</v>
      </c>
      <c r="E139" s="60" t="s">
        <v>2844</v>
      </c>
      <c r="F139" s="60" t="s">
        <v>3059</v>
      </c>
      <c r="G139" s="60" t="s">
        <v>2881</v>
      </c>
      <c r="H139" s="60" t="s">
        <v>3060</v>
      </c>
      <c r="I139" s="60" t="s">
        <v>3060</v>
      </c>
      <c r="J139" s="60" t="s">
        <v>2851</v>
      </c>
      <c r="K139" s="60" t="s">
        <v>3057</v>
      </c>
      <c r="L139" s="60" t="s">
        <v>2852</v>
      </c>
      <c r="M139" s="60">
        <v>330</v>
      </c>
      <c r="N139" s="60">
        <v>335</v>
      </c>
      <c r="O139" s="60">
        <v>405</v>
      </c>
      <c r="P139" s="61">
        <v>142</v>
      </c>
      <c r="Q139" s="62">
        <v>330335405142</v>
      </c>
      <c r="R139" s="60" t="s">
        <v>2881</v>
      </c>
      <c r="S139" s="60" t="s">
        <v>2849</v>
      </c>
      <c r="T139" s="60" t="s">
        <v>2847</v>
      </c>
      <c r="U139" s="60">
        <v>1</v>
      </c>
    </row>
    <row r="140" spans="1:21" x14ac:dyDescent="0.25">
      <c r="A140" s="59">
        <v>61904</v>
      </c>
      <c r="B140" s="60" t="s">
        <v>3061</v>
      </c>
      <c r="C140" s="60" t="s">
        <v>10</v>
      </c>
      <c r="D140" s="60" t="s">
        <v>2843</v>
      </c>
      <c r="E140" s="60" t="s">
        <v>2844</v>
      </c>
      <c r="F140" s="60" t="s">
        <v>2881</v>
      </c>
      <c r="G140" s="60" t="s">
        <v>2881</v>
      </c>
      <c r="H140" s="60" t="s">
        <v>3062</v>
      </c>
      <c r="I140" s="60" t="s">
        <v>3063</v>
      </c>
      <c r="J140" s="60" t="s">
        <v>2847</v>
      </c>
      <c r="K140" s="60" t="s">
        <v>3064</v>
      </c>
      <c r="L140" s="60" t="s">
        <v>1302</v>
      </c>
      <c r="M140" s="60">
        <v>330</v>
      </c>
      <c r="N140" s="60">
        <v>333</v>
      </c>
      <c r="O140" s="60">
        <v>402</v>
      </c>
      <c r="P140" s="61" t="s">
        <v>1217</v>
      </c>
      <c r="Q140" s="62" t="s">
        <v>2884</v>
      </c>
      <c r="R140" s="60" t="s">
        <v>2881</v>
      </c>
      <c r="S140" s="60" t="s">
        <v>2849</v>
      </c>
      <c r="T140" s="60" t="s">
        <v>2847</v>
      </c>
      <c r="U140" s="60">
        <v>1</v>
      </c>
    </row>
    <row r="141" spans="1:21" x14ac:dyDescent="0.25">
      <c r="A141" s="59">
        <v>655529</v>
      </c>
      <c r="B141" s="60" t="s">
        <v>3065</v>
      </c>
      <c r="C141" s="60" t="s">
        <v>10</v>
      </c>
      <c r="D141" s="60" t="s">
        <v>2843</v>
      </c>
      <c r="E141" s="60" t="s">
        <v>2844</v>
      </c>
      <c r="F141" s="60" t="s">
        <v>2881</v>
      </c>
      <c r="G141" s="60" t="s">
        <v>2881</v>
      </c>
      <c r="H141" s="60" t="s">
        <v>3062</v>
      </c>
      <c r="I141" s="60" t="s">
        <v>3063</v>
      </c>
      <c r="J141" s="60" t="s">
        <v>2851</v>
      </c>
      <c r="K141" s="60" t="s">
        <v>3066</v>
      </c>
      <c r="L141" s="60" t="s">
        <v>2852</v>
      </c>
      <c r="M141" s="60">
        <v>330</v>
      </c>
      <c r="N141" s="60">
        <v>333</v>
      </c>
      <c r="O141" s="60">
        <v>402</v>
      </c>
      <c r="P141" s="61">
        <v>152</v>
      </c>
      <c r="Q141" s="62">
        <v>330333402152</v>
      </c>
      <c r="R141" s="60" t="s">
        <v>2881</v>
      </c>
      <c r="S141" s="60" t="s">
        <v>2849</v>
      </c>
      <c r="T141" s="60" t="s">
        <v>2847</v>
      </c>
      <c r="U141" s="60">
        <v>1</v>
      </c>
    </row>
    <row r="142" spans="1:21" x14ac:dyDescent="0.25">
      <c r="A142" s="59">
        <v>61846</v>
      </c>
      <c r="B142" s="60" t="s">
        <v>3067</v>
      </c>
      <c r="C142" s="60" t="s">
        <v>10</v>
      </c>
      <c r="D142" s="60" t="s">
        <v>2843</v>
      </c>
      <c r="E142" s="60" t="s">
        <v>2844</v>
      </c>
      <c r="F142" s="60" t="s">
        <v>2881</v>
      </c>
      <c r="G142" s="60" t="s">
        <v>2881</v>
      </c>
      <c r="H142" s="60" t="s">
        <v>3068</v>
      </c>
      <c r="I142" s="60" t="s">
        <v>3068</v>
      </c>
      <c r="J142" s="60" t="s">
        <v>2847</v>
      </c>
      <c r="K142" s="60" t="s">
        <v>3067</v>
      </c>
      <c r="L142" s="60" t="s">
        <v>1302</v>
      </c>
      <c r="M142" s="60">
        <v>330</v>
      </c>
      <c r="N142" s="60">
        <v>333</v>
      </c>
      <c r="O142" s="60">
        <v>402</v>
      </c>
      <c r="P142" s="61" t="s">
        <v>1217</v>
      </c>
      <c r="Q142" s="62" t="s">
        <v>2884</v>
      </c>
      <c r="R142" s="60" t="s">
        <v>2881</v>
      </c>
      <c r="S142" s="60" t="s">
        <v>2849</v>
      </c>
      <c r="T142" s="60" t="s">
        <v>2847</v>
      </c>
      <c r="U142" s="60">
        <v>1</v>
      </c>
    </row>
    <row r="143" spans="1:21" x14ac:dyDescent="0.25">
      <c r="A143" s="59">
        <v>655521</v>
      </c>
      <c r="B143" s="60" t="s">
        <v>3069</v>
      </c>
      <c r="C143" s="60" t="s">
        <v>10</v>
      </c>
      <c r="D143" s="60" t="s">
        <v>2843</v>
      </c>
      <c r="E143" s="60" t="s">
        <v>2844</v>
      </c>
      <c r="F143" s="60" t="s">
        <v>2881</v>
      </c>
      <c r="G143" s="60" t="s">
        <v>2881</v>
      </c>
      <c r="H143" s="60" t="s">
        <v>3068</v>
      </c>
      <c r="I143" s="60" t="s">
        <v>3068</v>
      </c>
      <c r="J143" s="60" t="s">
        <v>2851</v>
      </c>
      <c r="K143" s="60" t="s">
        <v>3069</v>
      </c>
      <c r="L143" s="60" t="s">
        <v>2852</v>
      </c>
      <c r="M143" s="60">
        <v>330</v>
      </c>
      <c r="N143" s="60">
        <v>333</v>
      </c>
      <c r="O143" s="60">
        <v>402</v>
      </c>
      <c r="P143" s="61">
        <v>152</v>
      </c>
      <c r="Q143" s="62">
        <v>330333402152</v>
      </c>
      <c r="R143" s="60" t="s">
        <v>2881</v>
      </c>
      <c r="S143" s="60" t="s">
        <v>2849</v>
      </c>
      <c r="T143" s="60" t="s">
        <v>2847</v>
      </c>
      <c r="U143" s="60">
        <v>1</v>
      </c>
    </row>
    <row r="144" spans="1:21" x14ac:dyDescent="0.25">
      <c r="A144" s="59">
        <v>61847</v>
      </c>
      <c r="B144" s="60" t="s">
        <v>3070</v>
      </c>
      <c r="C144" s="60" t="s">
        <v>10</v>
      </c>
      <c r="D144" s="60" t="s">
        <v>2843</v>
      </c>
      <c r="E144" s="60" t="s">
        <v>2844</v>
      </c>
      <c r="F144" s="60" t="s">
        <v>2881</v>
      </c>
      <c r="G144" s="60" t="s">
        <v>2881</v>
      </c>
      <c r="H144" s="60" t="s">
        <v>3071</v>
      </c>
      <c r="I144" s="60" t="s">
        <v>3071</v>
      </c>
      <c r="J144" s="60" t="s">
        <v>2847</v>
      </c>
      <c r="K144" s="60" t="s">
        <v>3070</v>
      </c>
      <c r="L144" s="60" t="s">
        <v>1302</v>
      </c>
      <c r="M144" s="60">
        <v>330</v>
      </c>
      <c r="N144" s="60">
        <v>333</v>
      </c>
      <c r="O144" s="60">
        <v>402</v>
      </c>
      <c r="P144" s="61" t="s">
        <v>1217</v>
      </c>
      <c r="Q144" s="62" t="s">
        <v>2884</v>
      </c>
      <c r="R144" s="60" t="s">
        <v>2881</v>
      </c>
      <c r="S144" s="60" t="s">
        <v>2849</v>
      </c>
      <c r="T144" s="60" t="s">
        <v>2847</v>
      </c>
      <c r="U144" s="60">
        <v>1</v>
      </c>
    </row>
    <row r="145" spans="1:21" x14ac:dyDescent="0.25">
      <c r="A145" s="59">
        <v>655522</v>
      </c>
      <c r="B145" s="60" t="s">
        <v>3072</v>
      </c>
      <c r="C145" s="60" t="s">
        <v>10</v>
      </c>
      <c r="D145" s="60" t="s">
        <v>2843</v>
      </c>
      <c r="E145" s="60" t="s">
        <v>2844</v>
      </c>
      <c r="F145" s="60" t="s">
        <v>2881</v>
      </c>
      <c r="G145" s="60" t="s">
        <v>2881</v>
      </c>
      <c r="H145" s="60" t="s">
        <v>3071</v>
      </c>
      <c r="I145" s="60" t="s">
        <v>3071</v>
      </c>
      <c r="J145" s="60" t="s">
        <v>2851</v>
      </c>
      <c r="K145" s="60" t="s">
        <v>3073</v>
      </c>
      <c r="L145" s="60" t="s">
        <v>2852</v>
      </c>
      <c r="M145" s="60">
        <v>330</v>
      </c>
      <c r="N145" s="60">
        <v>333</v>
      </c>
      <c r="O145" s="60">
        <v>402</v>
      </c>
      <c r="P145" s="61">
        <v>152</v>
      </c>
      <c r="Q145" s="62">
        <v>330333402152</v>
      </c>
      <c r="R145" s="60" t="s">
        <v>2881</v>
      </c>
      <c r="S145" s="60" t="s">
        <v>2849</v>
      </c>
      <c r="T145" s="60" t="s">
        <v>2847</v>
      </c>
      <c r="U145" s="60">
        <v>1</v>
      </c>
    </row>
    <row r="146" spans="1:21" x14ac:dyDescent="0.25">
      <c r="A146" s="59">
        <v>11295</v>
      </c>
      <c r="B146" s="60" t="s">
        <v>3074</v>
      </c>
      <c r="C146" s="60" t="s">
        <v>10</v>
      </c>
      <c r="D146" s="60" t="s">
        <v>2843</v>
      </c>
      <c r="E146" s="60" t="s">
        <v>2844</v>
      </c>
      <c r="F146" s="60" t="s">
        <v>2881</v>
      </c>
      <c r="G146" s="60" t="s">
        <v>2881</v>
      </c>
      <c r="H146" s="60" t="s">
        <v>2976</v>
      </c>
      <c r="I146" s="60" t="s">
        <v>2976</v>
      </c>
      <c r="J146" s="60" t="s">
        <v>2847</v>
      </c>
      <c r="K146" s="60" t="s">
        <v>2977</v>
      </c>
      <c r="L146" s="60" t="s">
        <v>1302</v>
      </c>
      <c r="M146" s="60">
        <v>330</v>
      </c>
      <c r="N146" s="60">
        <v>333</v>
      </c>
      <c r="O146" s="60">
        <v>402</v>
      </c>
      <c r="P146" s="61" t="s">
        <v>1217</v>
      </c>
      <c r="Q146" s="62" t="s">
        <v>2884</v>
      </c>
      <c r="R146" s="60" t="s">
        <v>2881</v>
      </c>
      <c r="S146" s="60" t="s">
        <v>2849</v>
      </c>
      <c r="T146" s="60" t="s">
        <v>2847</v>
      </c>
      <c r="U146" s="60">
        <v>1</v>
      </c>
    </row>
    <row r="147" spans="1:21" x14ac:dyDescent="0.25">
      <c r="A147" s="59">
        <v>679818</v>
      </c>
      <c r="B147" s="60" t="s">
        <v>3075</v>
      </c>
      <c r="C147" s="60" t="s">
        <v>10</v>
      </c>
      <c r="D147" s="60" t="s">
        <v>2843</v>
      </c>
      <c r="E147" s="60" t="s">
        <v>2844</v>
      </c>
      <c r="F147" s="60" t="s">
        <v>2881</v>
      </c>
      <c r="G147" s="60" t="s">
        <v>2881</v>
      </c>
      <c r="H147" s="60" t="s">
        <v>2976</v>
      </c>
      <c r="I147" s="60" t="s">
        <v>2976</v>
      </c>
      <c r="J147" s="60" t="s">
        <v>2854</v>
      </c>
      <c r="K147" s="60" t="s">
        <v>3075</v>
      </c>
      <c r="L147" s="60" t="s">
        <v>2852</v>
      </c>
      <c r="M147" s="60">
        <v>330</v>
      </c>
      <c r="N147" s="60">
        <v>333</v>
      </c>
      <c r="O147" s="60">
        <v>402</v>
      </c>
      <c r="P147" s="61">
        <v>101</v>
      </c>
      <c r="Q147" s="62">
        <v>330333402101</v>
      </c>
      <c r="R147" s="60" t="s">
        <v>2881</v>
      </c>
      <c r="S147" s="60" t="s">
        <v>2849</v>
      </c>
      <c r="T147" s="60" t="s">
        <v>2847</v>
      </c>
      <c r="U147" s="60">
        <v>1</v>
      </c>
    </row>
    <row r="148" spans="1:21" x14ac:dyDescent="0.25">
      <c r="A148" s="59">
        <v>665668</v>
      </c>
      <c r="B148" s="60" t="s">
        <v>3076</v>
      </c>
      <c r="C148" s="60" t="s">
        <v>10</v>
      </c>
      <c r="D148" s="60" t="s">
        <v>2843</v>
      </c>
      <c r="E148" s="60" t="s">
        <v>2844</v>
      </c>
      <c r="F148" s="60" t="s">
        <v>2881</v>
      </c>
      <c r="G148" s="60" t="s">
        <v>2881</v>
      </c>
      <c r="H148" s="60" t="s">
        <v>2976</v>
      </c>
      <c r="I148" s="60" t="s">
        <v>2976</v>
      </c>
      <c r="J148" s="60" t="s">
        <v>2851</v>
      </c>
      <c r="K148" s="60" t="s">
        <v>3076</v>
      </c>
      <c r="L148" s="60" t="s">
        <v>2852</v>
      </c>
      <c r="M148" s="60">
        <v>330</v>
      </c>
      <c r="N148" s="60">
        <v>333</v>
      </c>
      <c r="O148" s="60">
        <v>402</v>
      </c>
      <c r="P148" s="61">
        <v>152</v>
      </c>
      <c r="Q148" s="62">
        <v>330333402152</v>
      </c>
      <c r="R148" s="60" t="s">
        <v>2881</v>
      </c>
      <c r="S148" s="60" t="s">
        <v>2849</v>
      </c>
      <c r="T148" s="60" t="s">
        <v>2847</v>
      </c>
      <c r="U148" s="60">
        <v>1</v>
      </c>
    </row>
    <row r="149" spans="1:21" x14ac:dyDescent="0.25">
      <c r="A149" s="59" t="s">
        <v>1217</v>
      </c>
      <c r="B149" s="60" t="s">
        <v>3077</v>
      </c>
      <c r="C149" s="60" t="s">
        <v>10</v>
      </c>
      <c r="D149" s="60" t="s">
        <v>2843</v>
      </c>
      <c r="E149" s="60" t="s">
        <v>2844</v>
      </c>
      <c r="F149" s="60" t="s">
        <v>2881</v>
      </c>
      <c r="G149" s="60" t="s">
        <v>2881</v>
      </c>
      <c r="H149" s="60" t="s">
        <v>2976</v>
      </c>
      <c r="I149" s="60" t="s">
        <v>2976</v>
      </c>
      <c r="J149" s="60" t="s">
        <v>2847</v>
      </c>
      <c r="K149" s="60" t="s">
        <v>2977</v>
      </c>
      <c r="L149" s="60" t="s">
        <v>1512</v>
      </c>
      <c r="M149" s="60">
        <v>330</v>
      </c>
      <c r="N149" s="60">
        <v>333</v>
      </c>
      <c r="O149" s="60">
        <v>402</v>
      </c>
      <c r="P149" s="61" t="s">
        <v>1217</v>
      </c>
      <c r="Q149" s="62" t="s">
        <v>2884</v>
      </c>
      <c r="R149" s="60" t="s">
        <v>2881</v>
      </c>
      <c r="S149" s="60" t="s">
        <v>2849</v>
      </c>
      <c r="T149" s="60" t="s">
        <v>2847</v>
      </c>
      <c r="U149" s="60">
        <v>0.001</v>
      </c>
    </row>
    <row r="150" spans="1:21" x14ac:dyDescent="0.25">
      <c r="A150" s="59">
        <v>798587</v>
      </c>
      <c r="B150" s="60" t="s">
        <v>3078</v>
      </c>
      <c r="C150" s="60" t="s">
        <v>9</v>
      </c>
      <c r="D150" s="60" t="s">
        <v>2843</v>
      </c>
      <c r="E150" s="60" t="s">
        <v>2844</v>
      </c>
      <c r="F150" s="60" t="s">
        <v>2881</v>
      </c>
      <c r="G150" s="60" t="s">
        <v>2933</v>
      </c>
      <c r="H150" s="60" t="s">
        <v>3079</v>
      </c>
      <c r="I150" s="60" t="s">
        <v>3080</v>
      </c>
      <c r="J150" s="60" t="s">
        <v>2847</v>
      </c>
      <c r="K150" s="60" t="s">
        <v>3081</v>
      </c>
      <c r="L150" s="60" t="s">
        <v>1302</v>
      </c>
      <c r="M150" s="60">
        <v>330</v>
      </c>
      <c r="N150" s="60">
        <v>333</v>
      </c>
      <c r="O150" s="60">
        <v>402</v>
      </c>
      <c r="P150" s="61" t="s">
        <v>1217</v>
      </c>
      <c r="Q150" s="62" t="s">
        <v>2884</v>
      </c>
      <c r="R150" s="60" t="s">
        <v>2933</v>
      </c>
      <c r="S150" s="60" t="s">
        <v>2865</v>
      </c>
      <c r="T150" s="60" t="s">
        <v>2847</v>
      </c>
      <c r="U150" s="60">
        <v>0.5</v>
      </c>
    </row>
    <row r="151" spans="1:21" x14ac:dyDescent="0.25">
      <c r="A151" s="59">
        <v>134461</v>
      </c>
      <c r="B151" s="60" t="s">
        <v>3082</v>
      </c>
      <c r="C151" s="60" t="s">
        <v>10</v>
      </c>
      <c r="D151" s="60" t="s">
        <v>2843</v>
      </c>
      <c r="E151" s="60" t="s">
        <v>2844</v>
      </c>
      <c r="F151" s="60" t="s">
        <v>2845</v>
      </c>
      <c r="G151" s="60" t="s">
        <v>2845</v>
      </c>
      <c r="H151" s="60" t="s">
        <v>3083</v>
      </c>
      <c r="I151" s="60" t="s">
        <v>3084</v>
      </c>
      <c r="J151" s="60" t="s">
        <v>2847</v>
      </c>
      <c r="K151" s="60" t="s">
        <v>3082</v>
      </c>
      <c r="L151" s="60" t="s">
        <v>1974</v>
      </c>
      <c r="M151" s="60">
        <v>330</v>
      </c>
      <c r="N151" s="60">
        <v>333</v>
      </c>
      <c r="O151" s="60">
        <v>401</v>
      </c>
      <c r="P151" s="61" t="s">
        <v>1217</v>
      </c>
      <c r="Q151" s="62" t="s">
        <v>2848</v>
      </c>
      <c r="R151" s="60" t="s">
        <v>2845</v>
      </c>
      <c r="S151" s="60" t="s">
        <v>2849</v>
      </c>
      <c r="T151" s="60" t="s">
        <v>2847</v>
      </c>
      <c r="U151" s="60">
        <v>1</v>
      </c>
    </row>
    <row r="152" spans="1:21" x14ac:dyDescent="0.25">
      <c r="A152" s="59">
        <v>61721</v>
      </c>
      <c r="B152" s="60" t="s">
        <v>3082</v>
      </c>
      <c r="C152" s="60" t="s">
        <v>10</v>
      </c>
      <c r="D152" s="60" t="s">
        <v>2843</v>
      </c>
      <c r="E152" s="60" t="s">
        <v>2844</v>
      </c>
      <c r="F152" s="60" t="s">
        <v>2845</v>
      </c>
      <c r="G152" s="60" t="s">
        <v>2845</v>
      </c>
      <c r="H152" s="60" t="s">
        <v>3083</v>
      </c>
      <c r="I152" s="60" t="s">
        <v>3084</v>
      </c>
      <c r="J152" s="60" t="s">
        <v>2847</v>
      </c>
      <c r="K152" s="60" t="s">
        <v>3082</v>
      </c>
      <c r="L152" s="60" t="s">
        <v>1302</v>
      </c>
      <c r="M152" s="60">
        <v>330</v>
      </c>
      <c r="N152" s="60">
        <v>333</v>
      </c>
      <c r="O152" s="60">
        <v>401</v>
      </c>
      <c r="P152" s="61" t="s">
        <v>1217</v>
      </c>
      <c r="Q152" s="62" t="s">
        <v>2848</v>
      </c>
      <c r="R152" s="60" t="s">
        <v>2845</v>
      </c>
      <c r="S152" s="60" t="s">
        <v>2849</v>
      </c>
      <c r="T152" s="60" t="s">
        <v>2847</v>
      </c>
      <c r="U152" s="60">
        <v>1</v>
      </c>
    </row>
    <row r="153" spans="1:21" x14ac:dyDescent="0.25">
      <c r="A153" s="59">
        <v>655320</v>
      </c>
      <c r="B153" s="60" t="s">
        <v>3085</v>
      </c>
      <c r="C153" s="60" t="s">
        <v>10</v>
      </c>
      <c r="D153" s="60" t="s">
        <v>2843</v>
      </c>
      <c r="E153" s="60" t="s">
        <v>2844</v>
      </c>
      <c r="F153" s="60" t="s">
        <v>2845</v>
      </c>
      <c r="G153" s="60" t="s">
        <v>2845</v>
      </c>
      <c r="H153" s="60" t="s">
        <v>3083</v>
      </c>
      <c r="I153" s="60" t="s">
        <v>3084</v>
      </c>
      <c r="J153" s="60" t="s">
        <v>2851</v>
      </c>
      <c r="K153" s="60" t="s">
        <v>3085</v>
      </c>
      <c r="L153" s="60" t="s">
        <v>2852</v>
      </c>
      <c r="M153" s="60">
        <v>330</v>
      </c>
      <c r="N153" s="60">
        <v>333</v>
      </c>
      <c r="O153" s="60">
        <v>401</v>
      </c>
      <c r="P153" s="61">
        <v>453</v>
      </c>
      <c r="Q153" s="62">
        <v>330333401453</v>
      </c>
      <c r="R153" s="60" t="s">
        <v>2845</v>
      </c>
      <c r="S153" s="60" t="s">
        <v>2849</v>
      </c>
      <c r="T153" s="60" t="s">
        <v>2847</v>
      </c>
      <c r="U153" s="60">
        <v>1</v>
      </c>
    </row>
    <row r="154" spans="1:21" x14ac:dyDescent="0.25">
      <c r="A154" s="59">
        <v>655732</v>
      </c>
      <c r="B154" s="60" t="s">
        <v>3086</v>
      </c>
      <c r="C154" s="60" t="s">
        <v>10</v>
      </c>
      <c r="D154" s="60" t="s">
        <v>2843</v>
      </c>
      <c r="E154" s="60" t="s">
        <v>2844</v>
      </c>
      <c r="F154" s="60" t="s">
        <v>2845</v>
      </c>
      <c r="G154" s="60" t="s">
        <v>2845</v>
      </c>
      <c r="H154" s="60" t="s">
        <v>3083</v>
      </c>
      <c r="I154" s="60" t="s">
        <v>3084</v>
      </c>
      <c r="J154" s="60" t="s">
        <v>2854</v>
      </c>
      <c r="K154" s="60" t="s">
        <v>3086</v>
      </c>
      <c r="L154" s="60" t="s">
        <v>2852</v>
      </c>
      <c r="M154" s="60">
        <v>330</v>
      </c>
      <c r="N154" s="60">
        <v>333</v>
      </c>
      <c r="O154" s="60">
        <v>401</v>
      </c>
      <c r="P154" s="61">
        <v>101</v>
      </c>
      <c r="Q154" s="62">
        <v>330333401101</v>
      </c>
      <c r="R154" s="60" t="s">
        <v>2845</v>
      </c>
      <c r="S154" s="60" t="s">
        <v>2849</v>
      </c>
      <c r="T154" s="60" t="s">
        <v>2847</v>
      </c>
      <c r="U154" s="60">
        <v>1</v>
      </c>
    </row>
    <row r="155" spans="1:21" x14ac:dyDescent="0.25">
      <c r="A155" s="59">
        <v>20020955</v>
      </c>
      <c r="B155" s="60" t="s">
        <v>3087</v>
      </c>
      <c r="C155" s="60" t="s">
        <v>10</v>
      </c>
      <c r="D155" s="60" t="s">
        <v>2843</v>
      </c>
      <c r="E155" s="60" t="s">
        <v>2844</v>
      </c>
      <c r="F155" s="60" t="s">
        <v>2845</v>
      </c>
      <c r="G155" s="60" t="s">
        <v>2845</v>
      </c>
      <c r="H155" s="60" t="s">
        <v>3083</v>
      </c>
      <c r="I155" s="60" t="s">
        <v>3084</v>
      </c>
      <c r="J155" s="60" t="s">
        <v>2857</v>
      </c>
      <c r="K155" s="60" t="s">
        <v>3088</v>
      </c>
      <c r="L155" s="60" t="s">
        <v>2859</v>
      </c>
      <c r="M155" s="60">
        <v>330</v>
      </c>
      <c r="N155" s="60">
        <v>333</v>
      </c>
      <c r="O155" s="60">
        <v>401</v>
      </c>
      <c r="P155" s="61" t="s">
        <v>1217</v>
      </c>
      <c r="Q155" s="62" t="s">
        <v>2848</v>
      </c>
      <c r="R155" s="60" t="s">
        <v>2845</v>
      </c>
      <c r="S155" s="60" t="s">
        <v>2849</v>
      </c>
      <c r="T155" s="60" t="s">
        <v>2847</v>
      </c>
      <c r="U155" s="60">
        <v>1</v>
      </c>
    </row>
    <row r="156" spans="1:21" x14ac:dyDescent="0.25">
      <c r="A156" s="59" t="s">
        <v>1217</v>
      </c>
      <c r="B156" s="60" t="s">
        <v>3089</v>
      </c>
      <c r="C156" s="60" t="s">
        <v>10</v>
      </c>
      <c r="D156" s="60" t="s">
        <v>2843</v>
      </c>
      <c r="E156" s="60" t="s">
        <v>2844</v>
      </c>
      <c r="F156" s="60" t="s">
        <v>2845</v>
      </c>
      <c r="G156" s="60" t="s">
        <v>2845</v>
      </c>
      <c r="H156" s="60" t="s">
        <v>3083</v>
      </c>
      <c r="I156" s="60" t="s">
        <v>3084</v>
      </c>
      <c r="J156" s="60" t="s">
        <v>2847</v>
      </c>
      <c r="K156" s="60" t="s">
        <v>3082</v>
      </c>
      <c r="L156" s="60" t="s">
        <v>1512</v>
      </c>
      <c r="M156" s="60">
        <v>330</v>
      </c>
      <c r="N156" s="60">
        <v>333</v>
      </c>
      <c r="O156" s="60">
        <v>401</v>
      </c>
      <c r="P156" s="61" t="s">
        <v>1217</v>
      </c>
      <c r="Q156" s="62" t="s">
        <v>2848</v>
      </c>
      <c r="R156" s="60" t="s">
        <v>2845</v>
      </c>
      <c r="S156" s="60" t="s">
        <v>2849</v>
      </c>
      <c r="T156" s="60" t="s">
        <v>2847</v>
      </c>
      <c r="U156" s="60">
        <v>0.001</v>
      </c>
    </row>
    <row r="157" spans="1:21" x14ac:dyDescent="0.25">
      <c r="A157" s="59" t="s">
        <v>1217</v>
      </c>
      <c r="B157" s="60" t="s">
        <v>3090</v>
      </c>
      <c r="C157" s="60" t="s">
        <v>9</v>
      </c>
      <c r="D157" s="60" t="s">
        <v>2843</v>
      </c>
      <c r="E157" s="60" t="s">
        <v>2844</v>
      </c>
      <c r="F157" s="60" t="s">
        <v>2845</v>
      </c>
      <c r="G157" s="60" t="s">
        <v>2862</v>
      </c>
      <c r="H157" s="60" t="s">
        <v>3091</v>
      </c>
      <c r="I157" s="60" t="s">
        <v>3084</v>
      </c>
      <c r="J157" s="60" t="s">
        <v>2847</v>
      </c>
      <c r="K157" s="60" t="s">
        <v>3092</v>
      </c>
      <c r="L157" s="60" t="s">
        <v>1964</v>
      </c>
      <c r="M157" s="60">
        <v>330</v>
      </c>
      <c r="N157" s="60">
        <v>333</v>
      </c>
      <c r="O157" s="60">
        <v>401</v>
      </c>
      <c r="P157" s="61" t="s">
        <v>1217</v>
      </c>
      <c r="Q157" s="62" t="s">
        <v>2848</v>
      </c>
      <c r="R157" s="60" t="s">
        <v>2862</v>
      </c>
      <c r="S157" s="60" t="s">
        <v>2865</v>
      </c>
      <c r="T157" s="60" t="s">
        <v>2847</v>
      </c>
      <c r="U157" s="60">
        <v>0.5</v>
      </c>
    </row>
    <row r="158" spans="1:21" x14ac:dyDescent="0.25">
      <c r="A158" s="59">
        <v>134795</v>
      </c>
      <c r="B158" s="60" t="s">
        <v>3093</v>
      </c>
      <c r="C158" s="60" t="s">
        <v>9</v>
      </c>
      <c r="D158" s="60" t="s">
        <v>2843</v>
      </c>
      <c r="E158" s="60" t="s">
        <v>2844</v>
      </c>
      <c r="F158" s="60" t="s">
        <v>2845</v>
      </c>
      <c r="G158" s="60" t="s">
        <v>2862</v>
      </c>
      <c r="H158" s="60" t="s">
        <v>3091</v>
      </c>
      <c r="I158" s="60" t="s">
        <v>3084</v>
      </c>
      <c r="J158" s="60" t="s">
        <v>2847</v>
      </c>
      <c r="K158" s="60" t="s">
        <v>3094</v>
      </c>
      <c r="L158" s="60" t="s">
        <v>1974</v>
      </c>
      <c r="M158" s="60">
        <v>330</v>
      </c>
      <c r="N158" s="60">
        <v>333</v>
      </c>
      <c r="O158" s="60">
        <v>401</v>
      </c>
      <c r="P158" s="61" t="s">
        <v>1217</v>
      </c>
      <c r="Q158" s="62" t="s">
        <v>2848</v>
      </c>
      <c r="R158" s="60" t="s">
        <v>2862</v>
      </c>
      <c r="S158" s="60" t="s">
        <v>2865</v>
      </c>
      <c r="T158" s="60" t="s">
        <v>2847</v>
      </c>
      <c r="U158" s="60">
        <v>0.5</v>
      </c>
    </row>
    <row r="159" spans="1:21" x14ac:dyDescent="0.25">
      <c r="A159" s="59">
        <v>794558</v>
      </c>
      <c r="B159" s="60" t="s">
        <v>3095</v>
      </c>
      <c r="C159" s="60" t="s">
        <v>9</v>
      </c>
      <c r="D159" s="60" t="s">
        <v>2843</v>
      </c>
      <c r="E159" s="60" t="s">
        <v>2844</v>
      </c>
      <c r="F159" s="60" t="s">
        <v>2845</v>
      </c>
      <c r="G159" s="60" t="s">
        <v>2862</v>
      </c>
      <c r="H159" s="60" t="s">
        <v>3091</v>
      </c>
      <c r="I159" s="60" t="s">
        <v>3084</v>
      </c>
      <c r="J159" s="60" t="s">
        <v>2868</v>
      </c>
      <c r="K159" s="60" t="s">
        <v>3096</v>
      </c>
      <c r="L159" s="60" t="s">
        <v>1302</v>
      </c>
      <c r="M159" s="60">
        <v>330</v>
      </c>
      <c r="N159" s="60">
        <v>333</v>
      </c>
      <c r="O159" s="60">
        <v>401</v>
      </c>
      <c r="P159" s="61" t="s">
        <v>1217</v>
      </c>
      <c r="Q159" s="62" t="s">
        <v>2848</v>
      </c>
      <c r="R159" s="60" t="s">
        <v>2862</v>
      </c>
      <c r="S159" s="60" t="s">
        <v>2865</v>
      </c>
      <c r="T159" s="60" t="s">
        <v>2847</v>
      </c>
      <c r="U159" s="60">
        <v>0.5</v>
      </c>
    </row>
    <row r="160" spans="1:21" x14ac:dyDescent="0.25">
      <c r="A160" s="59">
        <v>795719</v>
      </c>
      <c r="B160" s="60" t="s">
        <v>3097</v>
      </c>
      <c r="C160" s="60" t="s">
        <v>9</v>
      </c>
      <c r="D160" s="60" t="s">
        <v>2843</v>
      </c>
      <c r="E160" s="60" t="s">
        <v>2844</v>
      </c>
      <c r="F160" s="60" t="s">
        <v>2845</v>
      </c>
      <c r="G160" s="60" t="s">
        <v>2862</v>
      </c>
      <c r="H160" s="60" t="s">
        <v>3091</v>
      </c>
      <c r="I160" s="60" t="s">
        <v>3084</v>
      </c>
      <c r="J160" s="60" t="s">
        <v>2847</v>
      </c>
      <c r="K160" s="60" t="s">
        <v>3094</v>
      </c>
      <c r="L160" s="60" t="s">
        <v>1302</v>
      </c>
      <c r="M160" s="60">
        <v>330</v>
      </c>
      <c r="N160" s="60">
        <v>333</v>
      </c>
      <c r="O160" s="60">
        <v>401</v>
      </c>
      <c r="P160" s="61" t="s">
        <v>1217</v>
      </c>
      <c r="Q160" s="62" t="s">
        <v>2848</v>
      </c>
      <c r="R160" s="60" t="s">
        <v>2862</v>
      </c>
      <c r="S160" s="60" t="s">
        <v>2865</v>
      </c>
      <c r="T160" s="60" t="s">
        <v>2847</v>
      </c>
      <c r="U160" s="60">
        <v>0.5</v>
      </c>
    </row>
    <row r="161" spans="1:21" x14ac:dyDescent="0.25">
      <c r="A161" s="59">
        <v>134462</v>
      </c>
      <c r="B161" s="60" t="s">
        <v>3098</v>
      </c>
      <c r="C161" s="60" t="s">
        <v>10</v>
      </c>
      <c r="D161" s="60" t="s">
        <v>2843</v>
      </c>
      <c r="E161" s="60" t="s">
        <v>2844</v>
      </c>
      <c r="F161" s="60" t="s">
        <v>2845</v>
      </c>
      <c r="G161" s="60" t="s">
        <v>2845</v>
      </c>
      <c r="H161" s="60" t="s">
        <v>3099</v>
      </c>
      <c r="I161" s="60" t="s">
        <v>3084</v>
      </c>
      <c r="J161" s="60" t="s">
        <v>2847</v>
      </c>
      <c r="K161" s="60" t="s">
        <v>3100</v>
      </c>
      <c r="L161" s="60" t="s">
        <v>1974</v>
      </c>
      <c r="M161" s="60">
        <v>330</v>
      </c>
      <c r="N161" s="60">
        <v>333</v>
      </c>
      <c r="O161" s="60">
        <v>401</v>
      </c>
      <c r="P161" s="61" t="s">
        <v>1217</v>
      </c>
      <c r="Q161" s="62" t="s">
        <v>2848</v>
      </c>
      <c r="R161" s="60" t="s">
        <v>2845</v>
      </c>
      <c r="S161" s="60" t="s">
        <v>2849</v>
      </c>
      <c r="T161" s="60" t="s">
        <v>2847</v>
      </c>
      <c r="U161" s="60">
        <v>1</v>
      </c>
    </row>
    <row r="162" spans="1:21" x14ac:dyDescent="0.25">
      <c r="A162" s="59">
        <v>61722</v>
      </c>
      <c r="B162" s="60" t="s">
        <v>3100</v>
      </c>
      <c r="C162" s="60" t="s">
        <v>10</v>
      </c>
      <c r="D162" s="60" t="s">
        <v>2843</v>
      </c>
      <c r="E162" s="60" t="s">
        <v>2844</v>
      </c>
      <c r="F162" s="60" t="s">
        <v>2845</v>
      </c>
      <c r="G162" s="60" t="s">
        <v>2845</v>
      </c>
      <c r="H162" s="60" t="s">
        <v>3099</v>
      </c>
      <c r="I162" s="60" t="s">
        <v>3084</v>
      </c>
      <c r="J162" s="60" t="s">
        <v>2847</v>
      </c>
      <c r="K162" s="60" t="s">
        <v>3100</v>
      </c>
      <c r="L162" s="60" t="s">
        <v>1302</v>
      </c>
      <c r="M162" s="60">
        <v>330</v>
      </c>
      <c r="N162" s="60">
        <v>333</v>
      </c>
      <c r="O162" s="60">
        <v>401</v>
      </c>
      <c r="P162" s="61" t="s">
        <v>1217</v>
      </c>
      <c r="Q162" s="62" t="s">
        <v>2848</v>
      </c>
      <c r="R162" s="60" t="s">
        <v>2845</v>
      </c>
      <c r="S162" s="60" t="s">
        <v>2849</v>
      </c>
      <c r="T162" s="60" t="s">
        <v>2847</v>
      </c>
      <c r="U162" s="60">
        <v>1</v>
      </c>
    </row>
    <row r="163" spans="1:21" x14ac:dyDescent="0.25">
      <c r="A163" s="59" t="s">
        <v>1217</v>
      </c>
      <c r="B163" s="60" t="s">
        <v>3101</v>
      </c>
      <c r="C163" s="60" t="s">
        <v>10</v>
      </c>
      <c r="D163" s="60" t="s">
        <v>2843</v>
      </c>
      <c r="E163" s="60" t="s">
        <v>2844</v>
      </c>
      <c r="F163" s="60" t="s">
        <v>2845</v>
      </c>
      <c r="G163" s="60" t="s">
        <v>2845</v>
      </c>
      <c r="H163" s="60" t="s">
        <v>3099</v>
      </c>
      <c r="I163" s="60" t="s">
        <v>3084</v>
      </c>
      <c r="J163" s="60" t="s">
        <v>2847</v>
      </c>
      <c r="K163" s="60" t="s">
        <v>3100</v>
      </c>
      <c r="L163" s="60" t="s">
        <v>1512</v>
      </c>
      <c r="M163" s="60">
        <v>330</v>
      </c>
      <c r="N163" s="60">
        <v>333</v>
      </c>
      <c r="O163" s="60">
        <v>401</v>
      </c>
      <c r="P163" s="61" t="s">
        <v>1217</v>
      </c>
      <c r="Q163" s="62" t="s">
        <v>2848</v>
      </c>
      <c r="R163" s="60" t="s">
        <v>2845</v>
      </c>
      <c r="S163" s="60" t="s">
        <v>2849</v>
      </c>
      <c r="T163" s="60" t="s">
        <v>2847</v>
      </c>
      <c r="U163" s="60">
        <v>0.001</v>
      </c>
    </row>
    <row r="164" spans="1:21" x14ac:dyDescent="0.25">
      <c r="A164" s="59" t="s">
        <v>1217</v>
      </c>
      <c r="B164" s="60" t="s">
        <v>3102</v>
      </c>
      <c r="C164" s="60" t="s">
        <v>10</v>
      </c>
      <c r="D164" s="60" t="s">
        <v>2843</v>
      </c>
      <c r="E164" s="60" t="s">
        <v>2844</v>
      </c>
      <c r="F164" s="60" t="s">
        <v>2845</v>
      </c>
      <c r="G164" s="60" t="s">
        <v>2845</v>
      </c>
      <c r="H164" s="60" t="s">
        <v>3099</v>
      </c>
      <c r="I164" s="60" t="s">
        <v>3084</v>
      </c>
      <c r="J164" s="60" t="s">
        <v>2847</v>
      </c>
      <c r="K164" s="60" t="s">
        <v>3100</v>
      </c>
      <c r="L164" s="60" t="s">
        <v>1512</v>
      </c>
      <c r="M164" s="60">
        <v>330</v>
      </c>
      <c r="N164" s="60">
        <v>333</v>
      </c>
      <c r="O164" s="60">
        <v>401</v>
      </c>
      <c r="P164" s="61" t="s">
        <v>1217</v>
      </c>
      <c r="Q164" s="62" t="s">
        <v>2848</v>
      </c>
      <c r="R164" s="60" t="s">
        <v>2845</v>
      </c>
      <c r="S164" s="60" t="s">
        <v>2849</v>
      </c>
      <c r="T164" s="60" t="s">
        <v>2847</v>
      </c>
      <c r="U164" s="60">
        <v>0.001</v>
      </c>
    </row>
    <row r="165" spans="1:21" x14ac:dyDescent="0.25">
      <c r="A165" s="59" t="s">
        <v>1217</v>
      </c>
      <c r="B165" s="60" t="s">
        <v>3103</v>
      </c>
      <c r="C165" s="60" t="s">
        <v>10</v>
      </c>
      <c r="D165" s="60" t="s">
        <v>2843</v>
      </c>
      <c r="E165" s="60" t="s">
        <v>2844</v>
      </c>
      <c r="F165" s="60" t="s">
        <v>2845</v>
      </c>
      <c r="G165" s="60" t="s">
        <v>2845</v>
      </c>
      <c r="H165" s="60" t="s">
        <v>3099</v>
      </c>
      <c r="I165" s="60" t="s">
        <v>3084</v>
      </c>
      <c r="J165" s="60" t="s">
        <v>2847</v>
      </c>
      <c r="K165" s="60" t="s">
        <v>3100</v>
      </c>
      <c r="L165" s="60" t="s">
        <v>1512</v>
      </c>
      <c r="M165" s="60">
        <v>330</v>
      </c>
      <c r="N165" s="60">
        <v>333</v>
      </c>
      <c r="O165" s="60">
        <v>401</v>
      </c>
      <c r="P165" s="61" t="s">
        <v>1217</v>
      </c>
      <c r="Q165" s="62" t="s">
        <v>2848</v>
      </c>
      <c r="R165" s="60" t="s">
        <v>2845</v>
      </c>
      <c r="S165" s="60" t="s">
        <v>2849</v>
      </c>
      <c r="T165" s="60" t="s">
        <v>2847</v>
      </c>
      <c r="U165" s="60">
        <v>0.001</v>
      </c>
    </row>
    <row r="166" spans="1:21" x14ac:dyDescent="0.25">
      <c r="A166" s="59">
        <v>91789</v>
      </c>
      <c r="B166" s="60" t="s">
        <v>3104</v>
      </c>
      <c r="C166" s="60" t="s">
        <v>10</v>
      </c>
      <c r="D166" s="60" t="s">
        <v>2843</v>
      </c>
      <c r="E166" s="60" t="s">
        <v>2844</v>
      </c>
      <c r="F166" s="60" t="s">
        <v>2845</v>
      </c>
      <c r="G166" s="60" t="s">
        <v>2845</v>
      </c>
      <c r="H166" s="60" t="s">
        <v>3105</v>
      </c>
      <c r="I166" s="60" t="s">
        <v>3084</v>
      </c>
      <c r="J166" s="60" t="s">
        <v>2847</v>
      </c>
      <c r="K166" s="60" t="s">
        <v>3106</v>
      </c>
      <c r="L166" s="60" t="s">
        <v>1302</v>
      </c>
      <c r="M166" s="60">
        <v>330</v>
      </c>
      <c r="N166" s="60">
        <v>333</v>
      </c>
      <c r="O166" s="60">
        <v>401</v>
      </c>
      <c r="P166" s="61" t="s">
        <v>1217</v>
      </c>
      <c r="Q166" s="62" t="s">
        <v>2848</v>
      </c>
      <c r="R166" s="60" t="s">
        <v>2845</v>
      </c>
      <c r="S166" s="60" t="s">
        <v>2849</v>
      </c>
      <c r="T166" s="60" t="s">
        <v>2847</v>
      </c>
      <c r="U166" s="60">
        <v>1</v>
      </c>
    </row>
    <row r="167" spans="1:21" x14ac:dyDescent="0.25">
      <c r="A167" s="59">
        <v>20020940</v>
      </c>
      <c r="B167" s="60" t="s">
        <v>3107</v>
      </c>
      <c r="C167" s="60" t="s">
        <v>10</v>
      </c>
      <c r="D167" s="60" t="s">
        <v>2843</v>
      </c>
      <c r="E167" s="60" t="s">
        <v>2844</v>
      </c>
      <c r="F167" s="60" t="s">
        <v>2845</v>
      </c>
      <c r="G167" s="60" t="s">
        <v>2845</v>
      </c>
      <c r="H167" s="60" t="s">
        <v>3108</v>
      </c>
      <c r="I167" s="60" t="s">
        <v>3084</v>
      </c>
      <c r="J167" s="60" t="s">
        <v>2857</v>
      </c>
      <c r="K167" s="60" t="s">
        <v>3109</v>
      </c>
      <c r="L167" s="60" t="s">
        <v>2859</v>
      </c>
      <c r="M167" s="60">
        <v>330</v>
      </c>
      <c r="N167" s="60">
        <v>333</v>
      </c>
      <c r="O167" s="60">
        <v>401</v>
      </c>
      <c r="P167" s="61" t="s">
        <v>1217</v>
      </c>
      <c r="Q167" s="62" t="s">
        <v>2848</v>
      </c>
      <c r="R167" s="60" t="s">
        <v>2845</v>
      </c>
      <c r="S167" s="60" t="s">
        <v>2849</v>
      </c>
      <c r="T167" s="60" t="s">
        <v>2847</v>
      </c>
      <c r="U167" s="60">
        <v>1</v>
      </c>
    </row>
    <row r="168" spans="1:21" x14ac:dyDescent="0.25">
      <c r="A168" s="59">
        <v>134468</v>
      </c>
      <c r="B168" s="60" t="s">
        <v>3110</v>
      </c>
      <c r="C168" s="60" t="s">
        <v>10</v>
      </c>
      <c r="D168" s="60" t="s">
        <v>2843</v>
      </c>
      <c r="E168" s="60" t="s">
        <v>2844</v>
      </c>
      <c r="F168" s="60" t="s">
        <v>2845</v>
      </c>
      <c r="G168" s="60" t="s">
        <v>2845</v>
      </c>
      <c r="H168" s="60" t="s">
        <v>3111</v>
      </c>
      <c r="I168" s="60" t="s">
        <v>3084</v>
      </c>
      <c r="J168" s="60" t="s">
        <v>2847</v>
      </c>
      <c r="K168" s="60" t="s">
        <v>3110</v>
      </c>
      <c r="L168" s="60" t="s">
        <v>1974</v>
      </c>
      <c r="M168" s="60">
        <v>330</v>
      </c>
      <c r="N168" s="60">
        <v>333</v>
      </c>
      <c r="O168" s="60">
        <v>401</v>
      </c>
      <c r="P168" s="61" t="s">
        <v>1217</v>
      </c>
      <c r="Q168" s="62" t="s">
        <v>2848</v>
      </c>
      <c r="R168" s="60" t="s">
        <v>2845</v>
      </c>
      <c r="S168" s="60" t="s">
        <v>2849</v>
      </c>
      <c r="T168" s="60" t="s">
        <v>2847</v>
      </c>
      <c r="U168" s="60">
        <v>1</v>
      </c>
    </row>
    <row r="169" spans="1:21" x14ac:dyDescent="0.25">
      <c r="A169" s="59">
        <v>61734</v>
      </c>
      <c r="B169" s="60" t="s">
        <v>3110</v>
      </c>
      <c r="C169" s="60" t="s">
        <v>10</v>
      </c>
      <c r="D169" s="60" t="s">
        <v>2843</v>
      </c>
      <c r="E169" s="60" t="s">
        <v>2844</v>
      </c>
      <c r="F169" s="60" t="s">
        <v>2845</v>
      </c>
      <c r="G169" s="60" t="s">
        <v>2845</v>
      </c>
      <c r="H169" s="60" t="s">
        <v>3111</v>
      </c>
      <c r="I169" s="60" t="s">
        <v>3084</v>
      </c>
      <c r="J169" s="60" t="s">
        <v>2847</v>
      </c>
      <c r="K169" s="60" t="s">
        <v>3110</v>
      </c>
      <c r="L169" s="60" t="s">
        <v>1302</v>
      </c>
      <c r="M169" s="60">
        <v>330</v>
      </c>
      <c r="N169" s="60">
        <v>333</v>
      </c>
      <c r="O169" s="60">
        <v>401</v>
      </c>
      <c r="P169" s="61" t="s">
        <v>1217</v>
      </c>
      <c r="Q169" s="62" t="s">
        <v>2848</v>
      </c>
      <c r="R169" s="60" t="s">
        <v>2845</v>
      </c>
      <c r="S169" s="60" t="s">
        <v>2849</v>
      </c>
      <c r="T169" s="60" t="s">
        <v>2847</v>
      </c>
      <c r="U169" s="60">
        <v>1</v>
      </c>
    </row>
    <row r="170" spans="1:21" x14ac:dyDescent="0.25">
      <c r="A170" s="59">
        <v>657471</v>
      </c>
      <c r="B170" s="60" t="s">
        <v>3112</v>
      </c>
      <c r="C170" s="60" t="s">
        <v>10</v>
      </c>
      <c r="D170" s="60" t="s">
        <v>2843</v>
      </c>
      <c r="E170" s="60" t="s">
        <v>2844</v>
      </c>
      <c r="F170" s="60" t="s">
        <v>2845</v>
      </c>
      <c r="G170" s="60" t="s">
        <v>2845</v>
      </c>
      <c r="H170" s="60" t="s">
        <v>3111</v>
      </c>
      <c r="I170" s="60" t="s">
        <v>3084</v>
      </c>
      <c r="J170" s="60" t="s">
        <v>2851</v>
      </c>
      <c r="K170" s="60" t="s">
        <v>3112</v>
      </c>
      <c r="L170" s="60" t="s">
        <v>2852</v>
      </c>
      <c r="M170" s="60">
        <v>330</v>
      </c>
      <c r="N170" s="60">
        <v>333</v>
      </c>
      <c r="O170" s="60">
        <v>401</v>
      </c>
      <c r="P170" s="61">
        <v>453</v>
      </c>
      <c r="Q170" s="62">
        <v>330333401453</v>
      </c>
      <c r="R170" s="60" t="s">
        <v>2845</v>
      </c>
      <c r="S170" s="60" t="s">
        <v>2849</v>
      </c>
      <c r="T170" s="60" t="s">
        <v>2847</v>
      </c>
      <c r="U170" s="60">
        <v>1</v>
      </c>
    </row>
    <row r="171" spans="1:21" x14ac:dyDescent="0.25">
      <c r="A171" s="59">
        <v>673349</v>
      </c>
      <c r="B171" s="60" t="s">
        <v>3113</v>
      </c>
      <c r="C171" s="60" t="s">
        <v>10</v>
      </c>
      <c r="D171" s="60" t="s">
        <v>2843</v>
      </c>
      <c r="E171" s="60" t="s">
        <v>2844</v>
      </c>
      <c r="F171" s="60" t="s">
        <v>2845</v>
      </c>
      <c r="G171" s="60" t="s">
        <v>2845</v>
      </c>
      <c r="H171" s="60" t="s">
        <v>3111</v>
      </c>
      <c r="I171" s="60" t="s">
        <v>3084</v>
      </c>
      <c r="J171" s="60" t="s">
        <v>2854</v>
      </c>
      <c r="K171" s="60" t="s">
        <v>3114</v>
      </c>
      <c r="L171" s="60" t="s">
        <v>2852</v>
      </c>
      <c r="M171" s="60">
        <v>330</v>
      </c>
      <c r="N171" s="60">
        <v>333</v>
      </c>
      <c r="O171" s="60">
        <v>401</v>
      </c>
      <c r="P171" s="61">
        <v>101</v>
      </c>
      <c r="Q171" s="62">
        <v>330333401101</v>
      </c>
      <c r="R171" s="60" t="s">
        <v>2845</v>
      </c>
      <c r="S171" s="60" t="s">
        <v>2849</v>
      </c>
      <c r="T171" s="60" t="s">
        <v>2847</v>
      </c>
      <c r="U171" s="60">
        <v>1</v>
      </c>
    </row>
    <row r="172" spans="1:21" x14ac:dyDescent="0.25">
      <c r="A172" s="59">
        <v>20020971</v>
      </c>
      <c r="B172" s="60" t="s">
        <v>3115</v>
      </c>
      <c r="C172" s="60" t="s">
        <v>10</v>
      </c>
      <c r="D172" s="60" t="s">
        <v>2843</v>
      </c>
      <c r="E172" s="60" t="s">
        <v>2844</v>
      </c>
      <c r="F172" s="60" t="s">
        <v>2845</v>
      </c>
      <c r="G172" s="60" t="s">
        <v>2845</v>
      </c>
      <c r="H172" s="60" t="s">
        <v>3111</v>
      </c>
      <c r="I172" s="60" t="s">
        <v>3084</v>
      </c>
      <c r="J172" s="60" t="s">
        <v>2857</v>
      </c>
      <c r="K172" s="60" t="s">
        <v>3116</v>
      </c>
      <c r="L172" s="60" t="s">
        <v>2859</v>
      </c>
      <c r="M172" s="60">
        <v>330</v>
      </c>
      <c r="N172" s="60">
        <v>333</v>
      </c>
      <c r="O172" s="60">
        <v>401</v>
      </c>
      <c r="P172" s="61" t="s">
        <v>1217</v>
      </c>
      <c r="Q172" s="62" t="s">
        <v>2848</v>
      </c>
      <c r="R172" s="60" t="s">
        <v>2845</v>
      </c>
      <c r="S172" s="60" t="s">
        <v>2849</v>
      </c>
      <c r="T172" s="60" t="s">
        <v>2847</v>
      </c>
      <c r="U172" s="60">
        <v>1</v>
      </c>
    </row>
    <row r="173" spans="1:21" x14ac:dyDescent="0.25">
      <c r="A173" s="59" t="s">
        <v>1217</v>
      </c>
      <c r="B173" s="60" t="s">
        <v>3117</v>
      </c>
      <c r="C173" s="60" t="s">
        <v>10</v>
      </c>
      <c r="D173" s="60" t="s">
        <v>2843</v>
      </c>
      <c r="E173" s="60" t="s">
        <v>2844</v>
      </c>
      <c r="F173" s="60" t="s">
        <v>2845</v>
      </c>
      <c r="G173" s="60" t="s">
        <v>2845</v>
      </c>
      <c r="H173" s="60" t="s">
        <v>3111</v>
      </c>
      <c r="I173" s="60" t="s">
        <v>3084</v>
      </c>
      <c r="J173" s="60" t="s">
        <v>2847</v>
      </c>
      <c r="K173" s="60" t="s">
        <v>3110</v>
      </c>
      <c r="L173" s="60" t="s">
        <v>1512</v>
      </c>
      <c r="M173" s="60">
        <v>330</v>
      </c>
      <c r="N173" s="60">
        <v>333</v>
      </c>
      <c r="O173" s="60">
        <v>401</v>
      </c>
      <c r="P173" s="61" t="s">
        <v>1217</v>
      </c>
      <c r="Q173" s="62" t="s">
        <v>2848</v>
      </c>
      <c r="R173" s="60" t="s">
        <v>2845</v>
      </c>
      <c r="S173" s="60" t="s">
        <v>2849</v>
      </c>
      <c r="T173" s="60" t="s">
        <v>2847</v>
      </c>
      <c r="U173" s="60">
        <v>0.001</v>
      </c>
    </row>
    <row r="174" spans="1:21" x14ac:dyDescent="0.25">
      <c r="A174" s="59">
        <v>659617</v>
      </c>
      <c r="B174" s="60" t="s">
        <v>3118</v>
      </c>
      <c r="C174" s="60" t="s">
        <v>10</v>
      </c>
      <c r="D174" s="60" t="s">
        <v>2843</v>
      </c>
      <c r="E174" s="60" t="s">
        <v>2844</v>
      </c>
      <c r="F174" s="60" t="s">
        <v>2845</v>
      </c>
      <c r="G174" s="60" t="s">
        <v>2845</v>
      </c>
      <c r="H174" s="60" t="s">
        <v>3119</v>
      </c>
      <c r="I174" s="60" t="s">
        <v>3084</v>
      </c>
      <c r="J174" s="60" t="s">
        <v>3120</v>
      </c>
      <c r="K174" s="60" t="s">
        <v>3118</v>
      </c>
      <c r="L174" s="60" t="s">
        <v>2852</v>
      </c>
      <c r="M174" s="60">
        <v>330</v>
      </c>
      <c r="N174" s="60">
        <v>333</v>
      </c>
      <c r="O174" s="60">
        <v>401</v>
      </c>
      <c r="P174" s="61">
        <v>452</v>
      </c>
      <c r="Q174" s="62">
        <v>330333401452</v>
      </c>
      <c r="R174" s="60" t="s">
        <v>2845</v>
      </c>
      <c r="S174" s="60" t="s">
        <v>2849</v>
      </c>
      <c r="T174" s="60" t="s">
        <v>2847</v>
      </c>
      <c r="U174" s="60">
        <v>1</v>
      </c>
    </row>
    <row r="175" spans="1:21" x14ac:dyDescent="0.25">
      <c r="A175" s="59">
        <v>659452</v>
      </c>
      <c r="B175" s="60" t="s">
        <v>3121</v>
      </c>
      <c r="C175" s="60" t="s">
        <v>10</v>
      </c>
      <c r="D175" s="60" t="s">
        <v>2843</v>
      </c>
      <c r="E175" s="60" t="s">
        <v>2844</v>
      </c>
      <c r="F175" s="60" t="s">
        <v>2845</v>
      </c>
      <c r="G175" s="60" t="s">
        <v>2845</v>
      </c>
      <c r="H175" s="60" t="s">
        <v>3119</v>
      </c>
      <c r="I175" s="60" t="s">
        <v>3084</v>
      </c>
      <c r="J175" s="60" t="s">
        <v>3122</v>
      </c>
      <c r="K175" s="60" t="s">
        <v>3121</v>
      </c>
      <c r="L175" s="60" t="s">
        <v>2852</v>
      </c>
      <c r="M175" s="60">
        <v>330</v>
      </c>
      <c r="N175" s="60">
        <v>333</v>
      </c>
      <c r="O175" s="60">
        <v>401</v>
      </c>
      <c r="P175" s="61">
        <v>452</v>
      </c>
      <c r="Q175" s="62">
        <v>330333401452</v>
      </c>
      <c r="R175" s="60" t="s">
        <v>2845</v>
      </c>
      <c r="S175" s="60" t="s">
        <v>2849</v>
      </c>
      <c r="T175" s="60" t="s">
        <v>2847</v>
      </c>
      <c r="U175" s="60">
        <v>1</v>
      </c>
    </row>
    <row r="176" spans="1:21" x14ac:dyDescent="0.25">
      <c r="A176" s="59">
        <v>659590</v>
      </c>
      <c r="B176" s="60" t="s">
        <v>3123</v>
      </c>
      <c r="C176" s="60" t="s">
        <v>10</v>
      </c>
      <c r="D176" s="60" t="s">
        <v>2843</v>
      </c>
      <c r="E176" s="60" t="s">
        <v>2844</v>
      </c>
      <c r="F176" s="60" t="s">
        <v>2845</v>
      </c>
      <c r="G176" s="60" t="s">
        <v>2845</v>
      </c>
      <c r="H176" s="60" t="s">
        <v>3124</v>
      </c>
      <c r="I176" s="60" t="s">
        <v>3084</v>
      </c>
      <c r="J176" s="60" t="s">
        <v>3120</v>
      </c>
      <c r="K176" s="60" t="s">
        <v>3123</v>
      </c>
      <c r="L176" s="60" t="s">
        <v>2852</v>
      </c>
      <c r="M176" s="60">
        <v>330</v>
      </c>
      <c r="N176" s="60">
        <v>333</v>
      </c>
      <c r="O176" s="60">
        <v>401</v>
      </c>
      <c r="P176" s="61">
        <v>452</v>
      </c>
      <c r="Q176" s="62">
        <v>330333401452</v>
      </c>
      <c r="R176" s="60" t="s">
        <v>2845</v>
      </c>
      <c r="S176" s="60" t="s">
        <v>2849</v>
      </c>
      <c r="T176" s="60" t="s">
        <v>2847</v>
      </c>
      <c r="U176" s="60">
        <v>1</v>
      </c>
    </row>
    <row r="177" spans="1:21" x14ac:dyDescent="0.25">
      <c r="A177" s="59">
        <v>659435</v>
      </c>
      <c r="B177" s="60" t="s">
        <v>3125</v>
      </c>
      <c r="C177" s="60" t="s">
        <v>10</v>
      </c>
      <c r="D177" s="60" t="s">
        <v>2843</v>
      </c>
      <c r="E177" s="60" t="s">
        <v>2844</v>
      </c>
      <c r="F177" s="60" t="s">
        <v>2845</v>
      </c>
      <c r="G177" s="60" t="s">
        <v>2845</v>
      </c>
      <c r="H177" s="60" t="s">
        <v>3124</v>
      </c>
      <c r="I177" s="60" t="s">
        <v>3084</v>
      </c>
      <c r="J177" s="60" t="s">
        <v>3122</v>
      </c>
      <c r="K177" s="60" t="s">
        <v>3125</v>
      </c>
      <c r="L177" s="60" t="s">
        <v>2852</v>
      </c>
      <c r="M177" s="60">
        <v>330</v>
      </c>
      <c r="N177" s="60">
        <v>333</v>
      </c>
      <c r="O177" s="60">
        <v>401</v>
      </c>
      <c r="P177" s="61">
        <v>452</v>
      </c>
      <c r="Q177" s="62">
        <v>330333401452</v>
      </c>
      <c r="R177" s="60" t="s">
        <v>2845</v>
      </c>
      <c r="S177" s="60" t="s">
        <v>2849</v>
      </c>
      <c r="T177" s="60" t="s">
        <v>2847</v>
      </c>
      <c r="U177" s="60">
        <v>1</v>
      </c>
    </row>
    <row r="178" spans="1:21" x14ac:dyDescent="0.25">
      <c r="A178" s="59">
        <v>671782</v>
      </c>
      <c r="B178" s="60" t="s">
        <v>3126</v>
      </c>
      <c r="C178" s="60" t="s">
        <v>9</v>
      </c>
      <c r="D178" s="60" t="s">
        <v>2843</v>
      </c>
      <c r="E178" s="60" t="s">
        <v>2844</v>
      </c>
      <c r="F178" s="60" t="s">
        <v>2845</v>
      </c>
      <c r="G178" s="60" t="s">
        <v>2862</v>
      </c>
      <c r="H178" s="60" t="s">
        <v>3127</v>
      </c>
      <c r="I178" s="60" t="s">
        <v>3084</v>
      </c>
      <c r="J178" s="60" t="s">
        <v>2847</v>
      </c>
      <c r="K178" s="60" t="s">
        <v>3126</v>
      </c>
      <c r="L178" s="60" t="s">
        <v>2852</v>
      </c>
      <c r="M178" s="60">
        <v>330</v>
      </c>
      <c r="N178" s="60">
        <v>333</v>
      </c>
      <c r="O178" s="60">
        <v>401</v>
      </c>
      <c r="P178" s="61">
        <v>473</v>
      </c>
      <c r="Q178" s="62">
        <v>330333401473</v>
      </c>
      <c r="R178" s="60" t="s">
        <v>2862</v>
      </c>
      <c r="S178" s="60" t="s">
        <v>2865</v>
      </c>
      <c r="T178" s="60" t="s">
        <v>2847</v>
      </c>
      <c r="U178" s="60">
        <v>0.5</v>
      </c>
    </row>
    <row r="179" spans="1:21" x14ac:dyDescent="0.25">
      <c r="A179" s="59">
        <v>655298</v>
      </c>
      <c r="B179" s="60" t="s">
        <v>3128</v>
      </c>
      <c r="C179" s="60" t="s">
        <v>10</v>
      </c>
      <c r="D179" s="60" t="s">
        <v>2843</v>
      </c>
      <c r="E179" s="60" t="s">
        <v>2844</v>
      </c>
      <c r="F179" s="60" t="s">
        <v>2845</v>
      </c>
      <c r="G179" s="60" t="s">
        <v>2845</v>
      </c>
      <c r="H179" s="60" t="s">
        <v>3129</v>
      </c>
      <c r="I179" s="60" t="s">
        <v>3084</v>
      </c>
      <c r="J179" s="60" t="s">
        <v>2851</v>
      </c>
      <c r="K179" s="60" t="s">
        <v>3130</v>
      </c>
      <c r="L179" s="60" t="s">
        <v>2852</v>
      </c>
      <c r="M179" s="60">
        <v>330</v>
      </c>
      <c r="N179" s="60">
        <v>333</v>
      </c>
      <c r="O179" s="60">
        <v>401</v>
      </c>
      <c r="P179" s="61">
        <v>452</v>
      </c>
      <c r="Q179" s="62">
        <v>330333401452</v>
      </c>
      <c r="R179" s="60" t="s">
        <v>2845</v>
      </c>
      <c r="S179" s="60" t="s">
        <v>2849</v>
      </c>
      <c r="T179" s="60" t="s">
        <v>2847</v>
      </c>
      <c r="U179" s="60">
        <v>1</v>
      </c>
    </row>
    <row r="180" spans="1:21" x14ac:dyDescent="0.25">
      <c r="A180" s="59">
        <v>655710</v>
      </c>
      <c r="B180" s="60" t="s">
        <v>3131</v>
      </c>
      <c r="C180" s="60" t="s">
        <v>10</v>
      </c>
      <c r="D180" s="60" t="s">
        <v>2843</v>
      </c>
      <c r="E180" s="60" t="s">
        <v>2844</v>
      </c>
      <c r="F180" s="60" t="s">
        <v>2845</v>
      </c>
      <c r="G180" s="60" t="s">
        <v>2845</v>
      </c>
      <c r="H180" s="60" t="s">
        <v>3129</v>
      </c>
      <c r="I180" s="60" t="s">
        <v>3084</v>
      </c>
      <c r="J180" s="60" t="s">
        <v>2854</v>
      </c>
      <c r="K180" s="60" t="s">
        <v>3131</v>
      </c>
      <c r="L180" s="60" t="s">
        <v>2852</v>
      </c>
      <c r="M180" s="60">
        <v>330</v>
      </c>
      <c r="N180" s="60">
        <v>333</v>
      </c>
      <c r="O180" s="60">
        <v>401</v>
      </c>
      <c r="P180" s="61">
        <v>101</v>
      </c>
      <c r="Q180" s="62">
        <v>330333401101</v>
      </c>
      <c r="R180" s="60" t="s">
        <v>2845</v>
      </c>
      <c r="S180" s="60" t="s">
        <v>2849</v>
      </c>
      <c r="T180" s="60" t="s">
        <v>2847</v>
      </c>
      <c r="U180" s="60">
        <v>1</v>
      </c>
    </row>
    <row r="181" spans="1:21" x14ac:dyDescent="0.25">
      <c r="A181" s="59">
        <v>20024087</v>
      </c>
      <c r="B181" s="60" t="s">
        <v>3132</v>
      </c>
      <c r="C181" s="60" t="s">
        <v>9</v>
      </c>
      <c r="D181" s="60" t="s">
        <v>2843</v>
      </c>
      <c r="E181" s="60" t="s">
        <v>2844</v>
      </c>
      <c r="F181" s="60" t="s">
        <v>2845</v>
      </c>
      <c r="G181" s="60" t="s">
        <v>2862</v>
      </c>
      <c r="H181" s="60" t="s">
        <v>3091</v>
      </c>
      <c r="I181" s="60" t="s">
        <v>3084</v>
      </c>
      <c r="J181" s="60" t="s">
        <v>2847</v>
      </c>
      <c r="K181" s="60" t="s">
        <v>3132</v>
      </c>
      <c r="L181" s="60" t="s">
        <v>2859</v>
      </c>
      <c r="M181" s="60">
        <v>330</v>
      </c>
      <c r="N181" s="60">
        <v>333</v>
      </c>
      <c r="O181" s="60">
        <v>401</v>
      </c>
      <c r="P181" s="61" t="s">
        <v>1217</v>
      </c>
      <c r="Q181" s="62" t="s">
        <v>2848</v>
      </c>
      <c r="R181" s="60" t="s">
        <v>2862</v>
      </c>
      <c r="S181" s="60" t="s">
        <v>2865</v>
      </c>
      <c r="T181" s="60" t="s">
        <v>2847</v>
      </c>
      <c r="U181" s="60">
        <v>0.5</v>
      </c>
    </row>
    <row r="182" spans="1:21" x14ac:dyDescent="0.25">
      <c r="A182" s="59" t="s">
        <v>1217</v>
      </c>
      <c r="B182" s="60" t="s">
        <v>3133</v>
      </c>
      <c r="C182" s="60" t="s">
        <v>9</v>
      </c>
      <c r="D182" s="60" t="s">
        <v>2843</v>
      </c>
      <c r="E182" s="60" t="s">
        <v>2844</v>
      </c>
      <c r="F182" s="60" t="s">
        <v>2845</v>
      </c>
      <c r="G182" s="60" t="s">
        <v>2862</v>
      </c>
      <c r="H182" s="60" t="s">
        <v>3091</v>
      </c>
      <c r="I182" s="60" t="s">
        <v>3084</v>
      </c>
      <c r="J182" s="60" t="s">
        <v>2847</v>
      </c>
      <c r="K182" s="60" t="s">
        <v>3132</v>
      </c>
      <c r="L182" s="60" t="s">
        <v>1512</v>
      </c>
      <c r="M182" s="60">
        <v>330</v>
      </c>
      <c r="N182" s="60">
        <v>333</v>
      </c>
      <c r="O182" s="60">
        <v>401</v>
      </c>
      <c r="P182" s="61" t="s">
        <v>1217</v>
      </c>
      <c r="Q182" s="62" t="s">
        <v>2848</v>
      </c>
      <c r="R182" s="60" t="s">
        <v>2862</v>
      </c>
      <c r="S182" s="60" t="s">
        <v>2865</v>
      </c>
      <c r="T182" s="60" t="s">
        <v>2847</v>
      </c>
      <c r="U182" s="60">
        <v>0.5</v>
      </c>
    </row>
    <row r="183" spans="1:21" x14ac:dyDescent="0.25">
      <c r="A183" s="59">
        <v>11281</v>
      </c>
      <c r="B183" s="60" t="s">
        <v>3134</v>
      </c>
      <c r="C183" s="60" t="s">
        <v>10</v>
      </c>
      <c r="D183" s="60" t="s">
        <v>2843</v>
      </c>
      <c r="E183" s="60" t="s">
        <v>2844</v>
      </c>
      <c r="F183" s="60" t="s">
        <v>2845</v>
      </c>
      <c r="G183" s="60" t="s">
        <v>2845</v>
      </c>
      <c r="H183" s="60" t="s">
        <v>3135</v>
      </c>
      <c r="I183" s="60" t="s">
        <v>3084</v>
      </c>
      <c r="J183" s="60" t="s">
        <v>2847</v>
      </c>
      <c r="K183" s="60" t="s">
        <v>3134</v>
      </c>
      <c r="L183" s="60" t="s">
        <v>1302</v>
      </c>
      <c r="M183" s="60">
        <v>330</v>
      </c>
      <c r="N183" s="60">
        <v>333</v>
      </c>
      <c r="O183" s="60">
        <v>401</v>
      </c>
      <c r="P183" s="61" t="s">
        <v>1217</v>
      </c>
      <c r="Q183" s="62" t="s">
        <v>2848</v>
      </c>
      <c r="R183" s="60" t="s">
        <v>2845</v>
      </c>
      <c r="S183" s="60" t="s">
        <v>2849</v>
      </c>
      <c r="T183" s="60" t="s">
        <v>2847</v>
      </c>
      <c r="U183" s="60">
        <v>1</v>
      </c>
    </row>
    <row r="184" spans="1:21" x14ac:dyDescent="0.25">
      <c r="A184" s="59">
        <v>659616</v>
      </c>
      <c r="B184" s="60" t="s">
        <v>3136</v>
      </c>
      <c r="C184" s="60" t="s">
        <v>10</v>
      </c>
      <c r="D184" s="60" t="s">
        <v>2843</v>
      </c>
      <c r="E184" s="60" t="s">
        <v>2844</v>
      </c>
      <c r="F184" s="60" t="s">
        <v>2845</v>
      </c>
      <c r="G184" s="60" t="s">
        <v>2845</v>
      </c>
      <c r="H184" s="60" t="s">
        <v>3135</v>
      </c>
      <c r="I184" s="60" t="s">
        <v>3084</v>
      </c>
      <c r="J184" s="60" t="s">
        <v>3120</v>
      </c>
      <c r="K184" s="60" t="s">
        <v>3137</v>
      </c>
      <c r="L184" s="60" t="s">
        <v>2852</v>
      </c>
      <c r="M184" s="60">
        <v>330</v>
      </c>
      <c r="N184" s="60">
        <v>333</v>
      </c>
      <c r="O184" s="60">
        <v>401</v>
      </c>
      <c r="P184" s="61">
        <v>452</v>
      </c>
      <c r="Q184" s="62">
        <v>330333401452</v>
      </c>
      <c r="R184" s="60" t="s">
        <v>2845</v>
      </c>
      <c r="S184" s="60" t="s">
        <v>2849</v>
      </c>
      <c r="T184" s="60" t="s">
        <v>2847</v>
      </c>
      <c r="U184" s="60">
        <v>1</v>
      </c>
    </row>
    <row r="185" spans="1:21" x14ac:dyDescent="0.25">
      <c r="A185" s="59">
        <v>659451</v>
      </c>
      <c r="B185" s="60" t="s">
        <v>3138</v>
      </c>
      <c r="C185" s="60" t="s">
        <v>10</v>
      </c>
      <c r="D185" s="60" t="s">
        <v>2843</v>
      </c>
      <c r="E185" s="60" t="s">
        <v>2844</v>
      </c>
      <c r="F185" s="60" t="s">
        <v>2845</v>
      </c>
      <c r="G185" s="60" t="s">
        <v>2845</v>
      </c>
      <c r="H185" s="60" t="s">
        <v>3135</v>
      </c>
      <c r="I185" s="60" t="s">
        <v>3084</v>
      </c>
      <c r="J185" s="60" t="s">
        <v>3122</v>
      </c>
      <c r="K185" s="60" t="s">
        <v>3139</v>
      </c>
      <c r="L185" s="60" t="s">
        <v>2852</v>
      </c>
      <c r="M185" s="60">
        <v>330</v>
      </c>
      <c r="N185" s="60">
        <v>333</v>
      </c>
      <c r="O185" s="60">
        <v>401</v>
      </c>
      <c r="P185" s="61">
        <v>452</v>
      </c>
      <c r="Q185" s="62">
        <v>330333401452</v>
      </c>
      <c r="R185" s="60" t="s">
        <v>2845</v>
      </c>
      <c r="S185" s="60" t="s">
        <v>2849</v>
      </c>
      <c r="T185" s="60" t="s">
        <v>2847</v>
      </c>
      <c r="U185" s="60">
        <v>1</v>
      </c>
    </row>
    <row r="186" spans="1:21" x14ac:dyDescent="0.25">
      <c r="A186" s="59">
        <v>659615</v>
      </c>
      <c r="B186" s="60" t="s">
        <v>3140</v>
      </c>
      <c r="C186" s="60" t="s">
        <v>10</v>
      </c>
      <c r="D186" s="60" t="s">
        <v>2843</v>
      </c>
      <c r="E186" s="60" t="s">
        <v>2844</v>
      </c>
      <c r="F186" s="60" t="s">
        <v>2845</v>
      </c>
      <c r="G186" s="60" t="s">
        <v>2845</v>
      </c>
      <c r="H186" s="60" t="s">
        <v>3141</v>
      </c>
      <c r="I186" s="60" t="s">
        <v>3084</v>
      </c>
      <c r="J186" s="60" t="s">
        <v>3120</v>
      </c>
      <c r="K186" s="60" t="s">
        <v>3140</v>
      </c>
      <c r="L186" s="60" t="s">
        <v>2852</v>
      </c>
      <c r="M186" s="60">
        <v>330</v>
      </c>
      <c r="N186" s="60">
        <v>333</v>
      </c>
      <c r="O186" s="60">
        <v>401</v>
      </c>
      <c r="P186" s="61">
        <v>452</v>
      </c>
      <c r="Q186" s="62">
        <v>330333401452</v>
      </c>
      <c r="R186" s="60" t="s">
        <v>2845</v>
      </c>
      <c r="S186" s="60" t="s">
        <v>2849</v>
      </c>
      <c r="T186" s="60" t="s">
        <v>2847</v>
      </c>
      <c r="U186" s="60">
        <v>1</v>
      </c>
    </row>
    <row r="187" spans="1:21" x14ac:dyDescent="0.25">
      <c r="A187" s="59">
        <v>659450</v>
      </c>
      <c r="B187" s="60" t="s">
        <v>3142</v>
      </c>
      <c r="C187" s="60" t="s">
        <v>10</v>
      </c>
      <c r="D187" s="60" t="s">
        <v>2843</v>
      </c>
      <c r="E187" s="60" t="s">
        <v>2844</v>
      </c>
      <c r="F187" s="60" t="s">
        <v>2845</v>
      </c>
      <c r="G187" s="60" t="s">
        <v>2845</v>
      </c>
      <c r="H187" s="60" t="s">
        <v>3141</v>
      </c>
      <c r="I187" s="60" t="s">
        <v>3084</v>
      </c>
      <c r="J187" s="60" t="s">
        <v>3122</v>
      </c>
      <c r="K187" s="60" t="s">
        <v>3142</v>
      </c>
      <c r="L187" s="60" t="s">
        <v>2852</v>
      </c>
      <c r="M187" s="60">
        <v>330</v>
      </c>
      <c r="N187" s="60">
        <v>333</v>
      </c>
      <c r="O187" s="60">
        <v>401</v>
      </c>
      <c r="P187" s="61">
        <v>452</v>
      </c>
      <c r="Q187" s="62">
        <v>330333401452</v>
      </c>
      <c r="R187" s="60" t="s">
        <v>2845</v>
      </c>
      <c r="S187" s="60" t="s">
        <v>2849</v>
      </c>
      <c r="T187" s="60" t="s">
        <v>2847</v>
      </c>
      <c r="U187" s="60">
        <v>1</v>
      </c>
    </row>
    <row r="188" spans="1:21" x14ac:dyDescent="0.25">
      <c r="A188" s="59">
        <v>659606</v>
      </c>
      <c r="B188" s="60" t="s">
        <v>3143</v>
      </c>
      <c r="C188" s="60" t="s">
        <v>10</v>
      </c>
      <c r="D188" s="60" t="s">
        <v>2843</v>
      </c>
      <c r="E188" s="60" t="s">
        <v>2844</v>
      </c>
      <c r="F188" s="60" t="s">
        <v>2845</v>
      </c>
      <c r="G188" s="60" t="s">
        <v>2845</v>
      </c>
      <c r="H188" s="60" t="s">
        <v>3144</v>
      </c>
      <c r="I188" s="60" t="s">
        <v>3084</v>
      </c>
      <c r="J188" s="60" t="s">
        <v>3120</v>
      </c>
      <c r="K188" s="60" t="s">
        <v>3143</v>
      </c>
      <c r="L188" s="60" t="s">
        <v>2852</v>
      </c>
      <c r="M188" s="60">
        <v>330</v>
      </c>
      <c r="N188" s="60">
        <v>333</v>
      </c>
      <c r="O188" s="60">
        <v>401</v>
      </c>
      <c r="P188" s="61">
        <v>452</v>
      </c>
      <c r="Q188" s="62">
        <v>330333401452</v>
      </c>
      <c r="R188" s="60" t="s">
        <v>2845</v>
      </c>
      <c r="S188" s="60" t="s">
        <v>2849</v>
      </c>
      <c r="T188" s="60" t="s">
        <v>2847</v>
      </c>
      <c r="U188" s="60">
        <v>1</v>
      </c>
    </row>
    <row r="189" spans="1:21" x14ac:dyDescent="0.25">
      <c r="A189" s="59">
        <v>659445</v>
      </c>
      <c r="B189" s="60" t="s">
        <v>3145</v>
      </c>
      <c r="C189" s="60" t="s">
        <v>10</v>
      </c>
      <c r="D189" s="60" t="s">
        <v>2843</v>
      </c>
      <c r="E189" s="60" t="s">
        <v>2844</v>
      </c>
      <c r="F189" s="60" t="s">
        <v>2845</v>
      </c>
      <c r="G189" s="60" t="s">
        <v>2845</v>
      </c>
      <c r="H189" s="60" t="s">
        <v>3144</v>
      </c>
      <c r="I189" s="60" t="s">
        <v>3084</v>
      </c>
      <c r="J189" s="60" t="s">
        <v>3122</v>
      </c>
      <c r="K189" s="60" t="s">
        <v>3145</v>
      </c>
      <c r="L189" s="60" t="s">
        <v>2852</v>
      </c>
      <c r="M189" s="60">
        <v>330</v>
      </c>
      <c r="N189" s="60">
        <v>333</v>
      </c>
      <c r="O189" s="60">
        <v>401</v>
      </c>
      <c r="P189" s="61">
        <v>452</v>
      </c>
      <c r="Q189" s="62">
        <v>330333401452</v>
      </c>
      <c r="R189" s="60" t="s">
        <v>2845</v>
      </c>
      <c r="S189" s="60" t="s">
        <v>2849</v>
      </c>
      <c r="T189" s="60" t="s">
        <v>2847</v>
      </c>
      <c r="U189" s="60">
        <v>1</v>
      </c>
    </row>
    <row r="190" spans="1:21" x14ac:dyDescent="0.25">
      <c r="A190" s="59">
        <v>659622</v>
      </c>
      <c r="B190" s="60" t="s">
        <v>3146</v>
      </c>
      <c r="C190" s="60" t="s">
        <v>10</v>
      </c>
      <c r="D190" s="60" t="s">
        <v>2843</v>
      </c>
      <c r="E190" s="60" t="s">
        <v>2844</v>
      </c>
      <c r="F190" s="60" t="s">
        <v>2845</v>
      </c>
      <c r="G190" s="60" t="s">
        <v>2845</v>
      </c>
      <c r="H190" s="60" t="s">
        <v>3147</v>
      </c>
      <c r="I190" s="60" t="s">
        <v>3084</v>
      </c>
      <c r="J190" s="60" t="s">
        <v>3120</v>
      </c>
      <c r="K190" s="60" t="s">
        <v>3146</v>
      </c>
      <c r="L190" s="60" t="s">
        <v>2852</v>
      </c>
      <c r="M190" s="60">
        <v>330</v>
      </c>
      <c r="N190" s="60">
        <v>333</v>
      </c>
      <c r="O190" s="60">
        <v>401</v>
      </c>
      <c r="P190" s="61">
        <v>452</v>
      </c>
      <c r="Q190" s="62">
        <v>330333401452</v>
      </c>
      <c r="R190" s="60" t="s">
        <v>2845</v>
      </c>
      <c r="S190" s="60" t="s">
        <v>2849</v>
      </c>
      <c r="T190" s="60" t="s">
        <v>2847</v>
      </c>
      <c r="U190" s="60">
        <v>1</v>
      </c>
    </row>
    <row r="191" spans="1:21" x14ac:dyDescent="0.25">
      <c r="A191" s="59">
        <v>659466</v>
      </c>
      <c r="B191" s="60" t="s">
        <v>3148</v>
      </c>
      <c r="C191" s="60" t="s">
        <v>10</v>
      </c>
      <c r="D191" s="60" t="s">
        <v>2843</v>
      </c>
      <c r="E191" s="60" t="s">
        <v>2844</v>
      </c>
      <c r="F191" s="60" t="s">
        <v>2845</v>
      </c>
      <c r="G191" s="60" t="s">
        <v>2845</v>
      </c>
      <c r="H191" s="60" t="s">
        <v>3147</v>
      </c>
      <c r="I191" s="60" t="s">
        <v>3084</v>
      </c>
      <c r="J191" s="60" t="s">
        <v>3122</v>
      </c>
      <c r="K191" s="60" t="s">
        <v>3148</v>
      </c>
      <c r="L191" s="60" t="s">
        <v>2852</v>
      </c>
      <c r="M191" s="60">
        <v>330</v>
      </c>
      <c r="N191" s="60">
        <v>333</v>
      </c>
      <c r="O191" s="60">
        <v>401</v>
      </c>
      <c r="P191" s="61">
        <v>452</v>
      </c>
      <c r="Q191" s="62">
        <v>330333401452</v>
      </c>
      <c r="R191" s="60" t="s">
        <v>2845</v>
      </c>
      <c r="S191" s="60" t="s">
        <v>2849</v>
      </c>
      <c r="T191" s="60" t="s">
        <v>2847</v>
      </c>
      <c r="U191" s="60">
        <v>1</v>
      </c>
    </row>
    <row r="192" spans="1:21" x14ac:dyDescent="0.25">
      <c r="A192" s="59" t="s">
        <v>1217</v>
      </c>
      <c r="B192" s="60" t="s">
        <v>3149</v>
      </c>
      <c r="C192" s="60" t="s">
        <v>9</v>
      </c>
      <c r="D192" s="60" t="s">
        <v>2843</v>
      </c>
      <c r="E192" s="60" t="s">
        <v>2844</v>
      </c>
      <c r="F192" s="60" t="s">
        <v>2845</v>
      </c>
      <c r="G192" s="60" t="s">
        <v>2862</v>
      </c>
      <c r="H192" s="60" t="s">
        <v>3150</v>
      </c>
      <c r="I192" s="60" t="s">
        <v>3084</v>
      </c>
      <c r="J192" s="60" t="s">
        <v>2847</v>
      </c>
      <c r="K192" s="60" t="s">
        <v>3151</v>
      </c>
      <c r="L192" s="60" t="s">
        <v>1964</v>
      </c>
      <c r="M192" s="60">
        <v>330</v>
      </c>
      <c r="N192" s="60">
        <v>333</v>
      </c>
      <c r="O192" s="60">
        <v>401</v>
      </c>
      <c r="P192" s="61" t="s">
        <v>1217</v>
      </c>
      <c r="Q192" s="62" t="s">
        <v>2848</v>
      </c>
      <c r="R192" s="60" t="s">
        <v>2862</v>
      </c>
      <c r="S192" s="60" t="s">
        <v>2865</v>
      </c>
      <c r="T192" s="60" t="s">
        <v>2847</v>
      </c>
      <c r="U192" s="60">
        <v>0.5</v>
      </c>
    </row>
    <row r="193" spans="1:21" x14ac:dyDescent="0.25">
      <c r="A193" s="59">
        <v>134491</v>
      </c>
      <c r="B193" s="60" t="s">
        <v>3152</v>
      </c>
      <c r="C193" s="60" t="s">
        <v>10</v>
      </c>
      <c r="D193" s="60" t="s">
        <v>2843</v>
      </c>
      <c r="E193" s="60" t="s">
        <v>2844</v>
      </c>
      <c r="F193" s="60" t="s">
        <v>2845</v>
      </c>
      <c r="G193" s="60" t="s">
        <v>2845</v>
      </c>
      <c r="H193" s="60" t="s">
        <v>3153</v>
      </c>
      <c r="I193" s="60" t="s">
        <v>3084</v>
      </c>
      <c r="J193" s="60" t="s">
        <v>2847</v>
      </c>
      <c r="K193" s="60" t="s">
        <v>3154</v>
      </c>
      <c r="L193" s="60" t="s">
        <v>1974</v>
      </c>
      <c r="M193" s="60">
        <v>330</v>
      </c>
      <c r="N193" s="60">
        <v>333</v>
      </c>
      <c r="O193" s="60">
        <v>401</v>
      </c>
      <c r="P193" s="61" t="s">
        <v>1217</v>
      </c>
      <c r="Q193" s="62" t="s">
        <v>2848</v>
      </c>
      <c r="R193" s="60" t="s">
        <v>2845</v>
      </c>
      <c r="S193" s="60" t="s">
        <v>2849</v>
      </c>
      <c r="T193" s="60" t="s">
        <v>2847</v>
      </c>
      <c r="U193" s="60">
        <v>1</v>
      </c>
    </row>
    <row r="194" spans="1:21" x14ac:dyDescent="0.25">
      <c r="A194" s="59">
        <v>61762</v>
      </c>
      <c r="B194" s="60" t="s">
        <v>3152</v>
      </c>
      <c r="C194" s="60" t="s">
        <v>10</v>
      </c>
      <c r="D194" s="60" t="s">
        <v>2843</v>
      </c>
      <c r="E194" s="60" t="s">
        <v>2844</v>
      </c>
      <c r="F194" s="60" t="s">
        <v>2845</v>
      </c>
      <c r="G194" s="60" t="s">
        <v>2845</v>
      </c>
      <c r="H194" s="60" t="s">
        <v>3153</v>
      </c>
      <c r="I194" s="60" t="s">
        <v>3084</v>
      </c>
      <c r="J194" s="60" t="s">
        <v>2847</v>
      </c>
      <c r="K194" s="60" t="s">
        <v>3154</v>
      </c>
      <c r="L194" s="60" t="s">
        <v>1302</v>
      </c>
      <c r="M194" s="60">
        <v>330</v>
      </c>
      <c r="N194" s="60">
        <v>333</v>
      </c>
      <c r="O194" s="60">
        <v>401</v>
      </c>
      <c r="P194" s="61" t="s">
        <v>1217</v>
      </c>
      <c r="Q194" s="62" t="s">
        <v>2848</v>
      </c>
      <c r="R194" s="60" t="s">
        <v>2845</v>
      </c>
      <c r="S194" s="60" t="s">
        <v>2849</v>
      </c>
      <c r="T194" s="60" t="s">
        <v>2847</v>
      </c>
      <c r="U194" s="60">
        <v>1</v>
      </c>
    </row>
    <row r="195" spans="1:21" x14ac:dyDescent="0.25">
      <c r="A195" s="59">
        <v>655319</v>
      </c>
      <c r="B195" s="60" t="s">
        <v>3155</v>
      </c>
      <c r="C195" s="60" t="s">
        <v>10</v>
      </c>
      <c r="D195" s="60" t="s">
        <v>2843</v>
      </c>
      <c r="E195" s="60" t="s">
        <v>2844</v>
      </c>
      <c r="F195" s="60" t="s">
        <v>2845</v>
      </c>
      <c r="G195" s="60" t="s">
        <v>2845</v>
      </c>
      <c r="H195" s="60" t="s">
        <v>3153</v>
      </c>
      <c r="I195" s="60" t="s">
        <v>3084</v>
      </c>
      <c r="J195" s="60" t="s">
        <v>2851</v>
      </c>
      <c r="K195" s="60" t="s">
        <v>3156</v>
      </c>
      <c r="L195" s="60" t="s">
        <v>2852</v>
      </c>
      <c r="M195" s="60">
        <v>330</v>
      </c>
      <c r="N195" s="60">
        <v>333</v>
      </c>
      <c r="O195" s="60">
        <v>401</v>
      </c>
      <c r="P195" s="61">
        <v>453</v>
      </c>
      <c r="Q195" s="62">
        <v>330333401453</v>
      </c>
      <c r="R195" s="60" t="s">
        <v>2845</v>
      </c>
      <c r="S195" s="60" t="s">
        <v>2849</v>
      </c>
      <c r="T195" s="60" t="s">
        <v>2847</v>
      </c>
      <c r="U195" s="60">
        <v>1</v>
      </c>
    </row>
    <row r="196" spans="1:21" x14ac:dyDescent="0.25">
      <c r="A196" s="59">
        <v>655731</v>
      </c>
      <c r="B196" s="60" t="s">
        <v>3157</v>
      </c>
      <c r="C196" s="60" t="s">
        <v>10</v>
      </c>
      <c r="D196" s="60" t="s">
        <v>2843</v>
      </c>
      <c r="E196" s="60" t="s">
        <v>2844</v>
      </c>
      <c r="F196" s="60" t="s">
        <v>2845</v>
      </c>
      <c r="G196" s="60" t="s">
        <v>2845</v>
      </c>
      <c r="H196" s="60" t="s">
        <v>3153</v>
      </c>
      <c r="I196" s="60" t="s">
        <v>3084</v>
      </c>
      <c r="J196" s="60" t="s">
        <v>2854</v>
      </c>
      <c r="K196" s="60" t="s">
        <v>3158</v>
      </c>
      <c r="L196" s="60" t="s">
        <v>2852</v>
      </c>
      <c r="M196" s="60">
        <v>330</v>
      </c>
      <c r="N196" s="60">
        <v>333</v>
      </c>
      <c r="O196" s="60">
        <v>401</v>
      </c>
      <c r="P196" s="61">
        <v>101</v>
      </c>
      <c r="Q196" s="62">
        <v>330333401101</v>
      </c>
      <c r="R196" s="60" t="s">
        <v>2845</v>
      </c>
      <c r="S196" s="60" t="s">
        <v>2849</v>
      </c>
      <c r="T196" s="60" t="s">
        <v>2847</v>
      </c>
      <c r="U196" s="60">
        <v>1</v>
      </c>
    </row>
    <row r="197" spans="1:21" x14ac:dyDescent="0.25">
      <c r="A197" s="59">
        <v>20020954</v>
      </c>
      <c r="B197" s="60" t="s">
        <v>3159</v>
      </c>
      <c r="C197" s="60" t="s">
        <v>10</v>
      </c>
      <c r="D197" s="60" t="s">
        <v>2843</v>
      </c>
      <c r="E197" s="60" t="s">
        <v>2844</v>
      </c>
      <c r="F197" s="60" t="s">
        <v>2845</v>
      </c>
      <c r="G197" s="60" t="s">
        <v>2845</v>
      </c>
      <c r="H197" s="60" t="s">
        <v>3153</v>
      </c>
      <c r="I197" s="60" t="s">
        <v>3084</v>
      </c>
      <c r="J197" s="60" t="s">
        <v>2857</v>
      </c>
      <c r="K197" s="60" t="s">
        <v>3160</v>
      </c>
      <c r="L197" s="60" t="s">
        <v>2859</v>
      </c>
      <c r="M197" s="60">
        <v>330</v>
      </c>
      <c r="N197" s="60">
        <v>333</v>
      </c>
      <c r="O197" s="60">
        <v>401</v>
      </c>
      <c r="P197" s="61" t="s">
        <v>1217</v>
      </c>
      <c r="Q197" s="62" t="s">
        <v>2848</v>
      </c>
      <c r="R197" s="60" t="s">
        <v>2845</v>
      </c>
      <c r="S197" s="60" t="s">
        <v>2849</v>
      </c>
      <c r="T197" s="60" t="s">
        <v>2847</v>
      </c>
      <c r="U197" s="60">
        <v>1</v>
      </c>
    </row>
    <row r="198" spans="1:21" x14ac:dyDescent="0.25">
      <c r="A198" s="59" t="s">
        <v>1217</v>
      </c>
      <c r="B198" s="60" t="s">
        <v>3161</v>
      </c>
      <c r="C198" s="60" t="s">
        <v>10</v>
      </c>
      <c r="D198" s="60" t="s">
        <v>2843</v>
      </c>
      <c r="E198" s="60" t="s">
        <v>2844</v>
      </c>
      <c r="F198" s="60" t="s">
        <v>2845</v>
      </c>
      <c r="G198" s="60" t="s">
        <v>2845</v>
      </c>
      <c r="H198" s="60" t="s">
        <v>3153</v>
      </c>
      <c r="I198" s="60" t="s">
        <v>3084</v>
      </c>
      <c r="J198" s="60" t="s">
        <v>2847</v>
      </c>
      <c r="K198" s="60" t="s">
        <v>3154</v>
      </c>
      <c r="L198" s="60" t="s">
        <v>1512</v>
      </c>
      <c r="M198" s="60">
        <v>330</v>
      </c>
      <c r="N198" s="60">
        <v>333</v>
      </c>
      <c r="O198" s="60">
        <v>401</v>
      </c>
      <c r="P198" s="61" t="s">
        <v>1217</v>
      </c>
      <c r="Q198" s="62" t="s">
        <v>2848</v>
      </c>
      <c r="R198" s="60" t="s">
        <v>2845</v>
      </c>
      <c r="S198" s="60" t="s">
        <v>2849</v>
      </c>
      <c r="T198" s="60" t="s">
        <v>2847</v>
      </c>
      <c r="U198" s="60">
        <v>0.001</v>
      </c>
    </row>
    <row r="199" spans="1:21" x14ac:dyDescent="0.25">
      <c r="A199" s="59">
        <v>671781</v>
      </c>
      <c r="B199" s="60" t="s">
        <v>3162</v>
      </c>
      <c r="C199" s="60" t="s">
        <v>9</v>
      </c>
      <c r="D199" s="60" t="s">
        <v>2843</v>
      </c>
      <c r="E199" s="60" t="s">
        <v>2844</v>
      </c>
      <c r="F199" s="60" t="s">
        <v>2845</v>
      </c>
      <c r="G199" s="60" t="s">
        <v>2862</v>
      </c>
      <c r="H199" s="60" t="s">
        <v>3150</v>
      </c>
      <c r="I199" s="60" t="s">
        <v>3084</v>
      </c>
      <c r="J199" s="60" t="s">
        <v>2847</v>
      </c>
      <c r="K199" s="60" t="s">
        <v>3162</v>
      </c>
      <c r="L199" s="60" t="s">
        <v>2852</v>
      </c>
      <c r="M199" s="60">
        <v>330</v>
      </c>
      <c r="N199" s="60">
        <v>333</v>
      </c>
      <c r="O199" s="60">
        <v>401</v>
      </c>
      <c r="P199" s="61">
        <v>473</v>
      </c>
      <c r="Q199" s="62">
        <v>330333401473</v>
      </c>
      <c r="R199" s="60" t="s">
        <v>2862</v>
      </c>
      <c r="S199" s="60" t="s">
        <v>2865</v>
      </c>
      <c r="T199" s="60" t="s">
        <v>2847</v>
      </c>
      <c r="U199" s="60">
        <v>0.5</v>
      </c>
    </row>
    <row r="200" spans="1:21" x14ac:dyDescent="0.25">
      <c r="A200" s="59" t="s">
        <v>1217</v>
      </c>
      <c r="B200" s="60" t="s">
        <v>3163</v>
      </c>
      <c r="C200" s="60" t="s">
        <v>9</v>
      </c>
      <c r="D200" s="60" t="s">
        <v>2843</v>
      </c>
      <c r="E200" s="60" t="s">
        <v>2844</v>
      </c>
      <c r="F200" s="60" t="s">
        <v>2845</v>
      </c>
      <c r="G200" s="60" t="s">
        <v>2862</v>
      </c>
      <c r="H200" s="60" t="s">
        <v>3150</v>
      </c>
      <c r="I200" s="60" t="s">
        <v>3084</v>
      </c>
      <c r="J200" s="60" t="s">
        <v>2847</v>
      </c>
      <c r="K200" s="60" t="s">
        <v>3164</v>
      </c>
      <c r="L200" s="60" t="s">
        <v>1512</v>
      </c>
      <c r="M200" s="60">
        <v>330</v>
      </c>
      <c r="N200" s="60">
        <v>333</v>
      </c>
      <c r="O200" s="60">
        <v>401</v>
      </c>
      <c r="P200" s="61" t="s">
        <v>1217</v>
      </c>
      <c r="Q200" s="62" t="s">
        <v>2848</v>
      </c>
      <c r="R200" s="60" t="s">
        <v>2862</v>
      </c>
      <c r="S200" s="60" t="s">
        <v>2865</v>
      </c>
      <c r="T200" s="60" t="s">
        <v>2847</v>
      </c>
      <c r="U200" s="60">
        <v>0.5</v>
      </c>
    </row>
    <row r="201" spans="1:21" x14ac:dyDescent="0.25">
      <c r="A201" s="59">
        <v>20024092</v>
      </c>
      <c r="B201" s="60" t="s">
        <v>3165</v>
      </c>
      <c r="C201" s="60" t="s">
        <v>9</v>
      </c>
      <c r="D201" s="60" t="s">
        <v>2843</v>
      </c>
      <c r="E201" s="60" t="s">
        <v>2844</v>
      </c>
      <c r="F201" s="60" t="s">
        <v>2845</v>
      </c>
      <c r="G201" s="60" t="s">
        <v>2862</v>
      </c>
      <c r="H201" s="60" t="s">
        <v>3150</v>
      </c>
      <c r="I201" s="60" t="s">
        <v>3084</v>
      </c>
      <c r="J201" s="60" t="s">
        <v>2847</v>
      </c>
      <c r="K201" s="60" t="s">
        <v>3166</v>
      </c>
      <c r="L201" s="60" t="s">
        <v>2859</v>
      </c>
      <c r="M201" s="60">
        <v>330</v>
      </c>
      <c r="N201" s="60">
        <v>333</v>
      </c>
      <c r="O201" s="60">
        <v>401</v>
      </c>
      <c r="P201" s="61" t="s">
        <v>1217</v>
      </c>
      <c r="Q201" s="62" t="s">
        <v>2848</v>
      </c>
      <c r="R201" s="60" t="s">
        <v>2862</v>
      </c>
      <c r="S201" s="60" t="s">
        <v>2865</v>
      </c>
      <c r="T201" s="60" t="s">
        <v>2847</v>
      </c>
      <c r="U201" s="60">
        <v>0.5</v>
      </c>
    </row>
    <row r="202" spans="1:21" x14ac:dyDescent="0.25">
      <c r="A202" s="59">
        <v>795730</v>
      </c>
      <c r="B202" s="60" t="s">
        <v>3167</v>
      </c>
      <c r="C202" s="60" t="s">
        <v>9</v>
      </c>
      <c r="D202" s="60" t="s">
        <v>2843</v>
      </c>
      <c r="E202" s="60" t="s">
        <v>2844</v>
      </c>
      <c r="F202" s="60" t="s">
        <v>2845</v>
      </c>
      <c r="G202" s="60" t="s">
        <v>2862</v>
      </c>
      <c r="H202" s="60" t="s">
        <v>3150</v>
      </c>
      <c r="I202" s="60" t="s">
        <v>3084</v>
      </c>
      <c r="J202" s="60" t="s">
        <v>2847</v>
      </c>
      <c r="K202" s="60" t="s">
        <v>3166</v>
      </c>
      <c r="L202" s="60" t="s">
        <v>1302</v>
      </c>
      <c r="M202" s="60">
        <v>330</v>
      </c>
      <c r="N202" s="60">
        <v>333</v>
      </c>
      <c r="O202" s="60">
        <v>401</v>
      </c>
      <c r="P202" s="61" t="s">
        <v>1217</v>
      </c>
      <c r="Q202" s="62" t="s">
        <v>2848</v>
      </c>
      <c r="R202" s="60" t="s">
        <v>2862</v>
      </c>
      <c r="S202" s="60" t="s">
        <v>2865</v>
      </c>
      <c r="T202" s="60" t="s">
        <v>2847</v>
      </c>
      <c r="U202" s="60">
        <v>0.5</v>
      </c>
    </row>
    <row r="203" spans="1:21" x14ac:dyDescent="0.25">
      <c r="A203" s="59">
        <v>134800</v>
      </c>
      <c r="B203" s="60" t="s">
        <v>3168</v>
      </c>
      <c r="C203" s="60" t="s">
        <v>9</v>
      </c>
      <c r="D203" s="60" t="s">
        <v>2843</v>
      </c>
      <c r="E203" s="60" t="s">
        <v>2844</v>
      </c>
      <c r="F203" s="60" t="s">
        <v>2845</v>
      </c>
      <c r="G203" s="60" t="s">
        <v>2862</v>
      </c>
      <c r="H203" s="60" t="s">
        <v>3150</v>
      </c>
      <c r="I203" s="60" t="s">
        <v>3084</v>
      </c>
      <c r="J203" s="60" t="s">
        <v>2847</v>
      </c>
      <c r="K203" s="60" t="s">
        <v>3169</v>
      </c>
      <c r="L203" s="60" t="s">
        <v>1974</v>
      </c>
      <c r="M203" s="60">
        <v>330</v>
      </c>
      <c r="N203" s="60">
        <v>333</v>
      </c>
      <c r="O203" s="60">
        <v>401</v>
      </c>
      <c r="P203" s="61" t="s">
        <v>1217</v>
      </c>
      <c r="Q203" s="62" t="s">
        <v>2848</v>
      </c>
      <c r="R203" s="60" t="s">
        <v>2862</v>
      </c>
      <c r="S203" s="60" t="s">
        <v>2865</v>
      </c>
      <c r="T203" s="60" t="s">
        <v>2847</v>
      </c>
      <c r="U203" s="60">
        <v>0.5</v>
      </c>
    </row>
    <row r="204" spans="1:21" x14ac:dyDescent="0.25">
      <c r="A204" s="59">
        <v>134463</v>
      </c>
      <c r="B204" s="60" t="s">
        <v>3170</v>
      </c>
      <c r="C204" s="60" t="s">
        <v>10</v>
      </c>
      <c r="D204" s="60" t="s">
        <v>2843</v>
      </c>
      <c r="E204" s="60" t="s">
        <v>2844</v>
      </c>
      <c r="F204" s="60" t="s">
        <v>2845</v>
      </c>
      <c r="G204" s="60" t="s">
        <v>2845</v>
      </c>
      <c r="H204" s="60" t="s">
        <v>3171</v>
      </c>
      <c r="I204" s="60" t="s">
        <v>3171</v>
      </c>
      <c r="J204" s="60" t="s">
        <v>2847</v>
      </c>
      <c r="K204" s="60" t="s">
        <v>3170</v>
      </c>
      <c r="L204" s="60" t="s">
        <v>1974</v>
      </c>
      <c r="M204" s="60">
        <v>330</v>
      </c>
      <c r="N204" s="60">
        <v>333</v>
      </c>
      <c r="O204" s="60">
        <v>401</v>
      </c>
      <c r="P204" s="61" t="s">
        <v>1217</v>
      </c>
      <c r="Q204" s="62" t="s">
        <v>2848</v>
      </c>
      <c r="R204" s="60" t="s">
        <v>2845</v>
      </c>
      <c r="S204" s="60" t="s">
        <v>2849</v>
      </c>
      <c r="T204" s="60" t="s">
        <v>2847</v>
      </c>
      <c r="U204" s="60">
        <v>1</v>
      </c>
    </row>
    <row r="205" spans="1:21" x14ac:dyDescent="0.25">
      <c r="A205" s="59">
        <v>61723</v>
      </c>
      <c r="B205" s="60" t="s">
        <v>3170</v>
      </c>
      <c r="C205" s="60" t="s">
        <v>10</v>
      </c>
      <c r="D205" s="60" t="s">
        <v>2843</v>
      </c>
      <c r="E205" s="60" t="s">
        <v>2844</v>
      </c>
      <c r="F205" s="60" t="s">
        <v>2845</v>
      </c>
      <c r="G205" s="60" t="s">
        <v>2845</v>
      </c>
      <c r="H205" s="60" t="s">
        <v>3171</v>
      </c>
      <c r="I205" s="60" t="s">
        <v>3171</v>
      </c>
      <c r="J205" s="60" t="s">
        <v>2847</v>
      </c>
      <c r="K205" s="60" t="s">
        <v>3170</v>
      </c>
      <c r="L205" s="60" t="s">
        <v>1302</v>
      </c>
      <c r="M205" s="60">
        <v>330</v>
      </c>
      <c r="N205" s="60">
        <v>333</v>
      </c>
      <c r="O205" s="60">
        <v>401</v>
      </c>
      <c r="P205" s="61" t="s">
        <v>1217</v>
      </c>
      <c r="Q205" s="62" t="s">
        <v>2848</v>
      </c>
      <c r="R205" s="60" t="s">
        <v>2845</v>
      </c>
      <c r="S205" s="60" t="s">
        <v>2849</v>
      </c>
      <c r="T205" s="60" t="s">
        <v>2847</v>
      </c>
      <c r="U205" s="60">
        <v>1</v>
      </c>
    </row>
    <row r="206" spans="1:21" x14ac:dyDescent="0.25">
      <c r="A206" s="59">
        <v>655321</v>
      </c>
      <c r="B206" s="60" t="s">
        <v>3172</v>
      </c>
      <c r="C206" s="60" t="s">
        <v>10</v>
      </c>
      <c r="D206" s="60" t="s">
        <v>2843</v>
      </c>
      <c r="E206" s="60" t="s">
        <v>2844</v>
      </c>
      <c r="F206" s="60" t="s">
        <v>2845</v>
      </c>
      <c r="G206" s="60" t="s">
        <v>2845</v>
      </c>
      <c r="H206" s="60" t="s">
        <v>3171</v>
      </c>
      <c r="I206" s="60" t="s">
        <v>3171</v>
      </c>
      <c r="J206" s="60" t="s">
        <v>2851</v>
      </c>
      <c r="K206" s="60" t="s">
        <v>3172</v>
      </c>
      <c r="L206" s="60" t="s">
        <v>2852</v>
      </c>
      <c r="M206" s="60">
        <v>330</v>
      </c>
      <c r="N206" s="60">
        <v>333</v>
      </c>
      <c r="O206" s="60">
        <v>401</v>
      </c>
      <c r="P206" s="61">
        <v>453</v>
      </c>
      <c r="Q206" s="62">
        <v>330333401453</v>
      </c>
      <c r="R206" s="60" t="s">
        <v>2845</v>
      </c>
      <c r="S206" s="60" t="s">
        <v>2849</v>
      </c>
      <c r="T206" s="60" t="s">
        <v>2847</v>
      </c>
      <c r="U206" s="60">
        <v>1</v>
      </c>
    </row>
    <row r="207" spans="1:21" x14ac:dyDescent="0.25">
      <c r="A207" s="59">
        <v>655733</v>
      </c>
      <c r="B207" s="60" t="s">
        <v>3173</v>
      </c>
      <c r="C207" s="60" t="s">
        <v>10</v>
      </c>
      <c r="D207" s="60" t="s">
        <v>2843</v>
      </c>
      <c r="E207" s="60" t="s">
        <v>2844</v>
      </c>
      <c r="F207" s="60" t="s">
        <v>2845</v>
      </c>
      <c r="G207" s="60" t="s">
        <v>2845</v>
      </c>
      <c r="H207" s="60" t="s">
        <v>3171</v>
      </c>
      <c r="I207" s="60" t="s">
        <v>3171</v>
      </c>
      <c r="J207" s="60" t="s">
        <v>2854</v>
      </c>
      <c r="K207" s="60" t="s">
        <v>3173</v>
      </c>
      <c r="L207" s="60" t="s">
        <v>2852</v>
      </c>
      <c r="M207" s="60">
        <v>330</v>
      </c>
      <c r="N207" s="60">
        <v>333</v>
      </c>
      <c r="O207" s="60">
        <v>401</v>
      </c>
      <c r="P207" s="61">
        <v>101</v>
      </c>
      <c r="Q207" s="62">
        <v>330333401101</v>
      </c>
      <c r="R207" s="60" t="s">
        <v>2845</v>
      </c>
      <c r="S207" s="60" t="s">
        <v>2849</v>
      </c>
      <c r="T207" s="60" t="s">
        <v>2847</v>
      </c>
      <c r="U207" s="60">
        <v>1</v>
      </c>
    </row>
    <row r="208" spans="1:21" x14ac:dyDescent="0.25">
      <c r="A208" s="59">
        <v>20020956</v>
      </c>
      <c r="B208" s="60" t="s">
        <v>3174</v>
      </c>
      <c r="C208" s="60" t="s">
        <v>10</v>
      </c>
      <c r="D208" s="60" t="s">
        <v>2843</v>
      </c>
      <c r="E208" s="60" t="s">
        <v>2844</v>
      </c>
      <c r="F208" s="60" t="s">
        <v>2845</v>
      </c>
      <c r="G208" s="60" t="s">
        <v>2845</v>
      </c>
      <c r="H208" s="60" t="s">
        <v>3171</v>
      </c>
      <c r="I208" s="60" t="s">
        <v>3171</v>
      </c>
      <c r="J208" s="60" t="s">
        <v>2857</v>
      </c>
      <c r="K208" s="60" t="s">
        <v>3175</v>
      </c>
      <c r="L208" s="60" t="s">
        <v>2859</v>
      </c>
      <c r="M208" s="60">
        <v>330</v>
      </c>
      <c r="N208" s="60">
        <v>333</v>
      </c>
      <c r="O208" s="60">
        <v>401</v>
      </c>
      <c r="P208" s="61" t="s">
        <v>1217</v>
      </c>
      <c r="Q208" s="62" t="s">
        <v>2848</v>
      </c>
      <c r="R208" s="60" t="s">
        <v>2845</v>
      </c>
      <c r="S208" s="60" t="s">
        <v>2849</v>
      </c>
      <c r="T208" s="60" t="s">
        <v>2847</v>
      </c>
      <c r="U208" s="60">
        <v>1</v>
      </c>
    </row>
    <row r="209" spans="1:21" x14ac:dyDescent="0.25">
      <c r="A209" s="59" t="s">
        <v>1217</v>
      </c>
      <c r="B209" s="60" t="s">
        <v>3176</v>
      </c>
      <c r="C209" s="60" t="s">
        <v>10</v>
      </c>
      <c r="D209" s="60" t="s">
        <v>2843</v>
      </c>
      <c r="E209" s="60" t="s">
        <v>2844</v>
      </c>
      <c r="F209" s="60" t="s">
        <v>2845</v>
      </c>
      <c r="G209" s="60" t="s">
        <v>2845</v>
      </c>
      <c r="H209" s="60" t="s">
        <v>3171</v>
      </c>
      <c r="I209" s="60" t="s">
        <v>3171</v>
      </c>
      <c r="J209" s="60" t="s">
        <v>2847</v>
      </c>
      <c r="K209" s="60" t="s">
        <v>3170</v>
      </c>
      <c r="L209" s="60" t="s">
        <v>1512</v>
      </c>
      <c r="M209" s="60">
        <v>330</v>
      </c>
      <c r="N209" s="60">
        <v>333</v>
      </c>
      <c r="O209" s="60">
        <v>401</v>
      </c>
      <c r="P209" s="61" t="s">
        <v>1217</v>
      </c>
      <c r="Q209" s="62" t="s">
        <v>2848</v>
      </c>
      <c r="R209" s="60" t="s">
        <v>2845</v>
      </c>
      <c r="S209" s="60" t="s">
        <v>2849</v>
      </c>
      <c r="T209" s="60" t="s">
        <v>2847</v>
      </c>
      <c r="U209" s="60">
        <v>0.001</v>
      </c>
    </row>
    <row r="210" spans="1:21" x14ac:dyDescent="0.25">
      <c r="A210" s="59" t="s">
        <v>1217</v>
      </c>
      <c r="B210" s="60" t="s">
        <v>3177</v>
      </c>
      <c r="C210" s="60" t="s">
        <v>10</v>
      </c>
      <c r="D210" s="60" t="s">
        <v>3178</v>
      </c>
      <c r="E210" s="60" t="s">
        <v>3179</v>
      </c>
      <c r="F210" s="60" t="s">
        <v>3180</v>
      </c>
      <c r="G210" s="60" t="s">
        <v>3180</v>
      </c>
      <c r="H210" s="60" t="s">
        <v>3181</v>
      </c>
      <c r="I210" s="60" t="s">
        <v>3181</v>
      </c>
      <c r="J210" s="60" t="s">
        <v>2847</v>
      </c>
      <c r="K210" s="60" t="s">
        <v>3182</v>
      </c>
      <c r="L210" s="60" t="s">
        <v>1512</v>
      </c>
      <c r="M210" s="60" t="s">
        <v>1217</v>
      </c>
      <c r="N210" s="60" t="s">
        <v>1217</v>
      </c>
      <c r="O210" s="60" t="s">
        <v>1217</v>
      </c>
      <c r="P210" s="61" t="s">
        <v>1217</v>
      </c>
      <c r="Q210" s="62" t="s">
        <v>3183</v>
      </c>
      <c r="R210" s="60" t="s">
        <v>3180</v>
      </c>
      <c r="S210" s="60" t="s">
        <v>3180</v>
      </c>
      <c r="T210" s="60" t="s">
        <v>2847</v>
      </c>
      <c r="U210" s="60">
        <v>0.001</v>
      </c>
    </row>
    <row r="211" spans="1:21" x14ac:dyDescent="0.25">
      <c r="A211" s="59" t="s">
        <v>1217</v>
      </c>
      <c r="B211" s="60" t="s">
        <v>3184</v>
      </c>
      <c r="C211" s="60" t="s">
        <v>9</v>
      </c>
      <c r="D211" s="60" t="s">
        <v>3178</v>
      </c>
      <c r="E211" s="60" t="s">
        <v>3179</v>
      </c>
      <c r="F211" s="60" t="s">
        <v>3180</v>
      </c>
      <c r="G211" s="60" t="s">
        <v>3180</v>
      </c>
      <c r="H211" s="60" t="s">
        <v>3181</v>
      </c>
      <c r="I211" s="60" t="s">
        <v>3181</v>
      </c>
      <c r="J211" s="60" t="s">
        <v>2847</v>
      </c>
      <c r="K211" s="60" t="s">
        <v>3182</v>
      </c>
      <c r="L211" s="60" t="s">
        <v>1964</v>
      </c>
      <c r="M211" s="60" t="s">
        <v>1217</v>
      </c>
      <c r="N211" s="60" t="s">
        <v>1217</v>
      </c>
      <c r="O211" s="60" t="s">
        <v>1217</v>
      </c>
      <c r="P211" s="61" t="s">
        <v>1217</v>
      </c>
      <c r="Q211" s="62" t="s">
        <v>3183</v>
      </c>
      <c r="R211" s="60" t="s">
        <v>3180</v>
      </c>
      <c r="S211" s="60" t="s">
        <v>3180</v>
      </c>
      <c r="T211" s="60" t="s">
        <v>2847</v>
      </c>
      <c r="U211" s="60">
        <v>1</v>
      </c>
    </row>
    <row r="212" spans="1:21" x14ac:dyDescent="0.25">
      <c r="A212" s="59">
        <v>20024473</v>
      </c>
      <c r="B212" s="60" t="s">
        <v>3185</v>
      </c>
      <c r="C212" s="60" t="s">
        <v>9</v>
      </c>
      <c r="D212" s="60" t="s">
        <v>3178</v>
      </c>
      <c r="E212" s="60" t="s">
        <v>3179</v>
      </c>
      <c r="F212" s="60" t="s">
        <v>3180</v>
      </c>
      <c r="G212" s="60" t="s">
        <v>3180</v>
      </c>
      <c r="H212" s="60" t="s">
        <v>3186</v>
      </c>
      <c r="I212" s="60" t="s">
        <v>3187</v>
      </c>
      <c r="J212" s="60" t="s">
        <v>2847</v>
      </c>
      <c r="K212" s="60" t="s">
        <v>3185</v>
      </c>
      <c r="L212" s="60" t="s">
        <v>2859</v>
      </c>
      <c r="M212" s="60" t="s">
        <v>1217</v>
      </c>
      <c r="N212" s="60" t="s">
        <v>1217</v>
      </c>
      <c r="O212" s="60" t="s">
        <v>1217</v>
      </c>
      <c r="P212" s="61" t="s">
        <v>1217</v>
      </c>
      <c r="Q212" s="62" t="s">
        <v>3183</v>
      </c>
      <c r="R212" s="60" t="s">
        <v>3180</v>
      </c>
      <c r="S212" s="60" t="s">
        <v>3180</v>
      </c>
      <c r="T212" s="60" t="s">
        <v>2847</v>
      </c>
      <c r="U212" s="60">
        <v>1</v>
      </c>
    </row>
    <row r="213" spans="1:21" x14ac:dyDescent="0.25">
      <c r="A213" s="59">
        <v>671375</v>
      </c>
      <c r="B213" s="60" t="s">
        <v>3188</v>
      </c>
      <c r="C213" s="60" t="s">
        <v>10</v>
      </c>
      <c r="D213" s="60" t="s">
        <v>2843</v>
      </c>
      <c r="E213" s="60" t="s">
        <v>2844</v>
      </c>
      <c r="F213" s="60" t="s">
        <v>2845</v>
      </c>
      <c r="G213" s="60" t="s">
        <v>3189</v>
      </c>
      <c r="H213" s="60" t="s">
        <v>3190</v>
      </c>
      <c r="I213" s="60" t="s">
        <v>3191</v>
      </c>
      <c r="J213" s="60" t="s">
        <v>2847</v>
      </c>
      <c r="K213" s="60" t="s">
        <v>3192</v>
      </c>
      <c r="L213" s="60" t="s">
        <v>2852</v>
      </c>
      <c r="M213" s="60">
        <v>330</v>
      </c>
      <c r="N213" s="60">
        <v>333</v>
      </c>
      <c r="O213" s="60">
        <v>401</v>
      </c>
      <c r="P213" s="61">
        <v>473</v>
      </c>
      <c r="Q213" s="62">
        <v>330333401473</v>
      </c>
      <c r="R213" s="60" t="s">
        <v>2845</v>
      </c>
      <c r="S213" s="60" t="s">
        <v>2849</v>
      </c>
      <c r="T213" s="60" t="s">
        <v>2847</v>
      </c>
      <c r="U213" s="60">
        <v>1</v>
      </c>
    </row>
    <row r="214" spans="1:21" x14ac:dyDescent="0.25">
      <c r="A214" s="59" t="s">
        <v>1217</v>
      </c>
      <c r="B214" s="60" t="s">
        <v>3193</v>
      </c>
      <c r="C214" s="60" t="s">
        <v>9</v>
      </c>
      <c r="D214" s="60" t="s">
        <v>2843</v>
      </c>
      <c r="E214" s="60" t="s">
        <v>2844</v>
      </c>
      <c r="F214" s="60" t="s">
        <v>2881</v>
      </c>
      <c r="G214" s="60" t="s">
        <v>2933</v>
      </c>
      <c r="H214" s="60" t="s">
        <v>3194</v>
      </c>
      <c r="I214" s="60" t="s">
        <v>3195</v>
      </c>
      <c r="J214" s="60" t="s">
        <v>2847</v>
      </c>
      <c r="K214" s="60" t="s">
        <v>3196</v>
      </c>
      <c r="L214" s="60" t="s">
        <v>1964</v>
      </c>
      <c r="M214" s="60">
        <v>330</v>
      </c>
      <c r="N214" s="60">
        <v>333</v>
      </c>
      <c r="O214" s="60">
        <v>402</v>
      </c>
      <c r="P214" s="61" t="s">
        <v>1217</v>
      </c>
      <c r="Q214" s="62" t="s">
        <v>2884</v>
      </c>
      <c r="R214" s="60" t="s">
        <v>2933</v>
      </c>
      <c r="S214" s="60" t="s">
        <v>2865</v>
      </c>
      <c r="T214" s="60" t="s">
        <v>2847</v>
      </c>
      <c r="U214" s="60">
        <v>0.5</v>
      </c>
    </row>
    <row r="215" spans="1:21" x14ac:dyDescent="0.25">
      <c r="A215" s="59">
        <v>134519</v>
      </c>
      <c r="B215" s="60" t="s">
        <v>3197</v>
      </c>
      <c r="C215" s="60" t="s">
        <v>10</v>
      </c>
      <c r="D215" s="60" t="s">
        <v>2843</v>
      </c>
      <c r="E215" s="60" t="s">
        <v>2844</v>
      </c>
      <c r="F215" s="60" t="s">
        <v>2881</v>
      </c>
      <c r="G215" s="60" t="s">
        <v>2881</v>
      </c>
      <c r="H215" s="60" t="s">
        <v>3198</v>
      </c>
      <c r="I215" s="60" t="s">
        <v>3195</v>
      </c>
      <c r="J215" s="60" t="s">
        <v>2847</v>
      </c>
      <c r="K215" s="60" t="s">
        <v>3199</v>
      </c>
      <c r="L215" s="60" t="s">
        <v>1974</v>
      </c>
      <c r="M215" s="60">
        <v>330</v>
      </c>
      <c r="N215" s="60">
        <v>333</v>
      </c>
      <c r="O215" s="60">
        <v>402</v>
      </c>
      <c r="P215" s="61" t="s">
        <v>1217</v>
      </c>
      <c r="Q215" s="62" t="s">
        <v>2884</v>
      </c>
      <c r="R215" s="60" t="s">
        <v>2881</v>
      </c>
      <c r="S215" s="60" t="s">
        <v>2849</v>
      </c>
      <c r="T215" s="60" t="s">
        <v>2847</v>
      </c>
      <c r="U215" s="60">
        <v>1</v>
      </c>
    </row>
    <row r="216" spans="1:21" x14ac:dyDescent="0.25">
      <c r="A216" s="59">
        <v>61852</v>
      </c>
      <c r="B216" s="60" t="s">
        <v>3197</v>
      </c>
      <c r="C216" s="60" t="s">
        <v>10</v>
      </c>
      <c r="D216" s="60" t="s">
        <v>2843</v>
      </c>
      <c r="E216" s="60" t="s">
        <v>2844</v>
      </c>
      <c r="F216" s="60" t="s">
        <v>2881</v>
      </c>
      <c r="G216" s="60" t="s">
        <v>2881</v>
      </c>
      <c r="H216" s="60" t="s">
        <v>3198</v>
      </c>
      <c r="I216" s="60" t="s">
        <v>3195</v>
      </c>
      <c r="J216" s="60" t="s">
        <v>2847</v>
      </c>
      <c r="K216" s="60" t="s">
        <v>3199</v>
      </c>
      <c r="L216" s="60" t="s">
        <v>1302</v>
      </c>
      <c r="M216" s="60">
        <v>330</v>
      </c>
      <c r="N216" s="60">
        <v>333</v>
      </c>
      <c r="O216" s="60">
        <v>402</v>
      </c>
      <c r="P216" s="61" t="s">
        <v>1217</v>
      </c>
      <c r="Q216" s="62" t="s">
        <v>2884</v>
      </c>
      <c r="R216" s="60" t="s">
        <v>2881</v>
      </c>
      <c r="S216" s="60" t="s">
        <v>2849</v>
      </c>
      <c r="T216" s="60" t="s">
        <v>2847</v>
      </c>
      <c r="U216" s="60">
        <v>1</v>
      </c>
    </row>
    <row r="217" spans="1:21" x14ac:dyDescent="0.25">
      <c r="A217" s="59">
        <v>655512</v>
      </c>
      <c r="B217" s="60" t="s">
        <v>3200</v>
      </c>
      <c r="C217" s="60" t="s">
        <v>10</v>
      </c>
      <c r="D217" s="60" t="s">
        <v>2843</v>
      </c>
      <c r="E217" s="60" t="s">
        <v>2844</v>
      </c>
      <c r="F217" s="60" t="s">
        <v>2881</v>
      </c>
      <c r="G217" s="60" t="s">
        <v>2881</v>
      </c>
      <c r="H217" s="60" t="s">
        <v>3198</v>
      </c>
      <c r="I217" s="60" t="s">
        <v>3195</v>
      </c>
      <c r="J217" s="60" t="s">
        <v>2851</v>
      </c>
      <c r="K217" s="60" t="s">
        <v>3201</v>
      </c>
      <c r="L217" s="60" t="s">
        <v>2852</v>
      </c>
      <c r="M217" s="60">
        <v>330</v>
      </c>
      <c r="N217" s="60">
        <v>333</v>
      </c>
      <c r="O217" s="60">
        <v>402</v>
      </c>
      <c r="P217" s="61">
        <v>151</v>
      </c>
      <c r="Q217" s="62">
        <v>330333402151</v>
      </c>
      <c r="R217" s="60" t="s">
        <v>2881</v>
      </c>
      <c r="S217" s="60" t="s">
        <v>2849</v>
      </c>
      <c r="T217" s="60" t="s">
        <v>2847</v>
      </c>
      <c r="U217" s="60">
        <v>1</v>
      </c>
    </row>
    <row r="218" spans="1:21" x14ac:dyDescent="0.25">
      <c r="A218" s="59">
        <v>655753</v>
      </c>
      <c r="B218" s="60" t="s">
        <v>3202</v>
      </c>
      <c r="C218" s="60" t="s">
        <v>10</v>
      </c>
      <c r="D218" s="60" t="s">
        <v>2843</v>
      </c>
      <c r="E218" s="60" t="s">
        <v>2844</v>
      </c>
      <c r="F218" s="60" t="s">
        <v>2881</v>
      </c>
      <c r="G218" s="60" t="s">
        <v>2881</v>
      </c>
      <c r="H218" s="60" t="s">
        <v>3198</v>
      </c>
      <c r="I218" s="60" t="s">
        <v>3195</v>
      </c>
      <c r="J218" s="60" t="s">
        <v>2854</v>
      </c>
      <c r="K218" s="60" t="s">
        <v>3202</v>
      </c>
      <c r="L218" s="60" t="s">
        <v>2852</v>
      </c>
      <c r="M218" s="60">
        <v>330</v>
      </c>
      <c r="N218" s="60">
        <v>333</v>
      </c>
      <c r="O218" s="60">
        <v>402</v>
      </c>
      <c r="P218" s="61">
        <v>101</v>
      </c>
      <c r="Q218" s="62">
        <v>330333402101</v>
      </c>
      <c r="R218" s="60" t="s">
        <v>2881</v>
      </c>
      <c r="S218" s="60" t="s">
        <v>2849</v>
      </c>
      <c r="T218" s="60" t="s">
        <v>2847</v>
      </c>
      <c r="U218" s="60">
        <v>1</v>
      </c>
    </row>
    <row r="219" spans="1:21" x14ac:dyDescent="0.25">
      <c r="A219" s="59">
        <v>20020980</v>
      </c>
      <c r="B219" s="60" t="s">
        <v>3203</v>
      </c>
      <c r="C219" s="60" t="s">
        <v>10</v>
      </c>
      <c r="D219" s="60" t="s">
        <v>2843</v>
      </c>
      <c r="E219" s="60" t="s">
        <v>2844</v>
      </c>
      <c r="F219" s="60" t="s">
        <v>2881</v>
      </c>
      <c r="G219" s="60" t="s">
        <v>2881</v>
      </c>
      <c r="H219" s="60" t="s">
        <v>3198</v>
      </c>
      <c r="I219" s="60" t="s">
        <v>3195</v>
      </c>
      <c r="J219" s="60" t="s">
        <v>2857</v>
      </c>
      <c r="K219" s="60" t="s">
        <v>3204</v>
      </c>
      <c r="L219" s="60" t="s">
        <v>2859</v>
      </c>
      <c r="M219" s="60">
        <v>330</v>
      </c>
      <c r="N219" s="60">
        <v>333</v>
      </c>
      <c r="O219" s="60">
        <v>402</v>
      </c>
      <c r="P219" s="61" t="s">
        <v>1217</v>
      </c>
      <c r="Q219" s="62" t="s">
        <v>2884</v>
      </c>
      <c r="R219" s="60" t="s">
        <v>2881</v>
      </c>
      <c r="S219" s="60" t="s">
        <v>2849</v>
      </c>
      <c r="T219" s="60" t="s">
        <v>2847</v>
      </c>
      <c r="U219" s="60">
        <v>1</v>
      </c>
    </row>
    <row r="220" spans="1:21" x14ac:dyDescent="0.25">
      <c r="A220" s="59" t="s">
        <v>1217</v>
      </c>
      <c r="B220" s="60" t="s">
        <v>3205</v>
      </c>
      <c r="C220" s="60" t="s">
        <v>10</v>
      </c>
      <c r="D220" s="60" t="s">
        <v>2843</v>
      </c>
      <c r="E220" s="60" t="s">
        <v>2844</v>
      </c>
      <c r="F220" s="60" t="s">
        <v>2881</v>
      </c>
      <c r="G220" s="60" t="s">
        <v>2881</v>
      </c>
      <c r="H220" s="60" t="s">
        <v>3198</v>
      </c>
      <c r="I220" s="60" t="s">
        <v>3195</v>
      </c>
      <c r="J220" s="60" t="s">
        <v>2847</v>
      </c>
      <c r="K220" s="60" t="s">
        <v>3199</v>
      </c>
      <c r="L220" s="60" t="s">
        <v>1512</v>
      </c>
      <c r="M220" s="60">
        <v>330</v>
      </c>
      <c r="N220" s="60">
        <v>333</v>
      </c>
      <c r="O220" s="60">
        <v>402</v>
      </c>
      <c r="P220" s="61" t="s">
        <v>1217</v>
      </c>
      <c r="Q220" s="62" t="s">
        <v>2884</v>
      </c>
      <c r="R220" s="60" t="s">
        <v>2881</v>
      </c>
      <c r="S220" s="60" t="s">
        <v>2849</v>
      </c>
      <c r="T220" s="60" t="s">
        <v>2847</v>
      </c>
      <c r="U220" s="60">
        <v>0.001</v>
      </c>
    </row>
    <row r="221" spans="1:21" x14ac:dyDescent="0.25">
      <c r="A221" s="59">
        <v>91835</v>
      </c>
      <c r="B221" s="60" t="s">
        <v>3206</v>
      </c>
      <c r="C221" s="60" t="s">
        <v>10</v>
      </c>
      <c r="D221" s="60" t="s">
        <v>2843</v>
      </c>
      <c r="E221" s="60" t="s">
        <v>2844</v>
      </c>
      <c r="F221" s="60" t="s">
        <v>2881</v>
      </c>
      <c r="G221" s="60" t="s">
        <v>2881</v>
      </c>
      <c r="H221" s="60" t="s">
        <v>3207</v>
      </c>
      <c r="I221" s="60" t="s">
        <v>3195</v>
      </c>
      <c r="J221" s="60" t="s">
        <v>2847</v>
      </c>
      <c r="K221" s="60" t="s">
        <v>3206</v>
      </c>
      <c r="L221" s="60" t="s">
        <v>1302</v>
      </c>
      <c r="M221" s="60">
        <v>330</v>
      </c>
      <c r="N221" s="60">
        <v>333</v>
      </c>
      <c r="O221" s="60">
        <v>402</v>
      </c>
      <c r="P221" s="61" t="s">
        <v>1217</v>
      </c>
      <c r="Q221" s="62" t="s">
        <v>2884</v>
      </c>
      <c r="R221" s="60" t="s">
        <v>2881</v>
      </c>
      <c r="S221" s="60" t="s">
        <v>2849</v>
      </c>
      <c r="T221" s="60" t="s">
        <v>2847</v>
      </c>
      <c r="U221" s="60">
        <v>1</v>
      </c>
    </row>
    <row r="222" spans="1:21" x14ac:dyDescent="0.25">
      <c r="A222" s="59" t="s">
        <v>1217</v>
      </c>
      <c r="B222" s="60" t="s">
        <v>3193</v>
      </c>
      <c r="C222" s="60" t="s">
        <v>9</v>
      </c>
      <c r="D222" s="60" t="s">
        <v>2843</v>
      </c>
      <c r="E222" s="60" t="s">
        <v>2844</v>
      </c>
      <c r="F222" s="60" t="s">
        <v>2881</v>
      </c>
      <c r="G222" s="60" t="s">
        <v>2933</v>
      </c>
      <c r="H222" s="60" t="s">
        <v>3194</v>
      </c>
      <c r="I222" s="60" t="s">
        <v>3195</v>
      </c>
      <c r="J222" s="60" t="s">
        <v>2847</v>
      </c>
      <c r="K222" s="60" t="s">
        <v>3208</v>
      </c>
      <c r="L222" s="60" t="s">
        <v>1964</v>
      </c>
      <c r="M222" s="60">
        <v>330</v>
      </c>
      <c r="N222" s="60">
        <v>333</v>
      </c>
      <c r="O222" s="60">
        <v>402</v>
      </c>
      <c r="P222" s="61" t="s">
        <v>1217</v>
      </c>
      <c r="Q222" s="62" t="s">
        <v>2884</v>
      </c>
      <c r="R222" s="60" t="s">
        <v>2933</v>
      </c>
      <c r="S222" s="60" t="s">
        <v>2865</v>
      </c>
      <c r="T222" s="60" t="s">
        <v>2847</v>
      </c>
      <c r="U222" s="60">
        <v>0.5</v>
      </c>
    </row>
    <row r="223" spans="1:21" x14ac:dyDescent="0.25">
      <c r="A223" s="59">
        <v>671859</v>
      </c>
      <c r="B223" s="60" t="s">
        <v>3208</v>
      </c>
      <c r="C223" s="60" t="s">
        <v>9</v>
      </c>
      <c r="D223" s="60" t="s">
        <v>2843</v>
      </c>
      <c r="E223" s="60" t="s">
        <v>2844</v>
      </c>
      <c r="F223" s="60" t="s">
        <v>2881</v>
      </c>
      <c r="G223" s="60" t="s">
        <v>2933</v>
      </c>
      <c r="H223" s="60" t="s">
        <v>3194</v>
      </c>
      <c r="I223" s="60" t="s">
        <v>3195</v>
      </c>
      <c r="J223" s="60" t="s">
        <v>2847</v>
      </c>
      <c r="K223" s="60" t="s">
        <v>3208</v>
      </c>
      <c r="L223" s="60" t="s">
        <v>2852</v>
      </c>
      <c r="M223" s="60">
        <v>330</v>
      </c>
      <c r="N223" s="60">
        <v>333</v>
      </c>
      <c r="O223" s="60">
        <v>402</v>
      </c>
      <c r="P223" s="61">
        <v>174</v>
      </c>
      <c r="Q223" s="62">
        <v>330333402174</v>
      </c>
      <c r="R223" s="60" t="s">
        <v>2933</v>
      </c>
      <c r="S223" s="60" t="s">
        <v>2865</v>
      </c>
      <c r="T223" s="60" t="s">
        <v>2847</v>
      </c>
      <c r="U223" s="60">
        <v>0.5</v>
      </c>
    </row>
    <row r="224" spans="1:21" x14ac:dyDescent="0.25">
      <c r="A224" s="59">
        <v>20024094</v>
      </c>
      <c r="B224" s="60" t="s">
        <v>3196</v>
      </c>
      <c r="C224" s="60" t="s">
        <v>9</v>
      </c>
      <c r="D224" s="60" t="s">
        <v>2843</v>
      </c>
      <c r="E224" s="60" t="s">
        <v>2844</v>
      </c>
      <c r="F224" s="60" t="s">
        <v>2881</v>
      </c>
      <c r="G224" s="60" t="s">
        <v>2933</v>
      </c>
      <c r="H224" s="60" t="s">
        <v>3194</v>
      </c>
      <c r="I224" s="60" t="s">
        <v>3195</v>
      </c>
      <c r="J224" s="60" t="s">
        <v>2847</v>
      </c>
      <c r="K224" s="60" t="s">
        <v>3208</v>
      </c>
      <c r="L224" s="60" t="s">
        <v>2859</v>
      </c>
      <c r="M224" s="60">
        <v>330</v>
      </c>
      <c r="N224" s="60">
        <v>333</v>
      </c>
      <c r="O224" s="60">
        <v>402</v>
      </c>
      <c r="P224" s="61" t="s">
        <v>1217</v>
      </c>
      <c r="Q224" s="62" t="s">
        <v>2884</v>
      </c>
      <c r="R224" s="60" t="s">
        <v>2933</v>
      </c>
      <c r="S224" s="60" t="s">
        <v>2865</v>
      </c>
      <c r="T224" s="60" t="s">
        <v>2847</v>
      </c>
      <c r="U224" s="60">
        <v>0.5</v>
      </c>
    </row>
    <row r="225" spans="1:21" x14ac:dyDescent="0.25">
      <c r="A225" s="59">
        <v>134804</v>
      </c>
      <c r="B225" s="60" t="s">
        <v>3209</v>
      </c>
      <c r="C225" s="60" t="s">
        <v>9</v>
      </c>
      <c r="D225" s="60" t="s">
        <v>2843</v>
      </c>
      <c r="E225" s="60" t="s">
        <v>2844</v>
      </c>
      <c r="F225" s="60" t="s">
        <v>2881</v>
      </c>
      <c r="G225" s="60" t="s">
        <v>2933</v>
      </c>
      <c r="H225" s="60" t="s">
        <v>3194</v>
      </c>
      <c r="I225" s="60" t="s">
        <v>3195</v>
      </c>
      <c r="J225" s="60" t="s">
        <v>2847</v>
      </c>
      <c r="K225" s="60" t="s">
        <v>3196</v>
      </c>
      <c r="L225" s="60" t="s">
        <v>1974</v>
      </c>
      <c r="M225" s="60">
        <v>330</v>
      </c>
      <c r="N225" s="60">
        <v>333</v>
      </c>
      <c r="O225" s="60">
        <v>402</v>
      </c>
      <c r="P225" s="61" t="s">
        <v>1217</v>
      </c>
      <c r="Q225" s="62" t="s">
        <v>2884</v>
      </c>
      <c r="R225" s="60" t="s">
        <v>2933</v>
      </c>
      <c r="S225" s="60" t="s">
        <v>2865</v>
      </c>
      <c r="T225" s="60" t="s">
        <v>2847</v>
      </c>
      <c r="U225" s="60">
        <v>0.5</v>
      </c>
    </row>
    <row r="226" spans="1:21" x14ac:dyDescent="0.25">
      <c r="A226" s="59">
        <v>795738</v>
      </c>
      <c r="B226" s="60" t="s">
        <v>3209</v>
      </c>
      <c r="C226" s="60" t="s">
        <v>9</v>
      </c>
      <c r="D226" s="60" t="s">
        <v>2843</v>
      </c>
      <c r="E226" s="60" t="s">
        <v>2844</v>
      </c>
      <c r="F226" s="60" t="s">
        <v>2881</v>
      </c>
      <c r="G226" s="60" t="s">
        <v>2933</v>
      </c>
      <c r="H226" s="60" t="s">
        <v>3194</v>
      </c>
      <c r="I226" s="60" t="s">
        <v>3195</v>
      </c>
      <c r="J226" s="60" t="s">
        <v>2847</v>
      </c>
      <c r="K226" s="60" t="s">
        <v>3196</v>
      </c>
      <c r="L226" s="60" t="s">
        <v>1302</v>
      </c>
      <c r="M226" s="60">
        <v>330</v>
      </c>
      <c r="N226" s="60">
        <v>333</v>
      </c>
      <c r="O226" s="60">
        <v>402</v>
      </c>
      <c r="P226" s="61" t="s">
        <v>1217</v>
      </c>
      <c r="Q226" s="62" t="s">
        <v>2884</v>
      </c>
      <c r="R226" s="60" t="s">
        <v>2933</v>
      </c>
      <c r="S226" s="60" t="s">
        <v>2865</v>
      </c>
      <c r="T226" s="60" t="s">
        <v>2847</v>
      </c>
      <c r="U226" s="60">
        <v>0.5</v>
      </c>
    </row>
    <row r="227" spans="1:21" x14ac:dyDescent="0.25">
      <c r="A227" s="59">
        <v>134501</v>
      </c>
      <c r="B227" s="60" t="s">
        <v>3210</v>
      </c>
      <c r="C227" s="60" t="s">
        <v>10</v>
      </c>
      <c r="D227" s="60" t="s">
        <v>2843</v>
      </c>
      <c r="E227" s="60" t="s">
        <v>2844</v>
      </c>
      <c r="F227" s="60" t="s">
        <v>2881</v>
      </c>
      <c r="G227" s="60" t="s">
        <v>2881</v>
      </c>
      <c r="H227" s="60" t="s">
        <v>3211</v>
      </c>
      <c r="I227" s="60" t="s">
        <v>3211</v>
      </c>
      <c r="J227" s="60" t="s">
        <v>2847</v>
      </c>
      <c r="K227" s="60" t="s">
        <v>3212</v>
      </c>
      <c r="L227" s="60" t="s">
        <v>1974</v>
      </c>
      <c r="M227" s="60">
        <v>330</v>
      </c>
      <c r="N227" s="60">
        <v>333</v>
      </c>
      <c r="O227" s="60">
        <v>402</v>
      </c>
      <c r="P227" s="61" t="s">
        <v>1217</v>
      </c>
      <c r="Q227" s="62" t="s">
        <v>2884</v>
      </c>
      <c r="R227" s="60" t="s">
        <v>2881</v>
      </c>
      <c r="S227" s="60" t="s">
        <v>2849</v>
      </c>
      <c r="T227" s="60" t="s">
        <v>2847</v>
      </c>
      <c r="U227" s="60">
        <v>1</v>
      </c>
    </row>
    <row r="228" spans="1:21" x14ac:dyDescent="0.25">
      <c r="A228" s="59">
        <v>61834</v>
      </c>
      <c r="B228" s="60" t="s">
        <v>3212</v>
      </c>
      <c r="C228" s="60" t="s">
        <v>10</v>
      </c>
      <c r="D228" s="60" t="s">
        <v>2843</v>
      </c>
      <c r="E228" s="60" t="s">
        <v>2844</v>
      </c>
      <c r="F228" s="60" t="s">
        <v>2881</v>
      </c>
      <c r="G228" s="60" t="s">
        <v>2881</v>
      </c>
      <c r="H228" s="60" t="s">
        <v>3211</v>
      </c>
      <c r="I228" s="60" t="s">
        <v>3211</v>
      </c>
      <c r="J228" s="60" t="s">
        <v>2847</v>
      </c>
      <c r="K228" s="60" t="s">
        <v>3212</v>
      </c>
      <c r="L228" s="60" t="s">
        <v>1302</v>
      </c>
      <c r="M228" s="60">
        <v>330</v>
      </c>
      <c r="N228" s="60">
        <v>333</v>
      </c>
      <c r="O228" s="60">
        <v>402</v>
      </c>
      <c r="P228" s="61" t="s">
        <v>1217</v>
      </c>
      <c r="Q228" s="62" t="s">
        <v>2884</v>
      </c>
      <c r="R228" s="60" t="s">
        <v>2881</v>
      </c>
      <c r="S228" s="60" t="s">
        <v>2849</v>
      </c>
      <c r="T228" s="60" t="s">
        <v>2847</v>
      </c>
      <c r="U228" s="60">
        <v>1</v>
      </c>
    </row>
    <row r="229" spans="1:21" x14ac:dyDescent="0.25">
      <c r="A229" s="59">
        <v>655514</v>
      </c>
      <c r="B229" s="60" t="s">
        <v>3213</v>
      </c>
      <c r="C229" s="60" t="s">
        <v>10</v>
      </c>
      <c r="D229" s="60" t="s">
        <v>2843</v>
      </c>
      <c r="E229" s="60" t="s">
        <v>2844</v>
      </c>
      <c r="F229" s="60" t="s">
        <v>2881</v>
      </c>
      <c r="G229" s="60" t="s">
        <v>2881</v>
      </c>
      <c r="H229" s="60" t="s">
        <v>3211</v>
      </c>
      <c r="I229" s="60" t="s">
        <v>3211</v>
      </c>
      <c r="J229" s="60" t="s">
        <v>2851</v>
      </c>
      <c r="K229" s="60" t="s">
        <v>3213</v>
      </c>
      <c r="L229" s="60" t="s">
        <v>2852</v>
      </c>
      <c r="M229" s="60">
        <v>330</v>
      </c>
      <c r="N229" s="60">
        <v>333</v>
      </c>
      <c r="O229" s="60">
        <v>402</v>
      </c>
      <c r="P229" s="61">
        <v>151</v>
      </c>
      <c r="Q229" s="62">
        <v>330333402151</v>
      </c>
      <c r="R229" s="60" t="s">
        <v>2881</v>
      </c>
      <c r="S229" s="60" t="s">
        <v>2849</v>
      </c>
      <c r="T229" s="60" t="s">
        <v>2847</v>
      </c>
      <c r="U229" s="60">
        <v>1</v>
      </c>
    </row>
    <row r="230" spans="1:21" x14ac:dyDescent="0.25">
      <c r="A230" s="59">
        <v>655813</v>
      </c>
      <c r="B230" s="60" t="s">
        <v>3214</v>
      </c>
      <c r="C230" s="60" t="s">
        <v>10</v>
      </c>
      <c r="D230" s="60" t="s">
        <v>2843</v>
      </c>
      <c r="E230" s="60" t="s">
        <v>2844</v>
      </c>
      <c r="F230" s="60" t="s">
        <v>2881</v>
      </c>
      <c r="G230" s="60" t="s">
        <v>2881</v>
      </c>
      <c r="H230" s="60" t="s">
        <v>3211</v>
      </c>
      <c r="I230" s="60" t="s">
        <v>3211</v>
      </c>
      <c r="J230" s="60" t="s">
        <v>2854</v>
      </c>
      <c r="K230" s="60" t="s">
        <v>3214</v>
      </c>
      <c r="L230" s="60" t="s">
        <v>2852</v>
      </c>
      <c r="M230" s="60">
        <v>330</v>
      </c>
      <c r="N230" s="60">
        <v>333</v>
      </c>
      <c r="O230" s="60">
        <v>402</v>
      </c>
      <c r="P230" s="61">
        <v>101</v>
      </c>
      <c r="Q230" s="62">
        <v>330333402101</v>
      </c>
      <c r="R230" s="60" t="s">
        <v>2881</v>
      </c>
      <c r="S230" s="60" t="s">
        <v>2849</v>
      </c>
      <c r="T230" s="60" t="s">
        <v>2847</v>
      </c>
      <c r="U230" s="60">
        <v>1</v>
      </c>
    </row>
    <row r="231" spans="1:21" x14ac:dyDescent="0.25">
      <c r="A231" s="59">
        <v>20020981</v>
      </c>
      <c r="B231" s="60" t="s">
        <v>3215</v>
      </c>
      <c r="C231" s="60" t="s">
        <v>10</v>
      </c>
      <c r="D231" s="60" t="s">
        <v>2843</v>
      </c>
      <c r="E231" s="60" t="s">
        <v>2844</v>
      </c>
      <c r="F231" s="60" t="s">
        <v>2881</v>
      </c>
      <c r="G231" s="60" t="s">
        <v>2881</v>
      </c>
      <c r="H231" s="60" t="s">
        <v>3211</v>
      </c>
      <c r="I231" s="60" t="s">
        <v>3211</v>
      </c>
      <c r="J231" s="60" t="s">
        <v>2857</v>
      </c>
      <c r="K231" s="60" t="s">
        <v>3215</v>
      </c>
      <c r="L231" s="60" t="s">
        <v>2859</v>
      </c>
      <c r="M231" s="60">
        <v>330</v>
      </c>
      <c r="N231" s="60">
        <v>333</v>
      </c>
      <c r="O231" s="60">
        <v>402</v>
      </c>
      <c r="P231" s="61" t="s">
        <v>1217</v>
      </c>
      <c r="Q231" s="62" t="s">
        <v>2884</v>
      </c>
      <c r="R231" s="60" t="s">
        <v>2881</v>
      </c>
      <c r="S231" s="60" t="s">
        <v>2849</v>
      </c>
      <c r="T231" s="60" t="s">
        <v>2847</v>
      </c>
      <c r="U231" s="60">
        <v>1</v>
      </c>
    </row>
    <row r="232" spans="1:21" x14ac:dyDescent="0.25">
      <c r="A232" s="59" t="s">
        <v>1217</v>
      </c>
      <c r="B232" s="60" t="s">
        <v>3216</v>
      </c>
      <c r="C232" s="60" t="s">
        <v>10</v>
      </c>
      <c r="D232" s="60" t="s">
        <v>2843</v>
      </c>
      <c r="E232" s="60" t="s">
        <v>2844</v>
      </c>
      <c r="F232" s="60" t="s">
        <v>2881</v>
      </c>
      <c r="G232" s="60" t="s">
        <v>2881</v>
      </c>
      <c r="H232" s="60" t="s">
        <v>3211</v>
      </c>
      <c r="I232" s="60" t="s">
        <v>3211</v>
      </c>
      <c r="J232" s="60" t="s">
        <v>2847</v>
      </c>
      <c r="K232" s="60" t="s">
        <v>3212</v>
      </c>
      <c r="L232" s="60" t="s">
        <v>1512</v>
      </c>
      <c r="M232" s="60">
        <v>330</v>
      </c>
      <c r="N232" s="60">
        <v>333</v>
      </c>
      <c r="O232" s="60">
        <v>402</v>
      </c>
      <c r="P232" s="61" t="s">
        <v>1217</v>
      </c>
      <c r="Q232" s="62" t="s">
        <v>2884</v>
      </c>
      <c r="R232" s="60" t="s">
        <v>2881</v>
      </c>
      <c r="S232" s="60" t="s">
        <v>2849</v>
      </c>
      <c r="T232" s="60" t="s">
        <v>2847</v>
      </c>
      <c r="U232" s="60">
        <v>0.001</v>
      </c>
    </row>
    <row r="233" spans="1:21" x14ac:dyDescent="0.25">
      <c r="A233" s="59">
        <v>676486</v>
      </c>
      <c r="B233" s="60" t="s">
        <v>3217</v>
      </c>
      <c r="C233" s="60" t="s">
        <v>10</v>
      </c>
      <c r="D233" s="60" t="s">
        <v>2843</v>
      </c>
      <c r="E233" s="60" t="s">
        <v>2844</v>
      </c>
      <c r="F233" s="60" t="s">
        <v>2845</v>
      </c>
      <c r="G233" s="60" t="s">
        <v>2845</v>
      </c>
      <c r="H233" s="60" t="s">
        <v>3218</v>
      </c>
      <c r="I233" s="60" t="s">
        <v>3219</v>
      </c>
      <c r="J233" s="60" t="s">
        <v>2851</v>
      </c>
      <c r="K233" s="60" t="s">
        <v>3217</v>
      </c>
      <c r="L233" s="60" t="s">
        <v>2852</v>
      </c>
      <c r="M233" s="60">
        <v>330</v>
      </c>
      <c r="N233" s="60">
        <v>333</v>
      </c>
      <c r="O233" s="60">
        <v>401</v>
      </c>
      <c r="P233" s="61">
        <v>453</v>
      </c>
      <c r="Q233" s="62">
        <v>330333401453</v>
      </c>
      <c r="R233" s="60" t="s">
        <v>2845</v>
      </c>
      <c r="S233" s="60" t="s">
        <v>2849</v>
      </c>
      <c r="T233" s="60" t="s">
        <v>2847</v>
      </c>
      <c r="U233" s="60">
        <v>1</v>
      </c>
    </row>
    <row r="234" spans="1:21" x14ac:dyDescent="0.25">
      <c r="A234" s="59">
        <v>25637</v>
      </c>
      <c r="B234" s="60" t="s">
        <v>3220</v>
      </c>
      <c r="C234" s="60" t="s">
        <v>10</v>
      </c>
      <c r="D234" s="60" t="s">
        <v>2843</v>
      </c>
      <c r="E234" s="60" t="s">
        <v>2844</v>
      </c>
      <c r="F234" s="60" t="s">
        <v>2845</v>
      </c>
      <c r="G234" s="60" t="s">
        <v>2845</v>
      </c>
      <c r="H234" s="60" t="s">
        <v>3218</v>
      </c>
      <c r="I234" s="60" t="s">
        <v>3219</v>
      </c>
      <c r="J234" s="60" t="s">
        <v>2847</v>
      </c>
      <c r="K234" s="60" t="s">
        <v>3221</v>
      </c>
      <c r="L234" s="60" t="s">
        <v>1302</v>
      </c>
      <c r="M234" s="60">
        <v>330</v>
      </c>
      <c r="N234" s="60">
        <v>333</v>
      </c>
      <c r="O234" s="60">
        <v>401</v>
      </c>
      <c r="P234" s="61" t="s">
        <v>1217</v>
      </c>
      <c r="Q234" s="62" t="s">
        <v>2848</v>
      </c>
      <c r="R234" s="60" t="s">
        <v>2845</v>
      </c>
      <c r="S234" s="60" t="s">
        <v>2849</v>
      </c>
      <c r="T234" s="60" t="s">
        <v>2847</v>
      </c>
      <c r="U234" s="60">
        <v>1</v>
      </c>
    </row>
    <row r="235" spans="1:21" x14ac:dyDescent="0.25">
      <c r="A235" s="59">
        <v>61725</v>
      </c>
      <c r="B235" s="60" t="s">
        <v>3222</v>
      </c>
      <c r="C235" s="60" t="s">
        <v>10</v>
      </c>
      <c r="D235" s="60" t="s">
        <v>2843</v>
      </c>
      <c r="E235" s="60" t="s">
        <v>2844</v>
      </c>
      <c r="F235" s="60" t="s">
        <v>2845</v>
      </c>
      <c r="G235" s="60" t="s">
        <v>2845</v>
      </c>
      <c r="H235" s="60" t="s">
        <v>3223</v>
      </c>
      <c r="I235" s="60" t="s">
        <v>3219</v>
      </c>
      <c r="J235" s="60" t="s">
        <v>2847</v>
      </c>
      <c r="K235" s="60" t="s">
        <v>3224</v>
      </c>
      <c r="L235" s="60" t="s">
        <v>1302</v>
      </c>
      <c r="M235" s="60">
        <v>330</v>
      </c>
      <c r="N235" s="60">
        <v>333</v>
      </c>
      <c r="O235" s="60">
        <v>401</v>
      </c>
      <c r="P235" s="61" t="s">
        <v>1217</v>
      </c>
      <c r="Q235" s="62" t="s">
        <v>2848</v>
      </c>
      <c r="R235" s="60" t="s">
        <v>2845</v>
      </c>
      <c r="S235" s="60" t="s">
        <v>2849</v>
      </c>
      <c r="T235" s="60" t="s">
        <v>2847</v>
      </c>
      <c r="U235" s="60">
        <v>1</v>
      </c>
    </row>
    <row r="236" spans="1:21" x14ac:dyDescent="0.25">
      <c r="A236" s="59">
        <v>655323</v>
      </c>
      <c r="B236" s="60" t="s">
        <v>3225</v>
      </c>
      <c r="C236" s="60" t="s">
        <v>10</v>
      </c>
      <c r="D236" s="60" t="s">
        <v>2843</v>
      </c>
      <c r="E236" s="60" t="s">
        <v>2844</v>
      </c>
      <c r="F236" s="60" t="s">
        <v>2845</v>
      </c>
      <c r="G236" s="60" t="s">
        <v>2845</v>
      </c>
      <c r="H236" s="60" t="s">
        <v>3223</v>
      </c>
      <c r="I236" s="60" t="s">
        <v>3219</v>
      </c>
      <c r="J236" s="60" t="s">
        <v>2851</v>
      </c>
      <c r="K236" s="60" t="s">
        <v>3226</v>
      </c>
      <c r="L236" s="60" t="s">
        <v>2852</v>
      </c>
      <c r="M236" s="60">
        <v>330</v>
      </c>
      <c r="N236" s="60">
        <v>333</v>
      </c>
      <c r="O236" s="60">
        <v>401</v>
      </c>
      <c r="P236" s="61">
        <v>453</v>
      </c>
      <c r="Q236" s="62">
        <v>330333401453</v>
      </c>
      <c r="R236" s="60" t="s">
        <v>2845</v>
      </c>
      <c r="S236" s="60" t="s">
        <v>2849</v>
      </c>
      <c r="T236" s="60" t="s">
        <v>2847</v>
      </c>
      <c r="U236" s="60">
        <v>1</v>
      </c>
    </row>
    <row r="237" spans="1:21" x14ac:dyDescent="0.25">
      <c r="A237" s="59">
        <v>655735</v>
      </c>
      <c r="B237" s="60" t="s">
        <v>3227</v>
      </c>
      <c r="C237" s="60" t="s">
        <v>10</v>
      </c>
      <c r="D237" s="60" t="s">
        <v>2843</v>
      </c>
      <c r="E237" s="60" t="s">
        <v>2844</v>
      </c>
      <c r="F237" s="60" t="s">
        <v>2845</v>
      </c>
      <c r="G237" s="60" t="s">
        <v>2845</v>
      </c>
      <c r="H237" s="60" t="s">
        <v>3223</v>
      </c>
      <c r="I237" s="60" t="s">
        <v>3219</v>
      </c>
      <c r="J237" s="60" t="s">
        <v>2854</v>
      </c>
      <c r="K237" s="60" t="s">
        <v>3228</v>
      </c>
      <c r="L237" s="60" t="s">
        <v>2852</v>
      </c>
      <c r="M237" s="60">
        <v>330</v>
      </c>
      <c r="N237" s="60">
        <v>333</v>
      </c>
      <c r="O237" s="60">
        <v>401</v>
      </c>
      <c r="P237" s="61">
        <v>101</v>
      </c>
      <c r="Q237" s="62">
        <v>330333401101</v>
      </c>
      <c r="R237" s="60" t="s">
        <v>2845</v>
      </c>
      <c r="S237" s="60" t="s">
        <v>2849</v>
      </c>
      <c r="T237" s="60" t="s">
        <v>2847</v>
      </c>
      <c r="U237" s="60">
        <v>1</v>
      </c>
    </row>
    <row r="238" spans="1:21" x14ac:dyDescent="0.25">
      <c r="A238" s="59" t="s">
        <v>1217</v>
      </c>
      <c r="B238" s="60" t="s">
        <v>3229</v>
      </c>
      <c r="C238" s="60" t="s">
        <v>10</v>
      </c>
      <c r="D238" s="60" t="s">
        <v>2843</v>
      </c>
      <c r="E238" s="60" t="s">
        <v>2844</v>
      </c>
      <c r="F238" s="60" t="s">
        <v>2845</v>
      </c>
      <c r="G238" s="60" t="s">
        <v>2845</v>
      </c>
      <c r="H238" s="60" t="s">
        <v>3223</v>
      </c>
      <c r="I238" s="60" t="s">
        <v>3219</v>
      </c>
      <c r="J238" s="60" t="s">
        <v>2847</v>
      </c>
      <c r="K238" s="60" t="s">
        <v>3224</v>
      </c>
      <c r="L238" s="60" t="s">
        <v>1512</v>
      </c>
      <c r="M238" s="60">
        <v>330</v>
      </c>
      <c r="N238" s="60">
        <v>333</v>
      </c>
      <c r="O238" s="60">
        <v>401</v>
      </c>
      <c r="P238" s="61" t="s">
        <v>1217</v>
      </c>
      <c r="Q238" s="62" t="s">
        <v>2848</v>
      </c>
      <c r="R238" s="60" t="s">
        <v>2845</v>
      </c>
      <c r="S238" s="60" t="s">
        <v>2849</v>
      </c>
      <c r="T238" s="60" t="s">
        <v>2847</v>
      </c>
      <c r="U238" s="60">
        <v>0.001</v>
      </c>
    </row>
    <row r="239" spans="1:21" x14ac:dyDescent="0.25">
      <c r="A239" s="59">
        <v>91788</v>
      </c>
      <c r="B239" s="60" t="s">
        <v>3230</v>
      </c>
      <c r="C239" s="60" t="s">
        <v>10</v>
      </c>
      <c r="D239" s="60" t="s">
        <v>2843</v>
      </c>
      <c r="E239" s="60" t="s">
        <v>2844</v>
      </c>
      <c r="F239" s="60" t="s">
        <v>2845</v>
      </c>
      <c r="G239" s="60" t="s">
        <v>2845</v>
      </c>
      <c r="H239" s="60" t="s">
        <v>3231</v>
      </c>
      <c r="I239" s="60" t="s">
        <v>3219</v>
      </c>
      <c r="J239" s="60" t="s">
        <v>2847</v>
      </c>
      <c r="K239" s="60" t="s">
        <v>3232</v>
      </c>
      <c r="L239" s="60" t="s">
        <v>1302</v>
      </c>
      <c r="M239" s="60">
        <v>330</v>
      </c>
      <c r="N239" s="60">
        <v>333</v>
      </c>
      <c r="O239" s="60">
        <v>401</v>
      </c>
      <c r="P239" s="61" t="s">
        <v>1217</v>
      </c>
      <c r="Q239" s="62" t="s">
        <v>2848</v>
      </c>
      <c r="R239" s="60" t="s">
        <v>2845</v>
      </c>
      <c r="S239" s="60" t="s">
        <v>2849</v>
      </c>
      <c r="T239" s="60" t="s">
        <v>2847</v>
      </c>
      <c r="U239" s="60">
        <v>1</v>
      </c>
    </row>
    <row r="240" spans="1:21" x14ac:dyDescent="0.25">
      <c r="A240" s="59">
        <v>134466</v>
      </c>
      <c r="B240" s="60" t="s">
        <v>3233</v>
      </c>
      <c r="C240" s="60" t="s">
        <v>10</v>
      </c>
      <c r="D240" s="60" t="s">
        <v>2843</v>
      </c>
      <c r="E240" s="60" t="s">
        <v>2844</v>
      </c>
      <c r="F240" s="60" t="s">
        <v>2845</v>
      </c>
      <c r="G240" s="60" t="s">
        <v>2845</v>
      </c>
      <c r="H240" s="60" t="s">
        <v>3234</v>
      </c>
      <c r="I240" s="60" t="s">
        <v>3219</v>
      </c>
      <c r="J240" s="60" t="s">
        <v>2847</v>
      </c>
      <c r="K240" s="60" t="s">
        <v>3235</v>
      </c>
      <c r="L240" s="60" t="s">
        <v>1974</v>
      </c>
      <c r="M240" s="60">
        <v>330</v>
      </c>
      <c r="N240" s="60">
        <v>333</v>
      </c>
      <c r="O240" s="60">
        <v>401</v>
      </c>
      <c r="P240" s="61" t="s">
        <v>1217</v>
      </c>
      <c r="Q240" s="62" t="s">
        <v>2848</v>
      </c>
      <c r="R240" s="60" t="s">
        <v>2845</v>
      </c>
      <c r="S240" s="60" t="s">
        <v>2849</v>
      </c>
      <c r="T240" s="60" t="s">
        <v>2847</v>
      </c>
      <c r="U240" s="60">
        <v>1</v>
      </c>
    </row>
    <row r="241" spans="1:21" x14ac:dyDescent="0.25">
      <c r="A241" s="59">
        <v>61732</v>
      </c>
      <c r="B241" s="60" t="s">
        <v>3233</v>
      </c>
      <c r="C241" s="60" t="s">
        <v>10</v>
      </c>
      <c r="D241" s="60" t="s">
        <v>2843</v>
      </c>
      <c r="E241" s="60" t="s">
        <v>2844</v>
      </c>
      <c r="F241" s="60" t="s">
        <v>2845</v>
      </c>
      <c r="G241" s="60" t="s">
        <v>2845</v>
      </c>
      <c r="H241" s="60" t="s">
        <v>3234</v>
      </c>
      <c r="I241" s="60" t="s">
        <v>3219</v>
      </c>
      <c r="J241" s="60" t="s">
        <v>2847</v>
      </c>
      <c r="K241" s="60" t="s">
        <v>3235</v>
      </c>
      <c r="L241" s="60" t="s">
        <v>1302</v>
      </c>
      <c r="M241" s="60">
        <v>330</v>
      </c>
      <c r="N241" s="60">
        <v>333</v>
      </c>
      <c r="O241" s="60">
        <v>401</v>
      </c>
      <c r="P241" s="61" t="s">
        <v>1217</v>
      </c>
      <c r="Q241" s="62" t="s">
        <v>2848</v>
      </c>
      <c r="R241" s="60" t="s">
        <v>2845</v>
      </c>
      <c r="S241" s="60" t="s">
        <v>2849</v>
      </c>
      <c r="T241" s="60" t="s">
        <v>2847</v>
      </c>
      <c r="U241" s="60">
        <v>1</v>
      </c>
    </row>
    <row r="242" spans="1:21" x14ac:dyDescent="0.25">
      <c r="A242" s="59">
        <v>655281</v>
      </c>
      <c r="B242" s="60" t="s">
        <v>3236</v>
      </c>
      <c r="C242" s="60" t="s">
        <v>10</v>
      </c>
      <c r="D242" s="60" t="s">
        <v>2843</v>
      </c>
      <c r="E242" s="60" t="s">
        <v>2844</v>
      </c>
      <c r="F242" s="60" t="s">
        <v>2845</v>
      </c>
      <c r="G242" s="60" t="s">
        <v>2845</v>
      </c>
      <c r="H242" s="60" t="s">
        <v>3234</v>
      </c>
      <c r="I242" s="60" t="s">
        <v>3219</v>
      </c>
      <c r="J242" s="60" t="s">
        <v>2851</v>
      </c>
      <c r="K242" s="60" t="s">
        <v>3237</v>
      </c>
      <c r="L242" s="60" t="s">
        <v>2852</v>
      </c>
      <c r="M242" s="60">
        <v>330</v>
      </c>
      <c r="N242" s="60">
        <v>333</v>
      </c>
      <c r="O242" s="60">
        <v>401</v>
      </c>
      <c r="P242" s="61">
        <v>452</v>
      </c>
      <c r="Q242" s="62">
        <v>330333401452</v>
      </c>
      <c r="R242" s="60" t="s">
        <v>2845</v>
      </c>
      <c r="S242" s="60" t="s">
        <v>2849</v>
      </c>
      <c r="T242" s="60" t="s">
        <v>2847</v>
      </c>
      <c r="U242" s="60">
        <v>1</v>
      </c>
    </row>
    <row r="243" spans="1:21" x14ac:dyDescent="0.25">
      <c r="A243" s="59">
        <v>655707</v>
      </c>
      <c r="B243" s="60" t="s">
        <v>3238</v>
      </c>
      <c r="C243" s="60" t="s">
        <v>10</v>
      </c>
      <c r="D243" s="60" t="s">
        <v>2843</v>
      </c>
      <c r="E243" s="60" t="s">
        <v>2844</v>
      </c>
      <c r="F243" s="60" t="s">
        <v>2845</v>
      </c>
      <c r="G243" s="60" t="s">
        <v>2845</v>
      </c>
      <c r="H243" s="60" t="s">
        <v>3234</v>
      </c>
      <c r="I243" s="60" t="s">
        <v>3219</v>
      </c>
      <c r="J243" s="60" t="s">
        <v>2854</v>
      </c>
      <c r="K243" s="60" t="s">
        <v>3238</v>
      </c>
      <c r="L243" s="60" t="s">
        <v>2852</v>
      </c>
      <c r="M243" s="60">
        <v>330</v>
      </c>
      <c r="N243" s="60">
        <v>333</v>
      </c>
      <c r="O243" s="60">
        <v>401</v>
      </c>
      <c r="P243" s="61">
        <v>101</v>
      </c>
      <c r="Q243" s="62">
        <v>330333401101</v>
      </c>
      <c r="R243" s="60" t="s">
        <v>2845</v>
      </c>
      <c r="S243" s="60" t="s">
        <v>2849</v>
      </c>
      <c r="T243" s="60" t="s">
        <v>2847</v>
      </c>
      <c r="U243" s="60">
        <v>1</v>
      </c>
    </row>
    <row r="244" spans="1:21" x14ac:dyDescent="0.25">
      <c r="A244" s="59">
        <v>20020937</v>
      </c>
      <c r="B244" s="60" t="s">
        <v>3239</v>
      </c>
      <c r="C244" s="60" t="s">
        <v>10</v>
      </c>
      <c r="D244" s="60" t="s">
        <v>2843</v>
      </c>
      <c r="E244" s="60" t="s">
        <v>2844</v>
      </c>
      <c r="F244" s="60" t="s">
        <v>2845</v>
      </c>
      <c r="G244" s="60" t="s">
        <v>2845</v>
      </c>
      <c r="H244" s="60" t="s">
        <v>3234</v>
      </c>
      <c r="I244" s="60" t="s">
        <v>3219</v>
      </c>
      <c r="J244" s="60" t="s">
        <v>2857</v>
      </c>
      <c r="K244" s="60" t="s">
        <v>3240</v>
      </c>
      <c r="L244" s="60" t="s">
        <v>2859</v>
      </c>
      <c r="M244" s="60">
        <v>330</v>
      </c>
      <c r="N244" s="60">
        <v>333</v>
      </c>
      <c r="O244" s="60">
        <v>401</v>
      </c>
      <c r="P244" s="61" t="s">
        <v>1217</v>
      </c>
      <c r="Q244" s="62" t="s">
        <v>2848</v>
      </c>
      <c r="R244" s="60" t="s">
        <v>2845</v>
      </c>
      <c r="S244" s="60" t="s">
        <v>2849</v>
      </c>
      <c r="T244" s="60" t="s">
        <v>2847</v>
      </c>
      <c r="U244" s="60">
        <v>1</v>
      </c>
    </row>
    <row r="245" spans="1:21" x14ac:dyDescent="0.25">
      <c r="A245" s="59" t="s">
        <v>1217</v>
      </c>
      <c r="B245" s="60" t="s">
        <v>3241</v>
      </c>
      <c r="C245" s="60" t="s">
        <v>10</v>
      </c>
      <c r="D245" s="60" t="s">
        <v>2843</v>
      </c>
      <c r="E245" s="60" t="s">
        <v>2844</v>
      </c>
      <c r="F245" s="60" t="s">
        <v>2845</v>
      </c>
      <c r="G245" s="60" t="s">
        <v>2845</v>
      </c>
      <c r="H245" s="60" t="s">
        <v>3234</v>
      </c>
      <c r="I245" s="60" t="s">
        <v>3219</v>
      </c>
      <c r="J245" s="60" t="s">
        <v>2847</v>
      </c>
      <c r="K245" s="60" t="s">
        <v>3235</v>
      </c>
      <c r="L245" s="60" t="s">
        <v>1512</v>
      </c>
      <c r="M245" s="60">
        <v>330</v>
      </c>
      <c r="N245" s="60">
        <v>333</v>
      </c>
      <c r="O245" s="60">
        <v>401</v>
      </c>
      <c r="P245" s="61" t="s">
        <v>1217</v>
      </c>
      <c r="Q245" s="62" t="s">
        <v>2848</v>
      </c>
      <c r="R245" s="60" t="s">
        <v>2845</v>
      </c>
      <c r="S245" s="60" t="s">
        <v>2849</v>
      </c>
      <c r="T245" s="60" t="s">
        <v>2847</v>
      </c>
      <c r="U245" s="60">
        <v>0.001</v>
      </c>
    </row>
    <row r="246" spans="1:21" x14ac:dyDescent="0.25">
      <c r="A246" s="59">
        <v>20020994</v>
      </c>
      <c r="B246" s="60" t="s">
        <v>3242</v>
      </c>
      <c r="C246" s="60" t="s">
        <v>10</v>
      </c>
      <c r="D246" s="60" t="s">
        <v>2843</v>
      </c>
      <c r="E246" s="60" t="s">
        <v>2844</v>
      </c>
      <c r="F246" s="60" t="s">
        <v>2845</v>
      </c>
      <c r="G246" s="60" t="s">
        <v>2845</v>
      </c>
      <c r="H246" s="60" t="s">
        <v>3243</v>
      </c>
      <c r="I246" s="60" t="s">
        <v>3244</v>
      </c>
      <c r="J246" s="60" t="s">
        <v>2857</v>
      </c>
      <c r="K246" s="60" t="s">
        <v>3245</v>
      </c>
      <c r="L246" s="60" t="s">
        <v>2859</v>
      </c>
      <c r="M246" s="60">
        <v>330</v>
      </c>
      <c r="N246" s="60">
        <v>333</v>
      </c>
      <c r="O246" s="60">
        <v>401</v>
      </c>
      <c r="P246" s="61" t="s">
        <v>1217</v>
      </c>
      <c r="Q246" s="62" t="s">
        <v>2848</v>
      </c>
      <c r="R246" s="60" t="s">
        <v>2845</v>
      </c>
      <c r="S246" s="60" t="s">
        <v>2849</v>
      </c>
      <c r="T246" s="60" t="s">
        <v>2847</v>
      </c>
      <c r="U246" s="60">
        <v>1</v>
      </c>
    </row>
    <row r="247" spans="1:21" x14ac:dyDescent="0.25">
      <c r="A247" s="59">
        <v>134464</v>
      </c>
      <c r="B247" s="60" t="s">
        <v>3246</v>
      </c>
      <c r="C247" s="60" t="s">
        <v>10</v>
      </c>
      <c r="D247" s="60" t="s">
        <v>2843</v>
      </c>
      <c r="E247" s="60" t="s">
        <v>2844</v>
      </c>
      <c r="F247" s="60" t="s">
        <v>2845</v>
      </c>
      <c r="G247" s="60" t="s">
        <v>2845</v>
      </c>
      <c r="H247" s="60" t="s">
        <v>3247</v>
      </c>
      <c r="I247" s="60" t="s">
        <v>3244</v>
      </c>
      <c r="J247" s="60" t="s">
        <v>2847</v>
      </c>
      <c r="K247" s="60" t="s">
        <v>3248</v>
      </c>
      <c r="L247" s="60" t="s">
        <v>1974</v>
      </c>
      <c r="M247" s="60">
        <v>330</v>
      </c>
      <c r="N247" s="60">
        <v>333</v>
      </c>
      <c r="O247" s="60">
        <v>401</v>
      </c>
      <c r="P247" s="61" t="s">
        <v>1217</v>
      </c>
      <c r="Q247" s="62" t="s">
        <v>2848</v>
      </c>
      <c r="R247" s="60" t="s">
        <v>2845</v>
      </c>
      <c r="S247" s="60" t="s">
        <v>2849</v>
      </c>
      <c r="T247" s="60" t="s">
        <v>2847</v>
      </c>
      <c r="U247" s="60">
        <v>1</v>
      </c>
    </row>
    <row r="248" spans="1:21" x14ac:dyDescent="0.25">
      <c r="A248" s="59">
        <v>61724</v>
      </c>
      <c r="B248" s="60" t="s">
        <v>3249</v>
      </c>
      <c r="C248" s="60" t="s">
        <v>10</v>
      </c>
      <c r="D248" s="60" t="s">
        <v>2843</v>
      </c>
      <c r="E248" s="60" t="s">
        <v>2844</v>
      </c>
      <c r="F248" s="60" t="s">
        <v>2845</v>
      </c>
      <c r="G248" s="60" t="s">
        <v>2845</v>
      </c>
      <c r="H248" s="60" t="s">
        <v>3247</v>
      </c>
      <c r="I248" s="60" t="s">
        <v>3244</v>
      </c>
      <c r="J248" s="60" t="s">
        <v>2847</v>
      </c>
      <c r="K248" s="60" t="s">
        <v>3248</v>
      </c>
      <c r="L248" s="60" t="s">
        <v>1302</v>
      </c>
      <c r="M248" s="60">
        <v>330</v>
      </c>
      <c r="N248" s="60">
        <v>333</v>
      </c>
      <c r="O248" s="60">
        <v>401</v>
      </c>
      <c r="P248" s="61" t="s">
        <v>1217</v>
      </c>
      <c r="Q248" s="62" t="s">
        <v>2848</v>
      </c>
      <c r="R248" s="60" t="s">
        <v>2845</v>
      </c>
      <c r="S248" s="60" t="s">
        <v>2849</v>
      </c>
      <c r="T248" s="60" t="s">
        <v>2847</v>
      </c>
      <c r="U248" s="60">
        <v>1</v>
      </c>
    </row>
    <row r="249" spans="1:21" x14ac:dyDescent="0.25">
      <c r="A249" s="59">
        <v>655318</v>
      </c>
      <c r="B249" s="60" t="s">
        <v>3250</v>
      </c>
      <c r="C249" s="60" t="s">
        <v>10</v>
      </c>
      <c r="D249" s="60" t="s">
        <v>2843</v>
      </c>
      <c r="E249" s="60" t="s">
        <v>2844</v>
      </c>
      <c r="F249" s="60" t="s">
        <v>2845</v>
      </c>
      <c r="G249" s="60" t="s">
        <v>2845</v>
      </c>
      <c r="H249" s="60" t="s">
        <v>3247</v>
      </c>
      <c r="I249" s="60" t="s">
        <v>3244</v>
      </c>
      <c r="J249" s="60" t="s">
        <v>2851</v>
      </c>
      <c r="K249" s="60" t="s">
        <v>3251</v>
      </c>
      <c r="L249" s="60" t="s">
        <v>2852</v>
      </c>
      <c r="M249" s="60">
        <v>330</v>
      </c>
      <c r="N249" s="60">
        <v>333</v>
      </c>
      <c r="O249" s="60">
        <v>401</v>
      </c>
      <c r="P249" s="61">
        <v>453</v>
      </c>
      <c r="Q249" s="62">
        <v>330333401453</v>
      </c>
      <c r="R249" s="60" t="s">
        <v>2845</v>
      </c>
      <c r="S249" s="60" t="s">
        <v>2849</v>
      </c>
      <c r="T249" s="60" t="s">
        <v>2847</v>
      </c>
      <c r="U249" s="60">
        <v>1</v>
      </c>
    </row>
    <row r="250" spans="1:21" x14ac:dyDescent="0.25">
      <c r="A250" s="59">
        <v>655730</v>
      </c>
      <c r="B250" s="60" t="s">
        <v>3252</v>
      </c>
      <c r="C250" s="60" t="s">
        <v>10</v>
      </c>
      <c r="D250" s="60" t="s">
        <v>2843</v>
      </c>
      <c r="E250" s="60" t="s">
        <v>2844</v>
      </c>
      <c r="F250" s="60" t="s">
        <v>2845</v>
      </c>
      <c r="G250" s="60" t="s">
        <v>2845</v>
      </c>
      <c r="H250" s="60" t="s">
        <v>3247</v>
      </c>
      <c r="I250" s="60" t="s">
        <v>3244</v>
      </c>
      <c r="J250" s="60" t="s">
        <v>2854</v>
      </c>
      <c r="K250" s="60" t="s">
        <v>3253</v>
      </c>
      <c r="L250" s="60" t="s">
        <v>2852</v>
      </c>
      <c r="M250" s="60">
        <v>330</v>
      </c>
      <c r="N250" s="60">
        <v>333</v>
      </c>
      <c r="O250" s="60">
        <v>401</v>
      </c>
      <c r="P250" s="61">
        <v>101</v>
      </c>
      <c r="Q250" s="62">
        <v>330333401101</v>
      </c>
      <c r="R250" s="60" t="s">
        <v>2845</v>
      </c>
      <c r="S250" s="60" t="s">
        <v>2849</v>
      </c>
      <c r="T250" s="60" t="s">
        <v>2847</v>
      </c>
      <c r="U250" s="60">
        <v>1</v>
      </c>
    </row>
    <row r="251" spans="1:21" x14ac:dyDescent="0.25">
      <c r="A251" s="59">
        <v>20020953</v>
      </c>
      <c r="B251" s="60" t="s">
        <v>3254</v>
      </c>
      <c r="C251" s="60" t="s">
        <v>10</v>
      </c>
      <c r="D251" s="60" t="s">
        <v>2843</v>
      </c>
      <c r="E251" s="60" t="s">
        <v>2844</v>
      </c>
      <c r="F251" s="60" t="s">
        <v>2845</v>
      </c>
      <c r="G251" s="60" t="s">
        <v>2845</v>
      </c>
      <c r="H251" s="60" t="s">
        <v>3247</v>
      </c>
      <c r="I251" s="60" t="s">
        <v>3244</v>
      </c>
      <c r="J251" s="60" t="s">
        <v>2857</v>
      </c>
      <c r="K251" s="60" t="s">
        <v>3255</v>
      </c>
      <c r="L251" s="60" t="s">
        <v>2859</v>
      </c>
      <c r="M251" s="60">
        <v>330</v>
      </c>
      <c r="N251" s="60">
        <v>333</v>
      </c>
      <c r="O251" s="60">
        <v>401</v>
      </c>
      <c r="P251" s="61" t="s">
        <v>1217</v>
      </c>
      <c r="Q251" s="62" t="s">
        <v>2848</v>
      </c>
      <c r="R251" s="60" t="s">
        <v>2845</v>
      </c>
      <c r="S251" s="60" t="s">
        <v>2849</v>
      </c>
      <c r="T251" s="60" t="s">
        <v>2847</v>
      </c>
      <c r="U251" s="60">
        <v>1</v>
      </c>
    </row>
    <row r="252" spans="1:21" x14ac:dyDescent="0.25">
      <c r="A252" s="59" t="s">
        <v>1217</v>
      </c>
      <c r="B252" s="60" t="s">
        <v>3256</v>
      </c>
      <c r="C252" s="60" t="s">
        <v>10</v>
      </c>
      <c r="D252" s="60" t="s">
        <v>2843</v>
      </c>
      <c r="E252" s="60" t="s">
        <v>2844</v>
      </c>
      <c r="F252" s="60" t="s">
        <v>2845</v>
      </c>
      <c r="G252" s="60" t="s">
        <v>2845</v>
      </c>
      <c r="H252" s="60" t="s">
        <v>3247</v>
      </c>
      <c r="I252" s="60" t="s">
        <v>3244</v>
      </c>
      <c r="J252" s="60" t="s">
        <v>2847</v>
      </c>
      <c r="K252" s="60" t="s">
        <v>3248</v>
      </c>
      <c r="L252" s="60" t="s">
        <v>1512</v>
      </c>
      <c r="M252" s="60">
        <v>330</v>
      </c>
      <c r="N252" s="60">
        <v>333</v>
      </c>
      <c r="O252" s="60">
        <v>401</v>
      </c>
      <c r="P252" s="61" t="s">
        <v>1217</v>
      </c>
      <c r="Q252" s="62" t="s">
        <v>2848</v>
      </c>
      <c r="R252" s="60" t="s">
        <v>2845</v>
      </c>
      <c r="S252" s="60" t="s">
        <v>2849</v>
      </c>
      <c r="T252" s="60" t="s">
        <v>2847</v>
      </c>
      <c r="U252" s="60">
        <v>0.001</v>
      </c>
    </row>
    <row r="253" spans="1:21" x14ac:dyDescent="0.25">
      <c r="A253" s="59">
        <v>659592</v>
      </c>
      <c r="B253" s="60" t="s">
        <v>3257</v>
      </c>
      <c r="C253" s="60" t="s">
        <v>10</v>
      </c>
      <c r="D253" s="60" t="s">
        <v>2843</v>
      </c>
      <c r="E253" s="60" t="s">
        <v>2844</v>
      </c>
      <c r="F253" s="60" t="s">
        <v>2845</v>
      </c>
      <c r="G253" s="60" t="s">
        <v>2845</v>
      </c>
      <c r="H253" s="60" t="s">
        <v>3258</v>
      </c>
      <c r="I253" s="60" t="s">
        <v>3244</v>
      </c>
      <c r="J253" s="60" t="s">
        <v>3120</v>
      </c>
      <c r="K253" s="60" t="s">
        <v>3257</v>
      </c>
      <c r="L253" s="60" t="s">
        <v>2852</v>
      </c>
      <c r="M253" s="60">
        <v>330</v>
      </c>
      <c r="N253" s="60">
        <v>333</v>
      </c>
      <c r="O253" s="60">
        <v>401</v>
      </c>
      <c r="P253" s="61">
        <v>452</v>
      </c>
      <c r="Q253" s="62">
        <v>330333401452</v>
      </c>
      <c r="R253" s="60" t="s">
        <v>2845</v>
      </c>
      <c r="S253" s="60" t="s">
        <v>2849</v>
      </c>
      <c r="T253" s="60" t="s">
        <v>2847</v>
      </c>
      <c r="U253" s="60">
        <v>1</v>
      </c>
    </row>
    <row r="254" spans="1:21" x14ac:dyDescent="0.25">
      <c r="A254" s="59">
        <v>659438</v>
      </c>
      <c r="B254" s="60" t="s">
        <v>3259</v>
      </c>
      <c r="C254" s="60" t="s">
        <v>10</v>
      </c>
      <c r="D254" s="60" t="s">
        <v>2843</v>
      </c>
      <c r="E254" s="60" t="s">
        <v>2844</v>
      </c>
      <c r="F254" s="60" t="s">
        <v>2845</v>
      </c>
      <c r="G254" s="60" t="s">
        <v>2845</v>
      </c>
      <c r="H254" s="60" t="s">
        <v>3258</v>
      </c>
      <c r="I254" s="60" t="s">
        <v>3244</v>
      </c>
      <c r="J254" s="60" t="s">
        <v>3122</v>
      </c>
      <c r="K254" s="60" t="s">
        <v>3259</v>
      </c>
      <c r="L254" s="60" t="s">
        <v>2852</v>
      </c>
      <c r="M254" s="60">
        <v>330</v>
      </c>
      <c r="N254" s="60">
        <v>333</v>
      </c>
      <c r="O254" s="60">
        <v>401</v>
      </c>
      <c r="P254" s="61">
        <v>452</v>
      </c>
      <c r="Q254" s="62">
        <v>330333401452</v>
      </c>
      <c r="R254" s="60" t="s">
        <v>2845</v>
      </c>
      <c r="S254" s="60" t="s">
        <v>2849</v>
      </c>
      <c r="T254" s="60" t="s">
        <v>2847</v>
      </c>
      <c r="U254" s="60">
        <v>1</v>
      </c>
    </row>
    <row r="255" spans="1:21" x14ac:dyDescent="0.25">
      <c r="A255" s="59">
        <v>659619</v>
      </c>
      <c r="B255" s="60" t="s">
        <v>3260</v>
      </c>
      <c r="C255" s="60" t="s">
        <v>10</v>
      </c>
      <c r="D255" s="60" t="s">
        <v>2843</v>
      </c>
      <c r="E255" s="60" t="s">
        <v>2844</v>
      </c>
      <c r="F255" s="60" t="s">
        <v>2845</v>
      </c>
      <c r="G255" s="60" t="s">
        <v>2845</v>
      </c>
      <c r="H255" s="60" t="s">
        <v>3261</v>
      </c>
      <c r="I255" s="60" t="s">
        <v>3244</v>
      </c>
      <c r="J255" s="60" t="s">
        <v>3120</v>
      </c>
      <c r="K255" s="60" t="s">
        <v>3260</v>
      </c>
      <c r="L255" s="60" t="s">
        <v>2852</v>
      </c>
      <c r="M255" s="60">
        <v>330</v>
      </c>
      <c r="N255" s="60">
        <v>333</v>
      </c>
      <c r="O255" s="60">
        <v>401</v>
      </c>
      <c r="P255" s="61">
        <v>452</v>
      </c>
      <c r="Q255" s="62">
        <v>330333401452</v>
      </c>
      <c r="R255" s="60" t="s">
        <v>2845</v>
      </c>
      <c r="S255" s="60" t="s">
        <v>2849</v>
      </c>
      <c r="T255" s="60" t="s">
        <v>2847</v>
      </c>
      <c r="U255" s="60">
        <v>1</v>
      </c>
    </row>
    <row r="256" spans="1:21" x14ac:dyDescent="0.25">
      <c r="A256" s="59">
        <v>659455</v>
      </c>
      <c r="B256" s="60" t="s">
        <v>3262</v>
      </c>
      <c r="C256" s="60" t="s">
        <v>10</v>
      </c>
      <c r="D256" s="60" t="s">
        <v>2843</v>
      </c>
      <c r="E256" s="60" t="s">
        <v>2844</v>
      </c>
      <c r="F256" s="60" t="s">
        <v>2845</v>
      </c>
      <c r="G256" s="60" t="s">
        <v>2845</v>
      </c>
      <c r="H256" s="60" t="s">
        <v>3261</v>
      </c>
      <c r="I256" s="60" t="s">
        <v>3244</v>
      </c>
      <c r="J256" s="60" t="s">
        <v>3122</v>
      </c>
      <c r="K256" s="60" t="s">
        <v>3262</v>
      </c>
      <c r="L256" s="60" t="s">
        <v>2852</v>
      </c>
      <c r="M256" s="60">
        <v>330</v>
      </c>
      <c r="N256" s="60">
        <v>333</v>
      </c>
      <c r="O256" s="60">
        <v>401</v>
      </c>
      <c r="P256" s="61">
        <v>452</v>
      </c>
      <c r="Q256" s="62">
        <v>330333401452</v>
      </c>
      <c r="R256" s="60" t="s">
        <v>2845</v>
      </c>
      <c r="S256" s="60" t="s">
        <v>2849</v>
      </c>
      <c r="T256" s="60" t="s">
        <v>2847</v>
      </c>
      <c r="U256" s="60">
        <v>1</v>
      </c>
    </row>
    <row r="257" spans="1:21" x14ac:dyDescent="0.25">
      <c r="A257" s="59">
        <v>659598</v>
      </c>
      <c r="B257" s="60" t="s">
        <v>3263</v>
      </c>
      <c r="C257" s="60" t="s">
        <v>10</v>
      </c>
      <c r="D257" s="60" t="s">
        <v>2843</v>
      </c>
      <c r="E257" s="60" t="s">
        <v>2844</v>
      </c>
      <c r="F257" s="60" t="s">
        <v>2845</v>
      </c>
      <c r="G257" s="60" t="s">
        <v>2845</v>
      </c>
      <c r="H257" s="60" t="s">
        <v>3264</v>
      </c>
      <c r="I257" s="60" t="s">
        <v>3244</v>
      </c>
      <c r="J257" s="60" t="s">
        <v>3120</v>
      </c>
      <c r="K257" s="60" t="s">
        <v>3263</v>
      </c>
      <c r="L257" s="60" t="s">
        <v>2852</v>
      </c>
      <c r="M257" s="60">
        <v>330</v>
      </c>
      <c r="N257" s="60">
        <v>333</v>
      </c>
      <c r="O257" s="60">
        <v>401</v>
      </c>
      <c r="P257" s="61">
        <v>452</v>
      </c>
      <c r="Q257" s="62">
        <v>330333401452</v>
      </c>
      <c r="R257" s="60" t="s">
        <v>2845</v>
      </c>
      <c r="S257" s="60" t="s">
        <v>2849</v>
      </c>
      <c r="T257" s="60" t="s">
        <v>2847</v>
      </c>
      <c r="U257" s="60">
        <v>1</v>
      </c>
    </row>
    <row r="258" spans="1:21" x14ac:dyDescent="0.25">
      <c r="A258" s="59">
        <v>659442</v>
      </c>
      <c r="B258" s="60" t="s">
        <v>3265</v>
      </c>
      <c r="C258" s="60" t="s">
        <v>10</v>
      </c>
      <c r="D258" s="60" t="s">
        <v>2843</v>
      </c>
      <c r="E258" s="60" t="s">
        <v>2844</v>
      </c>
      <c r="F258" s="60" t="s">
        <v>2845</v>
      </c>
      <c r="G258" s="60" t="s">
        <v>2845</v>
      </c>
      <c r="H258" s="60" t="s">
        <v>3264</v>
      </c>
      <c r="I258" s="60" t="s">
        <v>3244</v>
      </c>
      <c r="J258" s="60" t="s">
        <v>3122</v>
      </c>
      <c r="K258" s="60" t="s">
        <v>3265</v>
      </c>
      <c r="L258" s="60" t="s">
        <v>2852</v>
      </c>
      <c r="M258" s="60">
        <v>330</v>
      </c>
      <c r="N258" s="60">
        <v>333</v>
      </c>
      <c r="O258" s="60">
        <v>401</v>
      </c>
      <c r="P258" s="61">
        <v>452</v>
      </c>
      <c r="Q258" s="62">
        <v>330333401452</v>
      </c>
      <c r="R258" s="60" t="s">
        <v>2845</v>
      </c>
      <c r="S258" s="60" t="s">
        <v>2849</v>
      </c>
      <c r="T258" s="60" t="s">
        <v>2847</v>
      </c>
      <c r="U258" s="60">
        <v>1</v>
      </c>
    </row>
    <row r="259" spans="1:21" x14ac:dyDescent="0.25">
      <c r="A259" s="59">
        <v>659596</v>
      </c>
      <c r="B259" s="60" t="s">
        <v>3266</v>
      </c>
      <c r="C259" s="60" t="s">
        <v>10</v>
      </c>
      <c r="D259" s="60" t="s">
        <v>2843</v>
      </c>
      <c r="E259" s="60" t="s">
        <v>2844</v>
      </c>
      <c r="F259" s="60" t="s">
        <v>2845</v>
      </c>
      <c r="G259" s="60" t="s">
        <v>2845</v>
      </c>
      <c r="H259" s="60" t="s">
        <v>3243</v>
      </c>
      <c r="I259" s="60" t="s">
        <v>3244</v>
      </c>
      <c r="J259" s="60" t="s">
        <v>3120</v>
      </c>
      <c r="K259" s="60" t="s">
        <v>3266</v>
      </c>
      <c r="L259" s="60" t="s">
        <v>2852</v>
      </c>
      <c r="M259" s="60">
        <v>330</v>
      </c>
      <c r="N259" s="60">
        <v>333</v>
      </c>
      <c r="O259" s="60">
        <v>401</v>
      </c>
      <c r="P259" s="61">
        <v>452</v>
      </c>
      <c r="Q259" s="62">
        <v>330333401452</v>
      </c>
      <c r="R259" s="60" t="s">
        <v>2845</v>
      </c>
      <c r="S259" s="60" t="s">
        <v>2849</v>
      </c>
      <c r="T259" s="60" t="s">
        <v>2847</v>
      </c>
      <c r="U259" s="60">
        <v>1</v>
      </c>
    </row>
    <row r="260" spans="1:21" x14ac:dyDescent="0.25">
      <c r="A260" s="59">
        <v>659440</v>
      </c>
      <c r="B260" s="60" t="s">
        <v>3267</v>
      </c>
      <c r="C260" s="60" t="s">
        <v>10</v>
      </c>
      <c r="D260" s="60" t="s">
        <v>2843</v>
      </c>
      <c r="E260" s="60" t="s">
        <v>2844</v>
      </c>
      <c r="F260" s="60" t="s">
        <v>2845</v>
      </c>
      <c r="G260" s="60" t="s">
        <v>2845</v>
      </c>
      <c r="H260" s="60" t="s">
        <v>3243</v>
      </c>
      <c r="I260" s="60" t="s">
        <v>3244</v>
      </c>
      <c r="J260" s="60" t="s">
        <v>3122</v>
      </c>
      <c r="K260" s="60" t="s">
        <v>3267</v>
      </c>
      <c r="L260" s="60" t="s">
        <v>2852</v>
      </c>
      <c r="M260" s="60">
        <v>330</v>
      </c>
      <c r="N260" s="60">
        <v>333</v>
      </c>
      <c r="O260" s="60">
        <v>401</v>
      </c>
      <c r="P260" s="61">
        <v>452</v>
      </c>
      <c r="Q260" s="62">
        <v>330333401452</v>
      </c>
      <c r="R260" s="60" t="s">
        <v>2845</v>
      </c>
      <c r="S260" s="60" t="s">
        <v>2849</v>
      </c>
      <c r="T260" s="60" t="s">
        <v>2847</v>
      </c>
      <c r="U260" s="60">
        <v>1</v>
      </c>
    </row>
    <row r="261" spans="1:21" x14ac:dyDescent="0.25">
      <c r="A261" s="59">
        <v>659591</v>
      </c>
      <c r="B261" s="60" t="s">
        <v>3268</v>
      </c>
      <c r="C261" s="60" t="s">
        <v>10</v>
      </c>
      <c r="D261" s="60" t="s">
        <v>2843</v>
      </c>
      <c r="E261" s="60" t="s">
        <v>2844</v>
      </c>
      <c r="F261" s="60" t="s">
        <v>2845</v>
      </c>
      <c r="G261" s="60" t="s">
        <v>2845</v>
      </c>
      <c r="H261" s="60" t="s">
        <v>3269</v>
      </c>
      <c r="I261" s="60" t="s">
        <v>3244</v>
      </c>
      <c r="J261" s="60" t="s">
        <v>3120</v>
      </c>
      <c r="K261" s="60" t="s">
        <v>3268</v>
      </c>
      <c r="L261" s="60" t="s">
        <v>2852</v>
      </c>
      <c r="M261" s="60">
        <v>330</v>
      </c>
      <c r="N261" s="60">
        <v>333</v>
      </c>
      <c r="O261" s="60">
        <v>401</v>
      </c>
      <c r="P261" s="61">
        <v>452</v>
      </c>
      <c r="Q261" s="62">
        <v>330333401452</v>
      </c>
      <c r="R261" s="60" t="s">
        <v>2845</v>
      </c>
      <c r="S261" s="60" t="s">
        <v>2849</v>
      </c>
      <c r="T261" s="60" t="s">
        <v>2847</v>
      </c>
      <c r="U261" s="60">
        <v>1</v>
      </c>
    </row>
    <row r="262" spans="1:21" x14ac:dyDescent="0.25">
      <c r="A262" s="59">
        <v>659436</v>
      </c>
      <c r="B262" s="60" t="s">
        <v>3270</v>
      </c>
      <c r="C262" s="60" t="s">
        <v>10</v>
      </c>
      <c r="D262" s="60" t="s">
        <v>2843</v>
      </c>
      <c r="E262" s="60" t="s">
        <v>2844</v>
      </c>
      <c r="F262" s="60" t="s">
        <v>2845</v>
      </c>
      <c r="G262" s="60" t="s">
        <v>2845</v>
      </c>
      <c r="H262" s="60" t="s">
        <v>3269</v>
      </c>
      <c r="I262" s="60" t="s">
        <v>3244</v>
      </c>
      <c r="J262" s="60" t="s">
        <v>3122</v>
      </c>
      <c r="K262" s="60" t="s">
        <v>3270</v>
      </c>
      <c r="L262" s="60" t="s">
        <v>2852</v>
      </c>
      <c r="M262" s="60">
        <v>330</v>
      </c>
      <c r="N262" s="60">
        <v>333</v>
      </c>
      <c r="O262" s="60">
        <v>401</v>
      </c>
      <c r="P262" s="61">
        <v>452</v>
      </c>
      <c r="Q262" s="62">
        <v>330333401452</v>
      </c>
      <c r="R262" s="60" t="s">
        <v>2845</v>
      </c>
      <c r="S262" s="60" t="s">
        <v>2849</v>
      </c>
      <c r="T262" s="60" t="s">
        <v>2847</v>
      </c>
      <c r="U262" s="60">
        <v>1</v>
      </c>
    </row>
    <row r="263" spans="1:21" x14ac:dyDescent="0.25">
      <c r="A263" s="59">
        <v>61733</v>
      </c>
      <c r="B263" s="60" t="s">
        <v>3271</v>
      </c>
      <c r="C263" s="60" t="s">
        <v>10</v>
      </c>
      <c r="D263" s="60" t="s">
        <v>2843</v>
      </c>
      <c r="E263" s="60" t="s">
        <v>2844</v>
      </c>
      <c r="F263" s="60" t="s">
        <v>2845</v>
      </c>
      <c r="G263" s="60" t="s">
        <v>2845</v>
      </c>
      <c r="H263" s="60" t="s">
        <v>3272</v>
      </c>
      <c r="I263" s="60" t="s">
        <v>3272</v>
      </c>
      <c r="J263" s="60" t="s">
        <v>2847</v>
      </c>
      <c r="K263" s="60" t="s">
        <v>3271</v>
      </c>
      <c r="L263" s="60" t="s">
        <v>1302</v>
      </c>
      <c r="M263" s="60">
        <v>330</v>
      </c>
      <c r="N263" s="60">
        <v>333</v>
      </c>
      <c r="O263" s="60">
        <v>401</v>
      </c>
      <c r="P263" s="61" t="s">
        <v>1217</v>
      </c>
      <c r="Q263" s="62" t="s">
        <v>2848</v>
      </c>
      <c r="R263" s="60" t="s">
        <v>2845</v>
      </c>
      <c r="S263" s="60" t="s">
        <v>2849</v>
      </c>
      <c r="T263" s="60" t="s">
        <v>2847</v>
      </c>
      <c r="U263" s="60">
        <v>1</v>
      </c>
    </row>
    <row r="264" spans="1:21" x14ac:dyDescent="0.25">
      <c r="A264" s="59">
        <v>655315</v>
      </c>
      <c r="B264" s="60" t="s">
        <v>3273</v>
      </c>
      <c r="C264" s="60" t="s">
        <v>10</v>
      </c>
      <c r="D264" s="60" t="s">
        <v>2843</v>
      </c>
      <c r="E264" s="60" t="s">
        <v>2844</v>
      </c>
      <c r="F264" s="60" t="s">
        <v>2845</v>
      </c>
      <c r="G264" s="60" t="s">
        <v>2845</v>
      </c>
      <c r="H264" s="60" t="s">
        <v>3272</v>
      </c>
      <c r="I264" s="60" t="s">
        <v>3272</v>
      </c>
      <c r="J264" s="60" t="s">
        <v>2851</v>
      </c>
      <c r="K264" s="60" t="s">
        <v>3273</v>
      </c>
      <c r="L264" s="60" t="s">
        <v>2852</v>
      </c>
      <c r="M264" s="60">
        <v>330</v>
      </c>
      <c r="N264" s="60">
        <v>333</v>
      </c>
      <c r="O264" s="60">
        <v>401</v>
      </c>
      <c r="P264" s="61">
        <v>452</v>
      </c>
      <c r="Q264" s="62">
        <v>330333401452</v>
      </c>
      <c r="R264" s="60" t="s">
        <v>2845</v>
      </c>
      <c r="S264" s="60" t="s">
        <v>2849</v>
      </c>
      <c r="T264" s="60" t="s">
        <v>2847</v>
      </c>
      <c r="U264" s="60">
        <v>1</v>
      </c>
    </row>
    <row r="265" spans="1:21" x14ac:dyDescent="0.25">
      <c r="A265" s="59">
        <v>655720</v>
      </c>
      <c r="B265" s="60" t="s">
        <v>3274</v>
      </c>
      <c r="C265" s="60" t="s">
        <v>10</v>
      </c>
      <c r="D265" s="60" t="s">
        <v>2843</v>
      </c>
      <c r="E265" s="60" t="s">
        <v>2844</v>
      </c>
      <c r="F265" s="60" t="s">
        <v>2845</v>
      </c>
      <c r="G265" s="60" t="s">
        <v>2845</v>
      </c>
      <c r="H265" s="60" t="s">
        <v>3272</v>
      </c>
      <c r="I265" s="60" t="s">
        <v>3272</v>
      </c>
      <c r="J265" s="60" t="s">
        <v>2854</v>
      </c>
      <c r="K265" s="60" t="s">
        <v>3274</v>
      </c>
      <c r="L265" s="60" t="s">
        <v>2852</v>
      </c>
      <c r="M265" s="60">
        <v>330</v>
      </c>
      <c r="N265" s="60">
        <v>333</v>
      </c>
      <c r="O265" s="60">
        <v>401</v>
      </c>
      <c r="P265" s="61">
        <v>101</v>
      </c>
      <c r="Q265" s="62">
        <v>330333401101</v>
      </c>
      <c r="R265" s="60" t="s">
        <v>2845</v>
      </c>
      <c r="S265" s="60" t="s">
        <v>2849</v>
      </c>
      <c r="T265" s="60" t="s">
        <v>2847</v>
      </c>
      <c r="U265" s="60">
        <v>1</v>
      </c>
    </row>
    <row r="266" spans="1:21" x14ac:dyDescent="0.25">
      <c r="A266" s="59">
        <v>20020950</v>
      </c>
      <c r="B266" s="60" t="s">
        <v>3275</v>
      </c>
      <c r="C266" s="60" t="s">
        <v>10</v>
      </c>
      <c r="D266" s="60" t="s">
        <v>2843</v>
      </c>
      <c r="E266" s="60" t="s">
        <v>2844</v>
      </c>
      <c r="F266" s="60" t="s">
        <v>2845</v>
      </c>
      <c r="G266" s="60" t="s">
        <v>2845</v>
      </c>
      <c r="H266" s="60" t="s">
        <v>3272</v>
      </c>
      <c r="I266" s="60" t="s">
        <v>3272</v>
      </c>
      <c r="J266" s="60" t="s">
        <v>2857</v>
      </c>
      <c r="K266" s="60" t="s">
        <v>3276</v>
      </c>
      <c r="L266" s="60" t="s">
        <v>2859</v>
      </c>
      <c r="M266" s="60">
        <v>330</v>
      </c>
      <c r="N266" s="60">
        <v>333</v>
      </c>
      <c r="O266" s="60">
        <v>401</v>
      </c>
      <c r="P266" s="61" t="s">
        <v>1217</v>
      </c>
      <c r="Q266" s="62" t="s">
        <v>2848</v>
      </c>
      <c r="R266" s="60" t="s">
        <v>2845</v>
      </c>
      <c r="S266" s="60" t="s">
        <v>2849</v>
      </c>
      <c r="T266" s="60" t="s">
        <v>2847</v>
      </c>
      <c r="U266" s="60">
        <v>1</v>
      </c>
    </row>
    <row r="267" spans="1:21" x14ac:dyDescent="0.25">
      <c r="A267" s="59" t="s">
        <v>1217</v>
      </c>
      <c r="B267" s="60" t="s">
        <v>3277</v>
      </c>
      <c r="C267" s="60" t="s">
        <v>10</v>
      </c>
      <c r="D267" s="60" t="s">
        <v>2843</v>
      </c>
      <c r="E267" s="60" t="s">
        <v>2844</v>
      </c>
      <c r="F267" s="60" t="s">
        <v>2845</v>
      </c>
      <c r="G267" s="60" t="s">
        <v>2845</v>
      </c>
      <c r="H267" s="60" t="s">
        <v>3272</v>
      </c>
      <c r="I267" s="60" t="s">
        <v>3272</v>
      </c>
      <c r="J267" s="60" t="s">
        <v>2847</v>
      </c>
      <c r="K267" s="60" t="s">
        <v>3271</v>
      </c>
      <c r="L267" s="60" t="s">
        <v>1512</v>
      </c>
      <c r="M267" s="60">
        <v>330</v>
      </c>
      <c r="N267" s="60">
        <v>333</v>
      </c>
      <c r="O267" s="60">
        <v>401</v>
      </c>
      <c r="P267" s="61" t="s">
        <v>1217</v>
      </c>
      <c r="Q267" s="62" t="s">
        <v>2848</v>
      </c>
      <c r="R267" s="60" t="s">
        <v>2845</v>
      </c>
      <c r="S267" s="60" t="s">
        <v>2849</v>
      </c>
      <c r="T267" s="60" t="s">
        <v>2847</v>
      </c>
      <c r="U267" s="60">
        <v>0.001</v>
      </c>
    </row>
    <row r="268" spans="1:21" x14ac:dyDescent="0.25">
      <c r="A268" s="59">
        <v>134469</v>
      </c>
      <c r="B268" s="60" t="s">
        <v>3278</v>
      </c>
      <c r="C268" s="60" t="s">
        <v>10</v>
      </c>
      <c r="D268" s="60" t="s">
        <v>2843</v>
      </c>
      <c r="E268" s="60" t="s">
        <v>2844</v>
      </c>
      <c r="F268" s="60" t="s">
        <v>2845</v>
      </c>
      <c r="G268" s="60" t="s">
        <v>2845</v>
      </c>
      <c r="H268" s="60" t="s">
        <v>3279</v>
      </c>
      <c r="I268" s="60" t="s">
        <v>3280</v>
      </c>
      <c r="J268" s="60" t="s">
        <v>2847</v>
      </c>
      <c r="K268" s="60" t="s">
        <v>3281</v>
      </c>
      <c r="L268" s="60" t="s">
        <v>1974</v>
      </c>
      <c r="M268" s="60">
        <v>330</v>
      </c>
      <c r="N268" s="60">
        <v>333</v>
      </c>
      <c r="O268" s="60">
        <v>401</v>
      </c>
      <c r="P268" s="61" t="s">
        <v>1217</v>
      </c>
      <c r="Q268" s="62" t="s">
        <v>2848</v>
      </c>
      <c r="R268" s="60" t="s">
        <v>2845</v>
      </c>
      <c r="S268" s="60" t="s">
        <v>2849</v>
      </c>
      <c r="T268" s="60" t="s">
        <v>2847</v>
      </c>
      <c r="U268" s="60">
        <v>1</v>
      </c>
    </row>
    <row r="269" spans="1:21" x14ac:dyDescent="0.25">
      <c r="A269" s="59">
        <v>61735</v>
      </c>
      <c r="B269" s="60" t="s">
        <v>3278</v>
      </c>
      <c r="C269" s="60" t="s">
        <v>10</v>
      </c>
      <c r="D269" s="60" t="s">
        <v>2843</v>
      </c>
      <c r="E269" s="60" t="s">
        <v>2844</v>
      </c>
      <c r="F269" s="60" t="s">
        <v>2845</v>
      </c>
      <c r="G269" s="60" t="s">
        <v>2845</v>
      </c>
      <c r="H269" s="60" t="s">
        <v>3279</v>
      </c>
      <c r="I269" s="60" t="s">
        <v>3280</v>
      </c>
      <c r="J269" s="60" t="s">
        <v>2847</v>
      </c>
      <c r="K269" s="60" t="s">
        <v>3281</v>
      </c>
      <c r="L269" s="60" t="s">
        <v>1302</v>
      </c>
      <c r="M269" s="60">
        <v>330</v>
      </c>
      <c r="N269" s="60">
        <v>333</v>
      </c>
      <c r="O269" s="60">
        <v>401</v>
      </c>
      <c r="P269" s="61" t="s">
        <v>1217</v>
      </c>
      <c r="Q269" s="62" t="s">
        <v>2848</v>
      </c>
      <c r="R269" s="60" t="s">
        <v>2845</v>
      </c>
      <c r="S269" s="60" t="s">
        <v>2849</v>
      </c>
      <c r="T269" s="60" t="s">
        <v>2847</v>
      </c>
      <c r="U269" s="60">
        <v>1</v>
      </c>
    </row>
    <row r="270" spans="1:21" x14ac:dyDescent="0.25">
      <c r="A270" s="59">
        <v>655292</v>
      </c>
      <c r="B270" s="60" t="s">
        <v>3282</v>
      </c>
      <c r="C270" s="60" t="s">
        <v>10</v>
      </c>
      <c r="D270" s="60" t="s">
        <v>2843</v>
      </c>
      <c r="E270" s="60" t="s">
        <v>2844</v>
      </c>
      <c r="F270" s="60" t="s">
        <v>2845</v>
      </c>
      <c r="G270" s="60" t="s">
        <v>2845</v>
      </c>
      <c r="H270" s="60" t="s">
        <v>3279</v>
      </c>
      <c r="I270" s="60" t="s">
        <v>3280</v>
      </c>
      <c r="J270" s="60" t="s">
        <v>2851</v>
      </c>
      <c r="K270" s="60" t="s">
        <v>3283</v>
      </c>
      <c r="L270" s="60" t="s">
        <v>2852</v>
      </c>
      <c r="M270" s="60">
        <v>330</v>
      </c>
      <c r="N270" s="60">
        <v>333</v>
      </c>
      <c r="O270" s="60">
        <v>401</v>
      </c>
      <c r="P270" s="61">
        <v>452</v>
      </c>
      <c r="Q270" s="62">
        <v>330333401452</v>
      </c>
      <c r="R270" s="60" t="s">
        <v>2845</v>
      </c>
      <c r="S270" s="60" t="s">
        <v>2849</v>
      </c>
      <c r="T270" s="60" t="s">
        <v>2847</v>
      </c>
      <c r="U270" s="60">
        <v>1</v>
      </c>
    </row>
    <row r="271" spans="1:21" x14ac:dyDescent="0.25">
      <c r="A271" s="59">
        <v>655709</v>
      </c>
      <c r="B271" s="60" t="s">
        <v>3284</v>
      </c>
      <c r="C271" s="60" t="s">
        <v>10</v>
      </c>
      <c r="D271" s="60" t="s">
        <v>2843</v>
      </c>
      <c r="E271" s="60" t="s">
        <v>2844</v>
      </c>
      <c r="F271" s="60" t="s">
        <v>2845</v>
      </c>
      <c r="G271" s="60" t="s">
        <v>2845</v>
      </c>
      <c r="H271" s="60" t="s">
        <v>3279</v>
      </c>
      <c r="I271" s="60" t="s">
        <v>3280</v>
      </c>
      <c r="J271" s="60" t="s">
        <v>2854</v>
      </c>
      <c r="K271" s="60" t="s">
        <v>3285</v>
      </c>
      <c r="L271" s="60" t="s">
        <v>2852</v>
      </c>
      <c r="M271" s="60">
        <v>330</v>
      </c>
      <c r="N271" s="60">
        <v>333</v>
      </c>
      <c r="O271" s="60">
        <v>401</v>
      </c>
      <c r="P271" s="61">
        <v>101</v>
      </c>
      <c r="Q271" s="62">
        <v>330333401101</v>
      </c>
      <c r="R271" s="60" t="s">
        <v>2845</v>
      </c>
      <c r="S271" s="60" t="s">
        <v>2849</v>
      </c>
      <c r="T271" s="60" t="s">
        <v>2847</v>
      </c>
      <c r="U271" s="60">
        <v>1</v>
      </c>
    </row>
    <row r="272" spans="1:21" x14ac:dyDescent="0.25">
      <c r="A272" s="59">
        <v>20020939</v>
      </c>
      <c r="B272" s="60" t="s">
        <v>3286</v>
      </c>
      <c r="C272" s="60" t="s">
        <v>10</v>
      </c>
      <c r="D272" s="60" t="s">
        <v>2843</v>
      </c>
      <c r="E272" s="60" t="s">
        <v>2844</v>
      </c>
      <c r="F272" s="60" t="s">
        <v>2845</v>
      </c>
      <c r="G272" s="60" t="s">
        <v>2845</v>
      </c>
      <c r="H272" s="60" t="s">
        <v>3279</v>
      </c>
      <c r="I272" s="60" t="s">
        <v>3280</v>
      </c>
      <c r="J272" s="60" t="s">
        <v>2857</v>
      </c>
      <c r="K272" s="60" t="s">
        <v>3287</v>
      </c>
      <c r="L272" s="60" t="s">
        <v>2859</v>
      </c>
      <c r="M272" s="60">
        <v>330</v>
      </c>
      <c r="N272" s="60">
        <v>333</v>
      </c>
      <c r="O272" s="60">
        <v>401</v>
      </c>
      <c r="P272" s="61" t="s">
        <v>1217</v>
      </c>
      <c r="Q272" s="62" t="s">
        <v>2848</v>
      </c>
      <c r="R272" s="60" t="s">
        <v>2845</v>
      </c>
      <c r="S272" s="60" t="s">
        <v>2849</v>
      </c>
      <c r="T272" s="60" t="s">
        <v>2847</v>
      </c>
      <c r="U272" s="60">
        <v>1</v>
      </c>
    </row>
    <row r="273" spans="1:21" x14ac:dyDescent="0.25">
      <c r="A273" s="59" t="s">
        <v>1217</v>
      </c>
      <c r="B273" s="60" t="s">
        <v>3288</v>
      </c>
      <c r="C273" s="60" t="s">
        <v>10</v>
      </c>
      <c r="D273" s="60" t="s">
        <v>2843</v>
      </c>
      <c r="E273" s="60" t="s">
        <v>2844</v>
      </c>
      <c r="F273" s="60" t="s">
        <v>2845</v>
      </c>
      <c r="G273" s="60" t="s">
        <v>2845</v>
      </c>
      <c r="H273" s="60" t="s">
        <v>3279</v>
      </c>
      <c r="I273" s="60" t="s">
        <v>3280</v>
      </c>
      <c r="J273" s="60" t="s">
        <v>2847</v>
      </c>
      <c r="K273" s="60" t="s">
        <v>3281</v>
      </c>
      <c r="L273" s="60" t="s">
        <v>1512</v>
      </c>
      <c r="M273" s="60">
        <v>330</v>
      </c>
      <c r="N273" s="60">
        <v>333</v>
      </c>
      <c r="O273" s="60">
        <v>401</v>
      </c>
      <c r="P273" s="61" t="s">
        <v>1217</v>
      </c>
      <c r="Q273" s="62" t="s">
        <v>2848</v>
      </c>
      <c r="R273" s="60" t="s">
        <v>2845</v>
      </c>
      <c r="S273" s="60" t="s">
        <v>2849</v>
      </c>
      <c r="T273" s="60" t="s">
        <v>2847</v>
      </c>
      <c r="U273" s="60">
        <v>0.001</v>
      </c>
    </row>
    <row r="274" spans="1:21" x14ac:dyDescent="0.25">
      <c r="A274" s="59">
        <v>671788</v>
      </c>
      <c r="B274" s="60" t="s">
        <v>3289</v>
      </c>
      <c r="C274" s="60" t="s">
        <v>9</v>
      </c>
      <c r="D274" s="60" t="s">
        <v>2843</v>
      </c>
      <c r="E274" s="60" t="s">
        <v>2844</v>
      </c>
      <c r="F274" s="60" t="s">
        <v>2845</v>
      </c>
      <c r="G274" s="60" t="s">
        <v>2862</v>
      </c>
      <c r="H274" s="60" t="s">
        <v>3290</v>
      </c>
      <c r="I274" s="60" t="s">
        <v>3280</v>
      </c>
      <c r="J274" s="60" t="s">
        <v>2847</v>
      </c>
      <c r="K274" s="60" t="s">
        <v>3289</v>
      </c>
      <c r="L274" s="60" t="s">
        <v>2852</v>
      </c>
      <c r="M274" s="60">
        <v>330</v>
      </c>
      <c r="N274" s="60">
        <v>333</v>
      </c>
      <c r="O274" s="60">
        <v>401</v>
      </c>
      <c r="P274" s="61">
        <v>473</v>
      </c>
      <c r="Q274" s="62">
        <v>330333401473</v>
      </c>
      <c r="R274" s="60" t="s">
        <v>2862</v>
      </c>
      <c r="S274" s="60" t="s">
        <v>2865</v>
      </c>
      <c r="T274" s="60" t="s">
        <v>2847</v>
      </c>
      <c r="U274" s="60">
        <v>0.5</v>
      </c>
    </row>
    <row r="275" spans="1:21" x14ac:dyDescent="0.25">
      <c r="A275" s="59">
        <v>20024093</v>
      </c>
      <c r="B275" s="60" t="s">
        <v>3289</v>
      </c>
      <c r="C275" s="60" t="s">
        <v>9</v>
      </c>
      <c r="D275" s="60" t="s">
        <v>2843</v>
      </c>
      <c r="E275" s="60" t="s">
        <v>2844</v>
      </c>
      <c r="F275" s="60" t="s">
        <v>2845</v>
      </c>
      <c r="G275" s="60" t="s">
        <v>2862</v>
      </c>
      <c r="H275" s="60" t="s">
        <v>3290</v>
      </c>
      <c r="I275" s="60" t="s">
        <v>3280</v>
      </c>
      <c r="J275" s="60" t="s">
        <v>2847</v>
      </c>
      <c r="K275" s="60" t="s">
        <v>3289</v>
      </c>
      <c r="L275" s="60" t="s">
        <v>2859</v>
      </c>
      <c r="M275" s="60">
        <v>330</v>
      </c>
      <c r="N275" s="60">
        <v>333</v>
      </c>
      <c r="O275" s="60">
        <v>401</v>
      </c>
      <c r="P275" s="61" t="s">
        <v>1217</v>
      </c>
      <c r="Q275" s="62" t="s">
        <v>2848</v>
      </c>
      <c r="R275" s="60" t="s">
        <v>2862</v>
      </c>
      <c r="S275" s="60" t="s">
        <v>2865</v>
      </c>
      <c r="T275" s="60" t="s">
        <v>2847</v>
      </c>
      <c r="U275" s="60">
        <v>0.5</v>
      </c>
    </row>
    <row r="276" spans="1:21" x14ac:dyDescent="0.25">
      <c r="A276" s="59">
        <v>134799</v>
      </c>
      <c r="B276" s="60" t="s">
        <v>3291</v>
      </c>
      <c r="C276" s="60" t="s">
        <v>9</v>
      </c>
      <c r="D276" s="60" t="s">
        <v>2843</v>
      </c>
      <c r="E276" s="60" t="s">
        <v>2844</v>
      </c>
      <c r="F276" s="60" t="s">
        <v>2845</v>
      </c>
      <c r="G276" s="60" t="s">
        <v>2862</v>
      </c>
      <c r="H276" s="60" t="s">
        <v>3290</v>
      </c>
      <c r="I276" s="60" t="s">
        <v>3280</v>
      </c>
      <c r="J276" s="60" t="s">
        <v>2847</v>
      </c>
      <c r="K276" s="60" t="s">
        <v>3289</v>
      </c>
      <c r="L276" s="60" t="s">
        <v>1974</v>
      </c>
      <c r="M276" s="60">
        <v>330</v>
      </c>
      <c r="N276" s="60">
        <v>333</v>
      </c>
      <c r="O276" s="60">
        <v>401</v>
      </c>
      <c r="P276" s="61" t="s">
        <v>1217</v>
      </c>
      <c r="Q276" s="62" t="s">
        <v>2848</v>
      </c>
      <c r="R276" s="60" t="s">
        <v>2862</v>
      </c>
      <c r="S276" s="60" t="s">
        <v>2865</v>
      </c>
      <c r="T276" s="60" t="s">
        <v>2847</v>
      </c>
      <c r="U276" s="60">
        <v>0.5</v>
      </c>
    </row>
    <row r="277" spans="1:21" x14ac:dyDescent="0.25">
      <c r="A277" s="59">
        <v>794564</v>
      </c>
      <c r="B277" s="60" t="s">
        <v>3292</v>
      </c>
      <c r="C277" s="60" t="s">
        <v>9</v>
      </c>
      <c r="D277" s="60" t="s">
        <v>2843</v>
      </c>
      <c r="E277" s="60" t="s">
        <v>2844</v>
      </c>
      <c r="F277" s="60" t="s">
        <v>2845</v>
      </c>
      <c r="G277" s="60" t="s">
        <v>2862</v>
      </c>
      <c r="H277" s="60" t="s">
        <v>3290</v>
      </c>
      <c r="I277" s="60" t="s">
        <v>3280</v>
      </c>
      <c r="J277" s="60" t="s">
        <v>2868</v>
      </c>
      <c r="K277" s="60" t="s">
        <v>3293</v>
      </c>
      <c r="L277" s="60" t="s">
        <v>1302</v>
      </c>
      <c r="M277" s="60">
        <v>330</v>
      </c>
      <c r="N277" s="60">
        <v>333</v>
      </c>
      <c r="O277" s="60">
        <v>401</v>
      </c>
      <c r="P277" s="61" t="s">
        <v>1217</v>
      </c>
      <c r="Q277" s="62" t="s">
        <v>2848</v>
      </c>
      <c r="R277" s="60" t="s">
        <v>2862</v>
      </c>
      <c r="S277" s="60" t="s">
        <v>2865</v>
      </c>
      <c r="T277" s="60" t="s">
        <v>2847</v>
      </c>
      <c r="U277" s="60">
        <v>0.5</v>
      </c>
    </row>
    <row r="278" spans="1:21" x14ac:dyDescent="0.25">
      <c r="A278" s="59">
        <v>795732</v>
      </c>
      <c r="B278" s="60" t="s">
        <v>3294</v>
      </c>
      <c r="C278" s="60" t="s">
        <v>9</v>
      </c>
      <c r="D278" s="60" t="s">
        <v>2843</v>
      </c>
      <c r="E278" s="60" t="s">
        <v>2844</v>
      </c>
      <c r="F278" s="60" t="s">
        <v>2845</v>
      </c>
      <c r="G278" s="60" t="s">
        <v>2862</v>
      </c>
      <c r="H278" s="60" t="s">
        <v>3290</v>
      </c>
      <c r="I278" s="60" t="s">
        <v>3280</v>
      </c>
      <c r="J278" s="60" t="s">
        <v>2847</v>
      </c>
      <c r="K278" s="60" t="s">
        <v>3289</v>
      </c>
      <c r="L278" s="60" t="s">
        <v>1302</v>
      </c>
      <c r="M278" s="60">
        <v>330</v>
      </c>
      <c r="N278" s="60">
        <v>333</v>
      </c>
      <c r="O278" s="60">
        <v>401</v>
      </c>
      <c r="P278" s="61" t="s">
        <v>1217</v>
      </c>
      <c r="Q278" s="62" t="s">
        <v>2848</v>
      </c>
      <c r="R278" s="60" t="s">
        <v>2862</v>
      </c>
      <c r="S278" s="60" t="s">
        <v>2865</v>
      </c>
      <c r="T278" s="60" t="s">
        <v>2847</v>
      </c>
      <c r="U278" s="60">
        <v>0.5</v>
      </c>
    </row>
    <row r="279" spans="1:21" x14ac:dyDescent="0.25">
      <c r="A279" s="59" t="s">
        <v>1217</v>
      </c>
      <c r="B279" s="60" t="s">
        <v>3295</v>
      </c>
      <c r="C279" s="60" t="s">
        <v>9</v>
      </c>
      <c r="D279" s="60" t="s">
        <v>2843</v>
      </c>
      <c r="E279" s="60" t="s">
        <v>2844</v>
      </c>
      <c r="F279" s="60" t="s">
        <v>2845</v>
      </c>
      <c r="G279" s="60" t="s">
        <v>2862</v>
      </c>
      <c r="H279" s="60" t="s">
        <v>3290</v>
      </c>
      <c r="I279" s="60" t="s">
        <v>3280</v>
      </c>
      <c r="J279" s="60" t="s">
        <v>2847</v>
      </c>
      <c r="K279" s="60" t="s">
        <v>3296</v>
      </c>
      <c r="L279" s="60" t="s">
        <v>1964</v>
      </c>
      <c r="M279" s="60">
        <v>330</v>
      </c>
      <c r="N279" s="60">
        <v>333</v>
      </c>
      <c r="O279" s="60">
        <v>401</v>
      </c>
      <c r="P279" s="61" t="s">
        <v>1217</v>
      </c>
      <c r="Q279" s="62" t="s">
        <v>2848</v>
      </c>
      <c r="R279" s="60" t="s">
        <v>2862</v>
      </c>
      <c r="S279" s="60" t="s">
        <v>2865</v>
      </c>
      <c r="T279" s="60" t="s">
        <v>2847</v>
      </c>
      <c r="U279" s="60">
        <v>0.5</v>
      </c>
    </row>
    <row r="280" spans="1:21" x14ac:dyDescent="0.25">
      <c r="A280" s="59">
        <v>655827</v>
      </c>
      <c r="B280" s="60" t="s">
        <v>3297</v>
      </c>
      <c r="C280" s="60" t="s">
        <v>10</v>
      </c>
      <c r="D280" s="60" t="s">
        <v>2843</v>
      </c>
      <c r="E280" s="60" t="s">
        <v>2844</v>
      </c>
      <c r="F280" s="60" t="s">
        <v>2881</v>
      </c>
      <c r="G280" s="60" t="s">
        <v>2881</v>
      </c>
      <c r="H280" s="60" t="s">
        <v>3298</v>
      </c>
      <c r="I280" s="60" t="s">
        <v>3298</v>
      </c>
      <c r="J280" s="60" t="s">
        <v>2854</v>
      </c>
      <c r="K280" s="60" t="s">
        <v>3297</v>
      </c>
      <c r="L280" s="60" t="s">
        <v>2852</v>
      </c>
      <c r="M280" s="60">
        <v>330</v>
      </c>
      <c r="N280" s="60">
        <v>333</v>
      </c>
      <c r="O280" s="60">
        <v>402</v>
      </c>
      <c r="P280" s="61">
        <v>101</v>
      </c>
      <c r="Q280" s="62">
        <v>330333402101</v>
      </c>
      <c r="R280" s="60" t="s">
        <v>2881</v>
      </c>
      <c r="S280" s="60" t="s">
        <v>2849</v>
      </c>
      <c r="T280" s="60" t="s">
        <v>2847</v>
      </c>
      <c r="U280" s="60">
        <v>1</v>
      </c>
    </row>
    <row r="281" spans="1:21" x14ac:dyDescent="0.25">
      <c r="A281" s="59">
        <v>134540</v>
      </c>
      <c r="B281" s="60" t="s">
        <v>3299</v>
      </c>
      <c r="C281" s="60" t="s">
        <v>3300</v>
      </c>
      <c r="D281" s="60" t="s">
        <v>3178</v>
      </c>
      <c r="E281" s="60" t="s">
        <v>3301</v>
      </c>
      <c r="F281" s="60" t="s">
        <v>3302</v>
      </c>
      <c r="G281" s="60" t="s">
        <v>3302</v>
      </c>
      <c r="H281" s="60" t="s">
        <v>3303</v>
      </c>
      <c r="I281" s="60" t="s">
        <v>3304</v>
      </c>
      <c r="J281" s="60" t="s">
        <v>1217</v>
      </c>
      <c r="K281" s="60" t="s">
        <v>3303</v>
      </c>
      <c r="L281" s="60" t="s">
        <v>1974</v>
      </c>
      <c r="M281" s="60" t="s">
        <v>1217</v>
      </c>
      <c r="N281" s="60" t="s">
        <v>1217</v>
      </c>
      <c r="O281" s="60" t="s">
        <v>1217</v>
      </c>
      <c r="P281" s="61" t="s">
        <v>1217</v>
      </c>
      <c r="Q281" s="62" t="s">
        <v>3183</v>
      </c>
      <c r="R281" s="60" t="s">
        <v>3302</v>
      </c>
      <c r="S281" s="60" t="s">
        <v>3302</v>
      </c>
      <c r="T281" s="60" t="s">
        <v>2847</v>
      </c>
      <c r="U281" s="60">
        <v>12</v>
      </c>
    </row>
    <row r="282" spans="1:21" x14ac:dyDescent="0.25">
      <c r="A282" s="59" t="s">
        <v>1217</v>
      </c>
      <c r="B282" s="60" t="s">
        <v>3305</v>
      </c>
      <c r="C282" s="60" t="s">
        <v>3300</v>
      </c>
      <c r="D282" s="60" t="s">
        <v>3178</v>
      </c>
      <c r="E282" s="60" t="s">
        <v>3301</v>
      </c>
      <c r="F282" s="60" t="s">
        <v>3302</v>
      </c>
      <c r="G282" s="60" t="s">
        <v>3302</v>
      </c>
      <c r="H282" s="60" t="s">
        <v>3303</v>
      </c>
      <c r="I282" s="60" t="s">
        <v>3304</v>
      </c>
      <c r="J282" s="60" t="s">
        <v>2847</v>
      </c>
      <c r="K282" s="60" t="s">
        <v>3306</v>
      </c>
      <c r="L282" s="60" t="s">
        <v>1512</v>
      </c>
      <c r="M282" s="60" t="s">
        <v>1217</v>
      </c>
      <c r="N282" s="60" t="s">
        <v>1217</v>
      </c>
      <c r="O282" s="60" t="s">
        <v>1217</v>
      </c>
      <c r="P282" s="61" t="s">
        <v>1217</v>
      </c>
      <c r="Q282" s="62" t="s">
        <v>3183</v>
      </c>
      <c r="R282" s="60" t="s">
        <v>3302</v>
      </c>
      <c r="S282" s="60" t="s">
        <v>3302</v>
      </c>
      <c r="T282" s="60" t="s">
        <v>2847</v>
      </c>
      <c r="U282" s="60">
        <v>12</v>
      </c>
    </row>
    <row r="283" spans="1:21" x14ac:dyDescent="0.25">
      <c r="A283" s="59">
        <v>134538</v>
      </c>
      <c r="B283" s="60" t="s">
        <v>3307</v>
      </c>
      <c r="C283" s="60" t="s">
        <v>3308</v>
      </c>
      <c r="D283" s="60" t="s">
        <v>3178</v>
      </c>
      <c r="E283" s="60" t="s">
        <v>3301</v>
      </c>
      <c r="F283" s="60" t="s">
        <v>3302</v>
      </c>
      <c r="G283" s="60" t="s">
        <v>3302</v>
      </c>
      <c r="H283" s="60" t="s">
        <v>3309</v>
      </c>
      <c r="I283" s="60" t="s">
        <v>3304</v>
      </c>
      <c r="J283" s="60" t="s">
        <v>1217</v>
      </c>
      <c r="K283" s="60" t="s">
        <v>3309</v>
      </c>
      <c r="L283" s="60" t="s">
        <v>1974</v>
      </c>
      <c r="M283" s="60" t="s">
        <v>1217</v>
      </c>
      <c r="N283" s="60" t="s">
        <v>1217</v>
      </c>
      <c r="O283" s="60" t="s">
        <v>1217</v>
      </c>
      <c r="P283" s="61" t="s">
        <v>1217</v>
      </c>
      <c r="Q283" s="62" t="s">
        <v>3183</v>
      </c>
      <c r="R283" s="60" t="s">
        <v>3302</v>
      </c>
      <c r="S283" s="60" t="s">
        <v>3302</v>
      </c>
      <c r="T283" s="60" t="s">
        <v>2847</v>
      </c>
      <c r="U283" s="60">
        <v>12</v>
      </c>
    </row>
    <row r="284" spans="1:21" x14ac:dyDescent="0.25">
      <c r="A284" s="59">
        <v>134539</v>
      </c>
      <c r="B284" s="60" t="s">
        <v>3310</v>
      </c>
      <c r="C284" s="60" t="s">
        <v>3300</v>
      </c>
      <c r="D284" s="60" t="s">
        <v>3178</v>
      </c>
      <c r="E284" s="60" t="s">
        <v>3301</v>
      </c>
      <c r="F284" s="60" t="s">
        <v>3302</v>
      </c>
      <c r="G284" s="60" t="s">
        <v>3302</v>
      </c>
      <c r="H284" s="60" t="s">
        <v>3311</v>
      </c>
      <c r="I284" s="60" t="s">
        <v>3312</v>
      </c>
      <c r="J284" s="60" t="s">
        <v>1217</v>
      </c>
      <c r="K284" s="60" t="s">
        <v>3311</v>
      </c>
      <c r="L284" s="60" t="s">
        <v>1974</v>
      </c>
      <c r="M284" s="60" t="s">
        <v>1217</v>
      </c>
      <c r="N284" s="60" t="s">
        <v>1217</v>
      </c>
      <c r="O284" s="60" t="s">
        <v>1217</v>
      </c>
      <c r="P284" s="61" t="s">
        <v>1217</v>
      </c>
      <c r="Q284" s="62" t="s">
        <v>3183</v>
      </c>
      <c r="R284" s="60" t="s">
        <v>3302</v>
      </c>
      <c r="S284" s="60" t="s">
        <v>3302</v>
      </c>
      <c r="T284" s="60" t="s">
        <v>2847</v>
      </c>
      <c r="U284" s="60">
        <v>12</v>
      </c>
    </row>
    <row r="285" spans="1:21" x14ac:dyDescent="0.25">
      <c r="A285" s="59" t="s">
        <v>1217</v>
      </c>
      <c r="B285" s="60" t="s">
        <v>3313</v>
      </c>
      <c r="C285" s="60" t="s">
        <v>3300</v>
      </c>
      <c r="D285" s="60" t="s">
        <v>3178</v>
      </c>
      <c r="E285" s="60" t="s">
        <v>3301</v>
      </c>
      <c r="F285" s="60" t="s">
        <v>3302</v>
      </c>
      <c r="G285" s="60" t="s">
        <v>3302</v>
      </c>
      <c r="H285" s="60" t="s">
        <v>3311</v>
      </c>
      <c r="I285" s="60" t="s">
        <v>3312</v>
      </c>
      <c r="J285" s="60" t="s">
        <v>2847</v>
      </c>
      <c r="K285" s="60" t="s">
        <v>3314</v>
      </c>
      <c r="L285" s="60" t="s">
        <v>1512</v>
      </c>
      <c r="M285" s="60" t="s">
        <v>1217</v>
      </c>
      <c r="N285" s="60" t="s">
        <v>1217</v>
      </c>
      <c r="O285" s="60" t="s">
        <v>1217</v>
      </c>
      <c r="P285" s="61" t="s">
        <v>1217</v>
      </c>
      <c r="Q285" s="62" t="s">
        <v>3183</v>
      </c>
      <c r="R285" s="60" t="s">
        <v>3302</v>
      </c>
      <c r="S285" s="60" t="s">
        <v>3302</v>
      </c>
      <c r="T285" s="60" t="s">
        <v>2847</v>
      </c>
      <c r="U285" s="60">
        <v>12</v>
      </c>
    </row>
    <row r="286" spans="1:21" x14ac:dyDescent="0.25">
      <c r="A286" s="59">
        <v>134537</v>
      </c>
      <c r="B286" s="60" t="s">
        <v>3315</v>
      </c>
      <c r="C286" s="60" t="s">
        <v>3308</v>
      </c>
      <c r="D286" s="60" t="s">
        <v>3178</v>
      </c>
      <c r="E286" s="60" t="s">
        <v>3301</v>
      </c>
      <c r="F286" s="60" t="s">
        <v>3302</v>
      </c>
      <c r="G286" s="60" t="s">
        <v>3302</v>
      </c>
      <c r="H286" s="60" t="s">
        <v>3316</v>
      </c>
      <c r="I286" s="60" t="s">
        <v>3312</v>
      </c>
      <c r="J286" s="60" t="s">
        <v>1217</v>
      </c>
      <c r="K286" s="60" t="s">
        <v>3316</v>
      </c>
      <c r="L286" s="60" t="s">
        <v>1974</v>
      </c>
      <c r="M286" s="60" t="s">
        <v>1217</v>
      </c>
      <c r="N286" s="60" t="s">
        <v>1217</v>
      </c>
      <c r="O286" s="60" t="s">
        <v>1217</v>
      </c>
      <c r="P286" s="61" t="s">
        <v>1217</v>
      </c>
      <c r="Q286" s="62" t="s">
        <v>3183</v>
      </c>
      <c r="R286" s="60" t="s">
        <v>3302</v>
      </c>
      <c r="S286" s="60" t="s">
        <v>3302</v>
      </c>
      <c r="T286" s="60" t="s">
        <v>2847</v>
      </c>
      <c r="U286" s="60">
        <v>12</v>
      </c>
    </row>
    <row r="287" spans="1:21" x14ac:dyDescent="0.25">
      <c r="A287" s="59">
        <v>134470</v>
      </c>
      <c r="B287" s="60" t="s">
        <v>3317</v>
      </c>
      <c r="C287" s="60" t="s">
        <v>10</v>
      </c>
      <c r="D287" s="60" t="s">
        <v>2843</v>
      </c>
      <c r="E287" s="60" t="s">
        <v>2844</v>
      </c>
      <c r="F287" s="60" t="s">
        <v>2845</v>
      </c>
      <c r="G287" s="60" t="s">
        <v>2845</v>
      </c>
      <c r="H287" s="60" t="s">
        <v>3318</v>
      </c>
      <c r="I287" s="60" t="s">
        <v>3318</v>
      </c>
      <c r="J287" s="60" t="s">
        <v>2847</v>
      </c>
      <c r="K287" s="60" t="s">
        <v>3317</v>
      </c>
      <c r="L287" s="60" t="s">
        <v>1974</v>
      </c>
      <c r="M287" s="60">
        <v>330</v>
      </c>
      <c r="N287" s="60">
        <v>333</v>
      </c>
      <c r="O287" s="60">
        <v>401</v>
      </c>
      <c r="P287" s="61" t="s">
        <v>1217</v>
      </c>
      <c r="Q287" s="62" t="s">
        <v>2848</v>
      </c>
      <c r="R287" s="60" t="s">
        <v>2845</v>
      </c>
      <c r="S287" s="60" t="s">
        <v>2849</v>
      </c>
      <c r="T287" s="60" t="s">
        <v>2847</v>
      </c>
      <c r="U287" s="60">
        <v>1</v>
      </c>
    </row>
    <row r="288" spans="1:21" x14ac:dyDescent="0.25">
      <c r="A288" s="59">
        <v>61736</v>
      </c>
      <c r="B288" s="60" t="s">
        <v>3317</v>
      </c>
      <c r="C288" s="60" t="s">
        <v>10</v>
      </c>
      <c r="D288" s="60" t="s">
        <v>2843</v>
      </c>
      <c r="E288" s="60" t="s">
        <v>2844</v>
      </c>
      <c r="F288" s="60" t="s">
        <v>2845</v>
      </c>
      <c r="G288" s="60" t="s">
        <v>2845</v>
      </c>
      <c r="H288" s="60" t="s">
        <v>3318</v>
      </c>
      <c r="I288" s="60" t="s">
        <v>3318</v>
      </c>
      <c r="J288" s="60" t="s">
        <v>2847</v>
      </c>
      <c r="K288" s="60" t="s">
        <v>3317</v>
      </c>
      <c r="L288" s="60" t="s">
        <v>1302</v>
      </c>
      <c r="M288" s="60">
        <v>330</v>
      </c>
      <c r="N288" s="60">
        <v>333</v>
      </c>
      <c r="O288" s="60">
        <v>401</v>
      </c>
      <c r="P288" s="61" t="s">
        <v>1217</v>
      </c>
      <c r="Q288" s="62" t="s">
        <v>2848</v>
      </c>
      <c r="R288" s="60" t="s">
        <v>2845</v>
      </c>
      <c r="S288" s="60" t="s">
        <v>2849</v>
      </c>
      <c r="T288" s="60" t="s">
        <v>2847</v>
      </c>
      <c r="U288" s="60">
        <v>1</v>
      </c>
    </row>
    <row r="289" spans="1:21" x14ac:dyDescent="0.25">
      <c r="A289" s="59">
        <v>655307</v>
      </c>
      <c r="B289" s="60" t="s">
        <v>3319</v>
      </c>
      <c r="C289" s="60" t="s">
        <v>10</v>
      </c>
      <c r="D289" s="60" t="s">
        <v>2843</v>
      </c>
      <c r="E289" s="60" t="s">
        <v>2844</v>
      </c>
      <c r="F289" s="60" t="s">
        <v>2845</v>
      </c>
      <c r="G289" s="60" t="s">
        <v>2845</v>
      </c>
      <c r="H289" s="60" t="s">
        <v>3318</v>
      </c>
      <c r="I289" s="60" t="s">
        <v>3318</v>
      </c>
      <c r="J289" s="60" t="s">
        <v>2851</v>
      </c>
      <c r="K289" s="60" t="s">
        <v>3319</v>
      </c>
      <c r="L289" s="60" t="s">
        <v>2852</v>
      </c>
      <c r="M289" s="60">
        <v>330</v>
      </c>
      <c r="N289" s="60">
        <v>333</v>
      </c>
      <c r="O289" s="60">
        <v>401</v>
      </c>
      <c r="P289" s="61">
        <v>452</v>
      </c>
      <c r="Q289" s="62">
        <v>330333401452</v>
      </c>
      <c r="R289" s="60" t="s">
        <v>2845</v>
      </c>
      <c r="S289" s="60" t="s">
        <v>2849</v>
      </c>
      <c r="T289" s="60" t="s">
        <v>2847</v>
      </c>
      <c r="U289" s="60">
        <v>1</v>
      </c>
    </row>
    <row r="290" spans="1:21" x14ac:dyDescent="0.25">
      <c r="A290" s="59">
        <v>655714</v>
      </c>
      <c r="B290" s="60" t="s">
        <v>3320</v>
      </c>
      <c r="C290" s="60" t="s">
        <v>10</v>
      </c>
      <c r="D290" s="60" t="s">
        <v>2843</v>
      </c>
      <c r="E290" s="60" t="s">
        <v>2844</v>
      </c>
      <c r="F290" s="60" t="s">
        <v>2845</v>
      </c>
      <c r="G290" s="60" t="s">
        <v>2845</v>
      </c>
      <c r="H290" s="60" t="s">
        <v>3318</v>
      </c>
      <c r="I290" s="60" t="s">
        <v>3318</v>
      </c>
      <c r="J290" s="60" t="s">
        <v>2854</v>
      </c>
      <c r="K290" s="60" t="s">
        <v>3320</v>
      </c>
      <c r="L290" s="60" t="s">
        <v>2852</v>
      </c>
      <c r="M290" s="60">
        <v>330</v>
      </c>
      <c r="N290" s="60">
        <v>333</v>
      </c>
      <c r="O290" s="60">
        <v>401</v>
      </c>
      <c r="P290" s="61">
        <v>101</v>
      </c>
      <c r="Q290" s="62">
        <v>330333401101</v>
      </c>
      <c r="R290" s="60" t="s">
        <v>2845</v>
      </c>
      <c r="S290" s="60" t="s">
        <v>2849</v>
      </c>
      <c r="T290" s="60" t="s">
        <v>2847</v>
      </c>
      <c r="U290" s="60">
        <v>1</v>
      </c>
    </row>
    <row r="291" spans="1:21" x14ac:dyDescent="0.25">
      <c r="A291" s="59">
        <v>20020944</v>
      </c>
      <c r="B291" s="60" t="s">
        <v>3321</v>
      </c>
      <c r="C291" s="60" t="s">
        <v>10</v>
      </c>
      <c r="D291" s="60" t="s">
        <v>2843</v>
      </c>
      <c r="E291" s="60" t="s">
        <v>2844</v>
      </c>
      <c r="F291" s="60" t="s">
        <v>2845</v>
      </c>
      <c r="G291" s="60" t="s">
        <v>2845</v>
      </c>
      <c r="H291" s="60" t="s">
        <v>3318</v>
      </c>
      <c r="I291" s="60" t="s">
        <v>3318</v>
      </c>
      <c r="J291" s="60" t="s">
        <v>2857</v>
      </c>
      <c r="K291" s="60" t="s">
        <v>3322</v>
      </c>
      <c r="L291" s="60" t="s">
        <v>2859</v>
      </c>
      <c r="M291" s="60">
        <v>330</v>
      </c>
      <c r="N291" s="60">
        <v>333</v>
      </c>
      <c r="O291" s="60">
        <v>401</v>
      </c>
      <c r="P291" s="61" t="s">
        <v>1217</v>
      </c>
      <c r="Q291" s="62" t="s">
        <v>2848</v>
      </c>
      <c r="R291" s="60" t="s">
        <v>2845</v>
      </c>
      <c r="S291" s="60" t="s">
        <v>2849</v>
      </c>
      <c r="T291" s="60" t="s">
        <v>2847</v>
      </c>
      <c r="U291" s="60">
        <v>1</v>
      </c>
    </row>
    <row r="292" spans="1:21" x14ac:dyDescent="0.25">
      <c r="A292" s="59" t="s">
        <v>1217</v>
      </c>
      <c r="B292" s="60" t="s">
        <v>3323</v>
      </c>
      <c r="C292" s="60" t="s">
        <v>10</v>
      </c>
      <c r="D292" s="60" t="s">
        <v>2843</v>
      </c>
      <c r="E292" s="60" t="s">
        <v>2844</v>
      </c>
      <c r="F292" s="60" t="s">
        <v>2845</v>
      </c>
      <c r="G292" s="60" t="s">
        <v>2845</v>
      </c>
      <c r="H292" s="60" t="s">
        <v>3318</v>
      </c>
      <c r="I292" s="60" t="s">
        <v>3318</v>
      </c>
      <c r="J292" s="60" t="s">
        <v>2847</v>
      </c>
      <c r="K292" s="60" t="s">
        <v>3317</v>
      </c>
      <c r="L292" s="60" t="s">
        <v>1512</v>
      </c>
      <c r="M292" s="60">
        <v>330</v>
      </c>
      <c r="N292" s="60">
        <v>333</v>
      </c>
      <c r="O292" s="60">
        <v>401</v>
      </c>
      <c r="P292" s="61" t="s">
        <v>1217</v>
      </c>
      <c r="Q292" s="62" t="s">
        <v>2848</v>
      </c>
      <c r="R292" s="60" t="s">
        <v>2845</v>
      </c>
      <c r="S292" s="60" t="s">
        <v>2849</v>
      </c>
      <c r="T292" s="60" t="s">
        <v>2847</v>
      </c>
      <c r="U292" s="60">
        <v>0.001</v>
      </c>
    </row>
    <row r="293" spans="1:21" x14ac:dyDescent="0.25">
      <c r="A293" s="59">
        <v>134471</v>
      </c>
      <c r="B293" s="60" t="s">
        <v>3324</v>
      </c>
      <c r="C293" s="60" t="s">
        <v>10</v>
      </c>
      <c r="D293" s="60" t="s">
        <v>2843</v>
      </c>
      <c r="E293" s="60" t="s">
        <v>2844</v>
      </c>
      <c r="F293" s="60" t="s">
        <v>2845</v>
      </c>
      <c r="G293" s="60" t="s">
        <v>2845</v>
      </c>
      <c r="H293" s="60" t="s">
        <v>3325</v>
      </c>
      <c r="I293" s="60" t="s">
        <v>3325</v>
      </c>
      <c r="J293" s="60" t="s">
        <v>2847</v>
      </c>
      <c r="K293" s="60" t="s">
        <v>3324</v>
      </c>
      <c r="L293" s="60" t="s">
        <v>1974</v>
      </c>
      <c r="M293" s="60">
        <v>330</v>
      </c>
      <c r="N293" s="60">
        <v>333</v>
      </c>
      <c r="O293" s="60">
        <v>401</v>
      </c>
      <c r="P293" s="61" t="s">
        <v>1217</v>
      </c>
      <c r="Q293" s="62" t="s">
        <v>2848</v>
      </c>
      <c r="R293" s="60" t="s">
        <v>2845</v>
      </c>
      <c r="S293" s="60" t="s">
        <v>2849</v>
      </c>
      <c r="T293" s="60" t="s">
        <v>2847</v>
      </c>
      <c r="U293" s="60">
        <v>1</v>
      </c>
    </row>
    <row r="294" spans="1:21" x14ac:dyDescent="0.25">
      <c r="A294" s="59">
        <v>61737</v>
      </c>
      <c r="B294" s="60" t="s">
        <v>3324</v>
      </c>
      <c r="C294" s="60" t="s">
        <v>10</v>
      </c>
      <c r="D294" s="60" t="s">
        <v>2843</v>
      </c>
      <c r="E294" s="60" t="s">
        <v>2844</v>
      </c>
      <c r="F294" s="60" t="s">
        <v>2845</v>
      </c>
      <c r="G294" s="60" t="s">
        <v>2845</v>
      </c>
      <c r="H294" s="60" t="s">
        <v>3325</v>
      </c>
      <c r="I294" s="60" t="s">
        <v>3325</v>
      </c>
      <c r="J294" s="60" t="s">
        <v>2847</v>
      </c>
      <c r="K294" s="60" t="s">
        <v>3324</v>
      </c>
      <c r="L294" s="60" t="s">
        <v>1302</v>
      </c>
      <c r="M294" s="60">
        <v>330</v>
      </c>
      <c r="N294" s="60">
        <v>333</v>
      </c>
      <c r="O294" s="60">
        <v>401</v>
      </c>
      <c r="P294" s="61" t="s">
        <v>1217</v>
      </c>
      <c r="Q294" s="62" t="s">
        <v>2848</v>
      </c>
      <c r="R294" s="60" t="s">
        <v>2845</v>
      </c>
      <c r="S294" s="60" t="s">
        <v>2849</v>
      </c>
      <c r="T294" s="60" t="s">
        <v>2847</v>
      </c>
      <c r="U294" s="60">
        <v>1</v>
      </c>
    </row>
    <row r="295" spans="1:21" x14ac:dyDescent="0.25">
      <c r="A295" s="59">
        <v>655308</v>
      </c>
      <c r="B295" s="60" t="s">
        <v>3326</v>
      </c>
      <c r="C295" s="60" t="s">
        <v>10</v>
      </c>
      <c r="D295" s="60" t="s">
        <v>2843</v>
      </c>
      <c r="E295" s="60" t="s">
        <v>2844</v>
      </c>
      <c r="F295" s="60" t="s">
        <v>2845</v>
      </c>
      <c r="G295" s="60" t="s">
        <v>2845</v>
      </c>
      <c r="H295" s="60" t="s">
        <v>3325</v>
      </c>
      <c r="I295" s="60" t="s">
        <v>3325</v>
      </c>
      <c r="J295" s="60" t="s">
        <v>2851</v>
      </c>
      <c r="K295" s="60" t="s">
        <v>3326</v>
      </c>
      <c r="L295" s="60" t="s">
        <v>2852</v>
      </c>
      <c r="M295" s="60">
        <v>330</v>
      </c>
      <c r="N295" s="60">
        <v>333</v>
      </c>
      <c r="O295" s="60">
        <v>401</v>
      </c>
      <c r="P295" s="61">
        <v>452</v>
      </c>
      <c r="Q295" s="62">
        <v>330333401452</v>
      </c>
      <c r="R295" s="60" t="s">
        <v>2845</v>
      </c>
      <c r="S295" s="60" t="s">
        <v>2849</v>
      </c>
      <c r="T295" s="60" t="s">
        <v>2847</v>
      </c>
      <c r="U295" s="60">
        <v>1</v>
      </c>
    </row>
    <row r="296" spans="1:21" x14ac:dyDescent="0.25">
      <c r="A296" s="59">
        <v>655715</v>
      </c>
      <c r="B296" s="60" t="s">
        <v>3327</v>
      </c>
      <c r="C296" s="60" t="s">
        <v>10</v>
      </c>
      <c r="D296" s="60" t="s">
        <v>2843</v>
      </c>
      <c r="E296" s="60" t="s">
        <v>2844</v>
      </c>
      <c r="F296" s="60" t="s">
        <v>2845</v>
      </c>
      <c r="G296" s="60" t="s">
        <v>2845</v>
      </c>
      <c r="H296" s="60" t="s">
        <v>3325</v>
      </c>
      <c r="I296" s="60" t="s">
        <v>3325</v>
      </c>
      <c r="J296" s="60" t="s">
        <v>2854</v>
      </c>
      <c r="K296" s="60" t="s">
        <v>3327</v>
      </c>
      <c r="L296" s="60" t="s">
        <v>2852</v>
      </c>
      <c r="M296" s="60">
        <v>330</v>
      </c>
      <c r="N296" s="60">
        <v>333</v>
      </c>
      <c r="O296" s="60">
        <v>401</v>
      </c>
      <c r="P296" s="61">
        <v>101</v>
      </c>
      <c r="Q296" s="62">
        <v>330333401101</v>
      </c>
      <c r="R296" s="60" t="s">
        <v>2845</v>
      </c>
      <c r="S296" s="60" t="s">
        <v>2849</v>
      </c>
      <c r="T296" s="60" t="s">
        <v>2847</v>
      </c>
      <c r="U296" s="60">
        <v>1</v>
      </c>
    </row>
    <row r="297" spans="1:21" x14ac:dyDescent="0.25">
      <c r="A297" s="59">
        <v>20020945</v>
      </c>
      <c r="B297" s="60" t="s">
        <v>3328</v>
      </c>
      <c r="C297" s="60" t="s">
        <v>10</v>
      </c>
      <c r="D297" s="60" t="s">
        <v>2843</v>
      </c>
      <c r="E297" s="60" t="s">
        <v>2844</v>
      </c>
      <c r="F297" s="60" t="s">
        <v>2845</v>
      </c>
      <c r="G297" s="60" t="s">
        <v>2845</v>
      </c>
      <c r="H297" s="60" t="s">
        <v>3325</v>
      </c>
      <c r="I297" s="60" t="s">
        <v>3325</v>
      </c>
      <c r="J297" s="60" t="s">
        <v>2857</v>
      </c>
      <c r="K297" s="60" t="s">
        <v>3329</v>
      </c>
      <c r="L297" s="60" t="s">
        <v>2859</v>
      </c>
      <c r="M297" s="60">
        <v>330</v>
      </c>
      <c r="N297" s="60">
        <v>333</v>
      </c>
      <c r="O297" s="60">
        <v>401</v>
      </c>
      <c r="P297" s="61" t="s">
        <v>1217</v>
      </c>
      <c r="Q297" s="62" t="s">
        <v>2848</v>
      </c>
      <c r="R297" s="60" t="s">
        <v>2845</v>
      </c>
      <c r="S297" s="60" t="s">
        <v>2849</v>
      </c>
      <c r="T297" s="60" t="s">
        <v>2847</v>
      </c>
      <c r="U297" s="60">
        <v>1</v>
      </c>
    </row>
    <row r="298" spans="1:21" x14ac:dyDescent="0.25">
      <c r="A298" s="59" t="s">
        <v>1217</v>
      </c>
      <c r="B298" s="60" t="s">
        <v>3330</v>
      </c>
      <c r="C298" s="60" t="s">
        <v>10</v>
      </c>
      <c r="D298" s="60" t="s">
        <v>2843</v>
      </c>
      <c r="E298" s="60" t="s">
        <v>2844</v>
      </c>
      <c r="F298" s="60" t="s">
        <v>2845</v>
      </c>
      <c r="G298" s="60" t="s">
        <v>2845</v>
      </c>
      <c r="H298" s="60" t="s">
        <v>3325</v>
      </c>
      <c r="I298" s="60" t="s">
        <v>3325</v>
      </c>
      <c r="J298" s="60" t="s">
        <v>2847</v>
      </c>
      <c r="K298" s="60" t="s">
        <v>3324</v>
      </c>
      <c r="L298" s="60" t="s">
        <v>1512</v>
      </c>
      <c r="M298" s="60">
        <v>330</v>
      </c>
      <c r="N298" s="60">
        <v>333</v>
      </c>
      <c r="O298" s="60">
        <v>401</v>
      </c>
      <c r="P298" s="61" t="s">
        <v>1217</v>
      </c>
      <c r="Q298" s="62" t="s">
        <v>2848</v>
      </c>
      <c r="R298" s="60" t="s">
        <v>2845</v>
      </c>
      <c r="S298" s="60" t="s">
        <v>2849</v>
      </c>
      <c r="T298" s="60" t="s">
        <v>2847</v>
      </c>
      <c r="U298" s="60">
        <v>0.001</v>
      </c>
    </row>
    <row r="299" spans="1:21" x14ac:dyDescent="0.25">
      <c r="A299" s="59">
        <v>91834</v>
      </c>
      <c r="B299" s="60" t="s">
        <v>3331</v>
      </c>
      <c r="C299" s="60" t="s">
        <v>10</v>
      </c>
      <c r="D299" s="60" t="s">
        <v>2843</v>
      </c>
      <c r="E299" s="60" t="s">
        <v>2844</v>
      </c>
      <c r="F299" s="60" t="s">
        <v>2845</v>
      </c>
      <c r="G299" s="60" t="s">
        <v>2845</v>
      </c>
      <c r="H299" s="60" t="s">
        <v>3332</v>
      </c>
      <c r="I299" s="60" t="s">
        <v>3325</v>
      </c>
      <c r="J299" s="60" t="s">
        <v>2847</v>
      </c>
      <c r="K299" s="60" t="s">
        <v>3331</v>
      </c>
      <c r="L299" s="60" t="s">
        <v>1302</v>
      </c>
      <c r="M299" s="60">
        <v>330</v>
      </c>
      <c r="N299" s="60">
        <v>333</v>
      </c>
      <c r="O299" s="60">
        <v>401</v>
      </c>
      <c r="P299" s="61" t="s">
        <v>1217</v>
      </c>
      <c r="Q299" s="62" t="s">
        <v>2848</v>
      </c>
      <c r="R299" s="60" t="s">
        <v>2845</v>
      </c>
      <c r="S299" s="60" t="s">
        <v>2849</v>
      </c>
      <c r="T299" s="60" t="s">
        <v>2847</v>
      </c>
      <c r="U299" s="60">
        <v>1</v>
      </c>
    </row>
    <row r="300" spans="1:21" x14ac:dyDescent="0.25">
      <c r="A300" s="59">
        <v>134542</v>
      </c>
      <c r="B300" s="60" t="s">
        <v>3333</v>
      </c>
      <c r="C300" s="60" t="s">
        <v>3300</v>
      </c>
      <c r="D300" s="60" t="s">
        <v>3178</v>
      </c>
      <c r="E300" s="60" t="s">
        <v>3301</v>
      </c>
      <c r="F300" s="60" t="s">
        <v>3302</v>
      </c>
      <c r="G300" s="60" t="s">
        <v>3302</v>
      </c>
      <c r="H300" s="60" t="s">
        <v>3334</v>
      </c>
      <c r="I300" s="60" t="s">
        <v>3335</v>
      </c>
      <c r="J300" s="60" t="s">
        <v>1217</v>
      </c>
      <c r="K300" s="60" t="s">
        <v>3334</v>
      </c>
      <c r="L300" s="60" t="s">
        <v>1974</v>
      </c>
      <c r="M300" s="60" t="s">
        <v>1217</v>
      </c>
      <c r="N300" s="60" t="s">
        <v>1217</v>
      </c>
      <c r="O300" s="60" t="s">
        <v>1217</v>
      </c>
      <c r="P300" s="61" t="s">
        <v>1217</v>
      </c>
      <c r="Q300" s="62" t="s">
        <v>3183</v>
      </c>
      <c r="R300" s="60" t="s">
        <v>3302</v>
      </c>
      <c r="S300" s="60" t="s">
        <v>3302</v>
      </c>
      <c r="T300" s="60" t="s">
        <v>2847</v>
      </c>
      <c r="U300" s="60">
        <v>12</v>
      </c>
    </row>
    <row r="301" spans="1:21" x14ac:dyDescent="0.25">
      <c r="A301" s="59" t="s">
        <v>1217</v>
      </c>
      <c r="B301" s="60" t="s">
        <v>3336</v>
      </c>
      <c r="C301" s="60" t="s">
        <v>3300</v>
      </c>
      <c r="D301" s="60" t="s">
        <v>3178</v>
      </c>
      <c r="E301" s="60" t="s">
        <v>3301</v>
      </c>
      <c r="F301" s="60" t="s">
        <v>3302</v>
      </c>
      <c r="G301" s="60" t="s">
        <v>3302</v>
      </c>
      <c r="H301" s="60" t="s">
        <v>3334</v>
      </c>
      <c r="I301" s="60" t="s">
        <v>3335</v>
      </c>
      <c r="J301" s="60" t="s">
        <v>2847</v>
      </c>
      <c r="K301" s="60" t="s">
        <v>3337</v>
      </c>
      <c r="L301" s="60" t="s">
        <v>1512</v>
      </c>
      <c r="M301" s="60" t="s">
        <v>1217</v>
      </c>
      <c r="N301" s="60" t="s">
        <v>1217</v>
      </c>
      <c r="O301" s="60" t="s">
        <v>1217</v>
      </c>
      <c r="P301" s="61" t="s">
        <v>1217</v>
      </c>
      <c r="Q301" s="62" t="s">
        <v>3183</v>
      </c>
      <c r="R301" s="60" t="s">
        <v>3302</v>
      </c>
      <c r="S301" s="60" t="s">
        <v>3302</v>
      </c>
      <c r="T301" s="60" t="s">
        <v>2847</v>
      </c>
      <c r="U301" s="60">
        <v>12</v>
      </c>
    </row>
    <row r="302" spans="1:21" x14ac:dyDescent="0.25">
      <c r="A302" s="59">
        <v>134541</v>
      </c>
      <c r="B302" s="60" t="s">
        <v>3338</v>
      </c>
      <c r="C302" s="60" t="s">
        <v>3300</v>
      </c>
      <c r="D302" s="60" t="s">
        <v>3178</v>
      </c>
      <c r="E302" s="60" t="s">
        <v>3301</v>
      </c>
      <c r="F302" s="60" t="s">
        <v>3302</v>
      </c>
      <c r="G302" s="60" t="s">
        <v>3302</v>
      </c>
      <c r="H302" s="60" t="s">
        <v>3339</v>
      </c>
      <c r="I302" s="60" t="s">
        <v>3340</v>
      </c>
      <c r="J302" s="60" t="s">
        <v>1217</v>
      </c>
      <c r="K302" s="60" t="s">
        <v>3339</v>
      </c>
      <c r="L302" s="60" t="s">
        <v>1974</v>
      </c>
      <c r="M302" s="60" t="s">
        <v>1217</v>
      </c>
      <c r="N302" s="60" t="s">
        <v>1217</v>
      </c>
      <c r="O302" s="60" t="s">
        <v>1217</v>
      </c>
      <c r="P302" s="61" t="s">
        <v>1217</v>
      </c>
      <c r="Q302" s="62" t="s">
        <v>3183</v>
      </c>
      <c r="R302" s="60" t="s">
        <v>3302</v>
      </c>
      <c r="S302" s="60" t="s">
        <v>3302</v>
      </c>
      <c r="T302" s="60" t="s">
        <v>2847</v>
      </c>
      <c r="U302" s="60">
        <v>12</v>
      </c>
    </row>
    <row r="303" spans="1:21" x14ac:dyDescent="0.25">
      <c r="A303" s="59" t="s">
        <v>1217</v>
      </c>
      <c r="B303" s="60" t="s">
        <v>3341</v>
      </c>
      <c r="C303" s="60" t="s">
        <v>3300</v>
      </c>
      <c r="D303" s="60" t="s">
        <v>3178</v>
      </c>
      <c r="E303" s="60" t="s">
        <v>3301</v>
      </c>
      <c r="F303" s="60" t="s">
        <v>3302</v>
      </c>
      <c r="G303" s="60" t="s">
        <v>3302</v>
      </c>
      <c r="H303" s="60" t="s">
        <v>3339</v>
      </c>
      <c r="I303" s="60" t="s">
        <v>3340</v>
      </c>
      <c r="J303" s="60" t="s">
        <v>2847</v>
      </c>
      <c r="K303" s="60" t="s">
        <v>3342</v>
      </c>
      <c r="L303" s="60" t="s">
        <v>1512</v>
      </c>
      <c r="M303" s="60" t="s">
        <v>1217</v>
      </c>
      <c r="N303" s="60" t="s">
        <v>1217</v>
      </c>
      <c r="O303" s="60" t="s">
        <v>1217</v>
      </c>
      <c r="P303" s="61" t="s">
        <v>1217</v>
      </c>
      <c r="Q303" s="62" t="s">
        <v>3183</v>
      </c>
      <c r="R303" s="60" t="s">
        <v>3302</v>
      </c>
      <c r="S303" s="60" t="s">
        <v>3302</v>
      </c>
      <c r="T303" s="60" t="s">
        <v>2847</v>
      </c>
      <c r="U303" s="60">
        <v>12</v>
      </c>
    </row>
    <row r="304" spans="1:21" x14ac:dyDescent="0.25">
      <c r="A304" s="59">
        <v>134543</v>
      </c>
      <c r="B304" s="60" t="s">
        <v>3343</v>
      </c>
      <c r="C304" s="60" t="s">
        <v>3308</v>
      </c>
      <c r="D304" s="60" t="s">
        <v>3178</v>
      </c>
      <c r="E304" s="60" t="s">
        <v>3301</v>
      </c>
      <c r="F304" s="60" t="s">
        <v>3302</v>
      </c>
      <c r="G304" s="60" t="s">
        <v>3302</v>
      </c>
      <c r="H304" s="60" t="s">
        <v>3344</v>
      </c>
      <c r="I304" s="60" t="s">
        <v>3340</v>
      </c>
      <c r="J304" s="60" t="s">
        <v>1217</v>
      </c>
      <c r="K304" s="60" t="s">
        <v>3344</v>
      </c>
      <c r="L304" s="60" t="s">
        <v>1974</v>
      </c>
      <c r="M304" s="60" t="s">
        <v>1217</v>
      </c>
      <c r="N304" s="60" t="s">
        <v>1217</v>
      </c>
      <c r="O304" s="60" t="s">
        <v>1217</v>
      </c>
      <c r="P304" s="61" t="s">
        <v>1217</v>
      </c>
      <c r="Q304" s="62" t="s">
        <v>3183</v>
      </c>
      <c r="R304" s="60" t="s">
        <v>3302</v>
      </c>
      <c r="S304" s="60" t="s">
        <v>3302</v>
      </c>
      <c r="T304" s="60" t="s">
        <v>2847</v>
      </c>
      <c r="U304" s="60">
        <v>12</v>
      </c>
    </row>
    <row r="305" spans="1:21" x14ac:dyDescent="0.25">
      <c r="A305" s="59">
        <v>134472</v>
      </c>
      <c r="B305" s="60" t="s">
        <v>3345</v>
      </c>
      <c r="C305" s="60" t="s">
        <v>10</v>
      </c>
      <c r="D305" s="60" t="s">
        <v>2843</v>
      </c>
      <c r="E305" s="60" t="s">
        <v>2844</v>
      </c>
      <c r="F305" s="60" t="s">
        <v>2845</v>
      </c>
      <c r="G305" s="60" t="s">
        <v>2845</v>
      </c>
      <c r="H305" s="60" t="s">
        <v>3346</v>
      </c>
      <c r="I305" s="60" t="s">
        <v>3347</v>
      </c>
      <c r="J305" s="60" t="s">
        <v>2847</v>
      </c>
      <c r="K305" s="60" t="s">
        <v>3345</v>
      </c>
      <c r="L305" s="60" t="s">
        <v>1974</v>
      </c>
      <c r="M305" s="60">
        <v>330</v>
      </c>
      <c r="N305" s="60">
        <v>333</v>
      </c>
      <c r="O305" s="60">
        <v>401</v>
      </c>
      <c r="P305" s="61" t="s">
        <v>1217</v>
      </c>
      <c r="Q305" s="62" t="s">
        <v>2848</v>
      </c>
      <c r="R305" s="60" t="s">
        <v>2845</v>
      </c>
      <c r="S305" s="60" t="s">
        <v>2849</v>
      </c>
      <c r="T305" s="60" t="s">
        <v>2847</v>
      </c>
      <c r="U305" s="60">
        <v>1</v>
      </c>
    </row>
    <row r="306" spans="1:21" x14ac:dyDescent="0.25">
      <c r="A306" s="59">
        <v>61738</v>
      </c>
      <c r="B306" s="60" t="s">
        <v>3345</v>
      </c>
      <c r="C306" s="60" t="s">
        <v>10</v>
      </c>
      <c r="D306" s="60" t="s">
        <v>2843</v>
      </c>
      <c r="E306" s="60" t="s">
        <v>2844</v>
      </c>
      <c r="F306" s="60" t="s">
        <v>2845</v>
      </c>
      <c r="G306" s="60" t="s">
        <v>2845</v>
      </c>
      <c r="H306" s="60" t="s">
        <v>3346</v>
      </c>
      <c r="I306" s="60" t="s">
        <v>3347</v>
      </c>
      <c r="J306" s="60" t="s">
        <v>2847</v>
      </c>
      <c r="K306" s="60" t="s">
        <v>3345</v>
      </c>
      <c r="L306" s="60" t="s">
        <v>1302</v>
      </c>
      <c r="M306" s="60">
        <v>330</v>
      </c>
      <c r="N306" s="60">
        <v>333</v>
      </c>
      <c r="O306" s="60">
        <v>401</v>
      </c>
      <c r="P306" s="61" t="s">
        <v>1217</v>
      </c>
      <c r="Q306" s="62" t="s">
        <v>2848</v>
      </c>
      <c r="R306" s="60" t="s">
        <v>2845</v>
      </c>
      <c r="S306" s="60" t="s">
        <v>2849</v>
      </c>
      <c r="T306" s="60" t="s">
        <v>2847</v>
      </c>
      <c r="U306" s="60">
        <v>1</v>
      </c>
    </row>
    <row r="307" spans="1:21" x14ac:dyDescent="0.25">
      <c r="A307" s="59">
        <v>655326</v>
      </c>
      <c r="B307" s="60" t="s">
        <v>3348</v>
      </c>
      <c r="C307" s="60" t="s">
        <v>10</v>
      </c>
      <c r="D307" s="60" t="s">
        <v>2843</v>
      </c>
      <c r="E307" s="60" t="s">
        <v>2844</v>
      </c>
      <c r="F307" s="60" t="s">
        <v>2845</v>
      </c>
      <c r="G307" s="60" t="s">
        <v>2845</v>
      </c>
      <c r="H307" s="60" t="s">
        <v>3346</v>
      </c>
      <c r="I307" s="60" t="s">
        <v>3347</v>
      </c>
      <c r="J307" s="60" t="s">
        <v>2851</v>
      </c>
      <c r="K307" s="60" t="s">
        <v>3348</v>
      </c>
      <c r="L307" s="60" t="s">
        <v>2852</v>
      </c>
      <c r="M307" s="60">
        <v>330</v>
      </c>
      <c r="N307" s="60">
        <v>333</v>
      </c>
      <c r="O307" s="60">
        <v>401</v>
      </c>
      <c r="P307" s="61">
        <v>453</v>
      </c>
      <c r="Q307" s="62">
        <v>330333401453</v>
      </c>
      <c r="R307" s="60" t="s">
        <v>2845</v>
      </c>
      <c r="S307" s="60" t="s">
        <v>2849</v>
      </c>
      <c r="T307" s="60" t="s">
        <v>2847</v>
      </c>
      <c r="U307" s="60">
        <v>1</v>
      </c>
    </row>
    <row r="308" spans="1:21" x14ac:dyDescent="0.25">
      <c r="A308" s="59">
        <v>655740</v>
      </c>
      <c r="B308" s="60" t="s">
        <v>3349</v>
      </c>
      <c r="C308" s="60" t="s">
        <v>10</v>
      </c>
      <c r="D308" s="60" t="s">
        <v>2843</v>
      </c>
      <c r="E308" s="60" t="s">
        <v>2844</v>
      </c>
      <c r="F308" s="60" t="s">
        <v>2845</v>
      </c>
      <c r="G308" s="60" t="s">
        <v>2845</v>
      </c>
      <c r="H308" s="60" t="s">
        <v>3346</v>
      </c>
      <c r="I308" s="60" t="s">
        <v>3347</v>
      </c>
      <c r="J308" s="60" t="s">
        <v>2854</v>
      </c>
      <c r="K308" s="60" t="s">
        <v>3349</v>
      </c>
      <c r="L308" s="60" t="s">
        <v>2852</v>
      </c>
      <c r="M308" s="60">
        <v>330</v>
      </c>
      <c r="N308" s="60">
        <v>333</v>
      </c>
      <c r="O308" s="60">
        <v>401</v>
      </c>
      <c r="P308" s="61">
        <v>101</v>
      </c>
      <c r="Q308" s="62">
        <v>330333401101</v>
      </c>
      <c r="R308" s="60" t="s">
        <v>2845</v>
      </c>
      <c r="S308" s="60" t="s">
        <v>2849</v>
      </c>
      <c r="T308" s="60" t="s">
        <v>2847</v>
      </c>
      <c r="U308" s="60">
        <v>1</v>
      </c>
    </row>
    <row r="309" spans="1:21" x14ac:dyDescent="0.25">
      <c r="A309" s="59">
        <v>20020961</v>
      </c>
      <c r="B309" s="60" t="s">
        <v>3350</v>
      </c>
      <c r="C309" s="60" t="s">
        <v>10</v>
      </c>
      <c r="D309" s="60" t="s">
        <v>2843</v>
      </c>
      <c r="E309" s="60" t="s">
        <v>2844</v>
      </c>
      <c r="F309" s="60" t="s">
        <v>2845</v>
      </c>
      <c r="G309" s="60" t="s">
        <v>2845</v>
      </c>
      <c r="H309" s="60" t="s">
        <v>3346</v>
      </c>
      <c r="I309" s="60" t="s">
        <v>3347</v>
      </c>
      <c r="J309" s="60" t="s">
        <v>2857</v>
      </c>
      <c r="K309" s="60" t="s">
        <v>3351</v>
      </c>
      <c r="L309" s="60" t="s">
        <v>2859</v>
      </c>
      <c r="M309" s="60">
        <v>330</v>
      </c>
      <c r="N309" s="60">
        <v>333</v>
      </c>
      <c r="O309" s="60">
        <v>401</v>
      </c>
      <c r="P309" s="61" t="s">
        <v>1217</v>
      </c>
      <c r="Q309" s="62" t="s">
        <v>2848</v>
      </c>
      <c r="R309" s="60" t="s">
        <v>2845</v>
      </c>
      <c r="S309" s="60" t="s">
        <v>2849</v>
      </c>
      <c r="T309" s="60" t="s">
        <v>2847</v>
      </c>
      <c r="U309" s="60">
        <v>1</v>
      </c>
    </row>
    <row r="310" spans="1:21" x14ac:dyDescent="0.25">
      <c r="A310" s="59" t="s">
        <v>1217</v>
      </c>
      <c r="B310" s="60" t="s">
        <v>3352</v>
      </c>
      <c r="C310" s="60" t="s">
        <v>10</v>
      </c>
      <c r="D310" s="60" t="s">
        <v>2843</v>
      </c>
      <c r="E310" s="60" t="s">
        <v>2844</v>
      </c>
      <c r="F310" s="60" t="s">
        <v>2845</v>
      </c>
      <c r="G310" s="60" t="s">
        <v>2845</v>
      </c>
      <c r="H310" s="60" t="s">
        <v>3346</v>
      </c>
      <c r="I310" s="60" t="s">
        <v>3347</v>
      </c>
      <c r="J310" s="60" t="s">
        <v>2847</v>
      </c>
      <c r="K310" s="60" t="s">
        <v>3345</v>
      </c>
      <c r="L310" s="60" t="s">
        <v>1512</v>
      </c>
      <c r="M310" s="60">
        <v>330</v>
      </c>
      <c r="N310" s="60">
        <v>333</v>
      </c>
      <c r="O310" s="60">
        <v>401</v>
      </c>
      <c r="P310" s="61" t="s">
        <v>1217</v>
      </c>
      <c r="Q310" s="62" t="s">
        <v>2848</v>
      </c>
      <c r="R310" s="60" t="s">
        <v>2845</v>
      </c>
      <c r="S310" s="60" t="s">
        <v>2849</v>
      </c>
      <c r="T310" s="60" t="s">
        <v>2847</v>
      </c>
      <c r="U310" s="60">
        <v>0.001</v>
      </c>
    </row>
    <row r="311" spans="1:21" x14ac:dyDescent="0.25">
      <c r="A311" s="59">
        <v>25641</v>
      </c>
      <c r="B311" s="60" t="s">
        <v>3353</v>
      </c>
      <c r="C311" s="60" t="s">
        <v>10</v>
      </c>
      <c r="D311" s="60" t="s">
        <v>2843</v>
      </c>
      <c r="E311" s="60" t="s">
        <v>2844</v>
      </c>
      <c r="F311" s="60" t="s">
        <v>2845</v>
      </c>
      <c r="G311" s="60" t="s">
        <v>2845</v>
      </c>
      <c r="H311" s="60" t="s">
        <v>3354</v>
      </c>
      <c r="I311" s="60" t="s">
        <v>3355</v>
      </c>
      <c r="J311" s="60" t="s">
        <v>2847</v>
      </c>
      <c r="K311" s="60" t="s">
        <v>3356</v>
      </c>
      <c r="L311" s="60" t="s">
        <v>1302</v>
      </c>
      <c r="M311" s="60">
        <v>330</v>
      </c>
      <c r="N311" s="60">
        <v>333</v>
      </c>
      <c r="O311" s="60">
        <v>401</v>
      </c>
      <c r="P311" s="61" t="s">
        <v>1217</v>
      </c>
      <c r="Q311" s="62" t="s">
        <v>2848</v>
      </c>
      <c r="R311" s="60" t="s">
        <v>2845</v>
      </c>
      <c r="S311" s="60" t="s">
        <v>2849</v>
      </c>
      <c r="T311" s="60" t="s">
        <v>2847</v>
      </c>
      <c r="U311" s="60">
        <v>1</v>
      </c>
    </row>
    <row r="312" spans="1:21" x14ac:dyDescent="0.25">
      <c r="A312" s="59">
        <v>61739</v>
      </c>
      <c r="B312" s="60" t="s">
        <v>3357</v>
      </c>
      <c r="C312" s="60" t="s">
        <v>10</v>
      </c>
      <c r="D312" s="60" t="s">
        <v>2843</v>
      </c>
      <c r="E312" s="60" t="s">
        <v>2844</v>
      </c>
      <c r="F312" s="60" t="s">
        <v>2845</v>
      </c>
      <c r="G312" s="60" t="s">
        <v>2845</v>
      </c>
      <c r="H312" s="60" t="s">
        <v>3358</v>
      </c>
      <c r="I312" s="60" t="s">
        <v>3355</v>
      </c>
      <c r="J312" s="60" t="s">
        <v>2847</v>
      </c>
      <c r="K312" s="60" t="s">
        <v>3357</v>
      </c>
      <c r="L312" s="60" t="s">
        <v>1302</v>
      </c>
      <c r="M312" s="60">
        <v>330</v>
      </c>
      <c r="N312" s="60">
        <v>333</v>
      </c>
      <c r="O312" s="60">
        <v>401</v>
      </c>
      <c r="P312" s="61" t="s">
        <v>1217</v>
      </c>
      <c r="Q312" s="62" t="s">
        <v>2848</v>
      </c>
      <c r="R312" s="60" t="s">
        <v>2845</v>
      </c>
      <c r="S312" s="60" t="s">
        <v>2849</v>
      </c>
      <c r="T312" s="60" t="s">
        <v>2847</v>
      </c>
      <c r="U312" s="60">
        <v>1</v>
      </c>
    </row>
    <row r="313" spans="1:21" x14ac:dyDescent="0.25">
      <c r="A313" s="59">
        <v>655324</v>
      </c>
      <c r="B313" s="60" t="s">
        <v>3359</v>
      </c>
      <c r="C313" s="60" t="s">
        <v>10</v>
      </c>
      <c r="D313" s="60" t="s">
        <v>2843</v>
      </c>
      <c r="E313" s="60" t="s">
        <v>2844</v>
      </c>
      <c r="F313" s="60" t="s">
        <v>2845</v>
      </c>
      <c r="G313" s="60" t="s">
        <v>2845</v>
      </c>
      <c r="H313" s="60" t="s">
        <v>3358</v>
      </c>
      <c r="I313" s="60" t="s">
        <v>3355</v>
      </c>
      <c r="J313" s="60" t="s">
        <v>2851</v>
      </c>
      <c r="K313" s="60" t="s">
        <v>3359</v>
      </c>
      <c r="L313" s="60" t="s">
        <v>2852</v>
      </c>
      <c r="M313" s="60">
        <v>330</v>
      </c>
      <c r="N313" s="60">
        <v>333</v>
      </c>
      <c r="O313" s="60">
        <v>401</v>
      </c>
      <c r="P313" s="61">
        <v>453</v>
      </c>
      <c r="Q313" s="62">
        <v>330333401453</v>
      </c>
      <c r="R313" s="60" t="s">
        <v>2845</v>
      </c>
      <c r="S313" s="60" t="s">
        <v>2849</v>
      </c>
      <c r="T313" s="60" t="s">
        <v>2847</v>
      </c>
      <c r="U313" s="60">
        <v>1</v>
      </c>
    </row>
    <row r="314" spans="1:21" x14ac:dyDescent="0.25">
      <c r="A314" s="59">
        <v>655736</v>
      </c>
      <c r="B314" s="60" t="s">
        <v>3360</v>
      </c>
      <c r="C314" s="60" t="s">
        <v>10</v>
      </c>
      <c r="D314" s="60" t="s">
        <v>2843</v>
      </c>
      <c r="E314" s="60" t="s">
        <v>2844</v>
      </c>
      <c r="F314" s="60" t="s">
        <v>2845</v>
      </c>
      <c r="G314" s="60" t="s">
        <v>2845</v>
      </c>
      <c r="H314" s="60" t="s">
        <v>3358</v>
      </c>
      <c r="I314" s="60" t="s">
        <v>3355</v>
      </c>
      <c r="J314" s="60" t="s">
        <v>2854</v>
      </c>
      <c r="K314" s="60" t="s">
        <v>3360</v>
      </c>
      <c r="L314" s="60" t="s">
        <v>2852</v>
      </c>
      <c r="M314" s="60">
        <v>330</v>
      </c>
      <c r="N314" s="60">
        <v>333</v>
      </c>
      <c r="O314" s="60">
        <v>401</v>
      </c>
      <c r="P314" s="61">
        <v>101</v>
      </c>
      <c r="Q314" s="62">
        <v>330333401101</v>
      </c>
      <c r="R314" s="60" t="s">
        <v>2845</v>
      </c>
      <c r="S314" s="60" t="s">
        <v>2849</v>
      </c>
      <c r="T314" s="60" t="s">
        <v>2847</v>
      </c>
      <c r="U314" s="60">
        <v>1</v>
      </c>
    </row>
    <row r="315" spans="1:21" x14ac:dyDescent="0.25">
      <c r="A315" s="59">
        <v>20020959</v>
      </c>
      <c r="B315" s="60" t="s">
        <v>3361</v>
      </c>
      <c r="C315" s="60" t="s">
        <v>10</v>
      </c>
      <c r="D315" s="60" t="s">
        <v>2843</v>
      </c>
      <c r="E315" s="60" t="s">
        <v>2844</v>
      </c>
      <c r="F315" s="60" t="s">
        <v>2845</v>
      </c>
      <c r="G315" s="60" t="s">
        <v>2845</v>
      </c>
      <c r="H315" s="60" t="s">
        <v>3358</v>
      </c>
      <c r="I315" s="60" t="s">
        <v>3355</v>
      </c>
      <c r="J315" s="60" t="s">
        <v>2857</v>
      </c>
      <c r="K315" s="60" t="s">
        <v>3362</v>
      </c>
      <c r="L315" s="60" t="s">
        <v>2859</v>
      </c>
      <c r="M315" s="60">
        <v>330</v>
      </c>
      <c r="N315" s="60">
        <v>333</v>
      </c>
      <c r="O315" s="60">
        <v>401</v>
      </c>
      <c r="P315" s="61" t="s">
        <v>1217</v>
      </c>
      <c r="Q315" s="62" t="s">
        <v>2848</v>
      </c>
      <c r="R315" s="60" t="s">
        <v>2845</v>
      </c>
      <c r="S315" s="60" t="s">
        <v>2849</v>
      </c>
      <c r="T315" s="60" t="s">
        <v>2847</v>
      </c>
      <c r="U315" s="60">
        <v>1</v>
      </c>
    </row>
    <row r="316" spans="1:21" x14ac:dyDescent="0.25">
      <c r="A316" s="59" t="s">
        <v>1217</v>
      </c>
      <c r="B316" s="60" t="s">
        <v>3363</v>
      </c>
      <c r="C316" s="60" t="s">
        <v>10</v>
      </c>
      <c r="D316" s="60" t="s">
        <v>2843</v>
      </c>
      <c r="E316" s="60" t="s">
        <v>2844</v>
      </c>
      <c r="F316" s="60" t="s">
        <v>2845</v>
      </c>
      <c r="G316" s="60" t="s">
        <v>2845</v>
      </c>
      <c r="H316" s="60" t="s">
        <v>3358</v>
      </c>
      <c r="I316" s="60" t="s">
        <v>3355</v>
      </c>
      <c r="J316" s="60" t="s">
        <v>2847</v>
      </c>
      <c r="K316" s="60" t="s">
        <v>3357</v>
      </c>
      <c r="L316" s="60" t="s">
        <v>1512</v>
      </c>
      <c r="M316" s="60">
        <v>330</v>
      </c>
      <c r="N316" s="60">
        <v>333</v>
      </c>
      <c r="O316" s="60">
        <v>401</v>
      </c>
      <c r="P316" s="61" t="s">
        <v>1217</v>
      </c>
      <c r="Q316" s="62" t="s">
        <v>2848</v>
      </c>
      <c r="R316" s="60" t="s">
        <v>2845</v>
      </c>
      <c r="S316" s="60" t="s">
        <v>2849</v>
      </c>
      <c r="T316" s="60" t="s">
        <v>2847</v>
      </c>
      <c r="U316" s="60">
        <v>0.001</v>
      </c>
    </row>
    <row r="317" spans="1:21" x14ac:dyDescent="0.25">
      <c r="A317" s="59">
        <v>91782</v>
      </c>
      <c r="B317" s="60" t="s">
        <v>3364</v>
      </c>
      <c r="C317" s="60" t="s">
        <v>10</v>
      </c>
      <c r="D317" s="60" t="s">
        <v>2843</v>
      </c>
      <c r="E317" s="60" t="s">
        <v>2844</v>
      </c>
      <c r="F317" s="60" t="s">
        <v>2845</v>
      </c>
      <c r="G317" s="60" t="s">
        <v>2845</v>
      </c>
      <c r="H317" s="60" t="s">
        <v>3365</v>
      </c>
      <c r="I317" s="60" t="s">
        <v>3355</v>
      </c>
      <c r="J317" s="60" t="s">
        <v>2847</v>
      </c>
      <c r="K317" s="60" t="s">
        <v>3364</v>
      </c>
      <c r="L317" s="60" t="s">
        <v>1302</v>
      </c>
      <c r="M317" s="60">
        <v>330</v>
      </c>
      <c r="N317" s="60">
        <v>333</v>
      </c>
      <c r="O317" s="60">
        <v>401</v>
      </c>
      <c r="P317" s="61" t="s">
        <v>1217</v>
      </c>
      <c r="Q317" s="62" t="s">
        <v>2848</v>
      </c>
      <c r="R317" s="60" t="s">
        <v>2845</v>
      </c>
      <c r="S317" s="60" t="s">
        <v>2849</v>
      </c>
      <c r="T317" s="60" t="s">
        <v>2847</v>
      </c>
      <c r="U317" s="60">
        <v>1</v>
      </c>
    </row>
    <row r="318" spans="1:21" x14ac:dyDescent="0.25">
      <c r="A318" s="59">
        <v>676483</v>
      </c>
      <c r="B318" s="60" t="s">
        <v>3366</v>
      </c>
      <c r="C318" s="60" t="s">
        <v>10</v>
      </c>
      <c r="D318" s="60" t="s">
        <v>2843</v>
      </c>
      <c r="E318" s="60" t="s">
        <v>2844</v>
      </c>
      <c r="F318" s="60" t="s">
        <v>2845</v>
      </c>
      <c r="G318" s="60" t="s">
        <v>2845</v>
      </c>
      <c r="H318" s="60" t="s">
        <v>3354</v>
      </c>
      <c r="I318" s="60" t="s">
        <v>3355</v>
      </c>
      <c r="J318" s="60" t="s">
        <v>2854</v>
      </c>
      <c r="K318" s="60" t="s">
        <v>3366</v>
      </c>
      <c r="L318" s="60" t="s">
        <v>2852</v>
      </c>
      <c r="M318" s="60">
        <v>330</v>
      </c>
      <c r="N318" s="60">
        <v>333</v>
      </c>
      <c r="O318" s="60">
        <v>401</v>
      </c>
      <c r="P318" s="61">
        <v>101</v>
      </c>
      <c r="Q318" s="62">
        <v>330333401101</v>
      </c>
      <c r="R318" s="60" t="s">
        <v>2845</v>
      </c>
      <c r="S318" s="60" t="s">
        <v>2849</v>
      </c>
      <c r="T318" s="60" t="s">
        <v>2847</v>
      </c>
      <c r="U318" s="60">
        <v>1</v>
      </c>
    </row>
    <row r="319" spans="1:21" x14ac:dyDescent="0.25">
      <c r="A319" s="59">
        <v>676484</v>
      </c>
      <c r="B319" s="60" t="s">
        <v>3367</v>
      </c>
      <c r="C319" s="60" t="s">
        <v>10</v>
      </c>
      <c r="D319" s="60" t="s">
        <v>2843</v>
      </c>
      <c r="E319" s="60" t="s">
        <v>2844</v>
      </c>
      <c r="F319" s="60" t="s">
        <v>2845</v>
      </c>
      <c r="G319" s="60" t="s">
        <v>2845</v>
      </c>
      <c r="H319" s="60" t="s">
        <v>3354</v>
      </c>
      <c r="I319" s="60" t="s">
        <v>3355</v>
      </c>
      <c r="J319" s="60" t="s">
        <v>2851</v>
      </c>
      <c r="K319" s="60" t="s">
        <v>3367</v>
      </c>
      <c r="L319" s="60" t="s">
        <v>2852</v>
      </c>
      <c r="M319" s="60">
        <v>330</v>
      </c>
      <c r="N319" s="60">
        <v>333</v>
      </c>
      <c r="O319" s="60">
        <v>401</v>
      </c>
      <c r="P319" s="61">
        <v>453</v>
      </c>
      <c r="Q319" s="62">
        <v>330333401453</v>
      </c>
      <c r="R319" s="60" t="s">
        <v>2845</v>
      </c>
      <c r="S319" s="60" t="s">
        <v>2849</v>
      </c>
      <c r="T319" s="60" t="s">
        <v>2847</v>
      </c>
      <c r="U319" s="60">
        <v>1</v>
      </c>
    </row>
    <row r="320" spans="1:21" x14ac:dyDescent="0.25">
      <c r="A320" s="59">
        <v>134474</v>
      </c>
      <c r="B320" s="60" t="s">
        <v>3368</v>
      </c>
      <c r="C320" s="60" t="s">
        <v>10</v>
      </c>
      <c r="D320" s="60" t="s">
        <v>2843</v>
      </c>
      <c r="E320" s="60" t="s">
        <v>2844</v>
      </c>
      <c r="F320" s="60" t="s">
        <v>2845</v>
      </c>
      <c r="G320" s="60" t="s">
        <v>2845</v>
      </c>
      <c r="H320" s="60" t="s">
        <v>3369</v>
      </c>
      <c r="I320" s="60" t="s">
        <v>3355</v>
      </c>
      <c r="J320" s="60" t="s">
        <v>2847</v>
      </c>
      <c r="K320" s="60" t="s">
        <v>3368</v>
      </c>
      <c r="L320" s="60" t="s">
        <v>1974</v>
      </c>
      <c r="M320" s="60">
        <v>330</v>
      </c>
      <c r="N320" s="60">
        <v>333</v>
      </c>
      <c r="O320" s="60">
        <v>401</v>
      </c>
      <c r="P320" s="61" t="s">
        <v>1217</v>
      </c>
      <c r="Q320" s="62" t="s">
        <v>2848</v>
      </c>
      <c r="R320" s="60" t="s">
        <v>2845</v>
      </c>
      <c r="S320" s="60" t="s">
        <v>2849</v>
      </c>
      <c r="T320" s="60" t="s">
        <v>2847</v>
      </c>
      <c r="U320" s="60">
        <v>1</v>
      </c>
    </row>
    <row r="321" spans="1:21" x14ac:dyDescent="0.25">
      <c r="A321" s="59">
        <v>61740</v>
      </c>
      <c r="B321" s="60" t="s">
        <v>3368</v>
      </c>
      <c r="C321" s="60" t="s">
        <v>10</v>
      </c>
      <c r="D321" s="60" t="s">
        <v>2843</v>
      </c>
      <c r="E321" s="60" t="s">
        <v>2844</v>
      </c>
      <c r="F321" s="60" t="s">
        <v>2845</v>
      </c>
      <c r="G321" s="60" t="s">
        <v>2845</v>
      </c>
      <c r="H321" s="60" t="s">
        <v>3369</v>
      </c>
      <c r="I321" s="60" t="s">
        <v>3355</v>
      </c>
      <c r="J321" s="60" t="s">
        <v>2847</v>
      </c>
      <c r="K321" s="60" t="s">
        <v>3368</v>
      </c>
      <c r="L321" s="60" t="s">
        <v>1302</v>
      </c>
      <c r="M321" s="60">
        <v>330</v>
      </c>
      <c r="N321" s="60">
        <v>333</v>
      </c>
      <c r="O321" s="60">
        <v>401</v>
      </c>
      <c r="P321" s="61" t="s">
        <v>1217</v>
      </c>
      <c r="Q321" s="62" t="s">
        <v>2848</v>
      </c>
      <c r="R321" s="60" t="s">
        <v>2845</v>
      </c>
      <c r="S321" s="60" t="s">
        <v>2849</v>
      </c>
      <c r="T321" s="60" t="s">
        <v>2847</v>
      </c>
      <c r="U321" s="60">
        <v>1</v>
      </c>
    </row>
    <row r="322" spans="1:21" x14ac:dyDescent="0.25">
      <c r="A322" s="59">
        <v>664874</v>
      </c>
      <c r="B322" s="60" t="s">
        <v>3370</v>
      </c>
      <c r="C322" s="60" t="s">
        <v>10</v>
      </c>
      <c r="D322" s="60" t="s">
        <v>2843</v>
      </c>
      <c r="E322" s="60" t="s">
        <v>2844</v>
      </c>
      <c r="F322" s="60" t="s">
        <v>2845</v>
      </c>
      <c r="G322" s="60" t="s">
        <v>2845</v>
      </c>
      <c r="H322" s="60" t="s">
        <v>3369</v>
      </c>
      <c r="I322" s="60" t="s">
        <v>3355</v>
      </c>
      <c r="J322" s="60" t="s">
        <v>2851</v>
      </c>
      <c r="K322" s="60" t="s">
        <v>3370</v>
      </c>
      <c r="L322" s="60" t="s">
        <v>2852</v>
      </c>
      <c r="M322" s="60">
        <v>330</v>
      </c>
      <c r="N322" s="60">
        <v>333</v>
      </c>
      <c r="O322" s="60">
        <v>401</v>
      </c>
      <c r="P322" s="61">
        <v>452</v>
      </c>
      <c r="Q322" s="62">
        <v>330333401452</v>
      </c>
      <c r="R322" s="60" t="s">
        <v>2845</v>
      </c>
      <c r="S322" s="60" t="s">
        <v>2849</v>
      </c>
      <c r="T322" s="60" t="s">
        <v>2847</v>
      </c>
      <c r="U322" s="60">
        <v>1</v>
      </c>
    </row>
    <row r="323" spans="1:21" x14ac:dyDescent="0.25">
      <c r="A323" s="59">
        <v>655706</v>
      </c>
      <c r="B323" s="60" t="s">
        <v>3371</v>
      </c>
      <c r="C323" s="60" t="s">
        <v>10</v>
      </c>
      <c r="D323" s="60" t="s">
        <v>2843</v>
      </c>
      <c r="E323" s="60" t="s">
        <v>2844</v>
      </c>
      <c r="F323" s="60" t="s">
        <v>2845</v>
      </c>
      <c r="G323" s="60" t="s">
        <v>2845</v>
      </c>
      <c r="H323" s="60" t="s">
        <v>3369</v>
      </c>
      <c r="I323" s="60" t="s">
        <v>3355</v>
      </c>
      <c r="J323" s="60" t="s">
        <v>2854</v>
      </c>
      <c r="K323" s="60" t="s">
        <v>3371</v>
      </c>
      <c r="L323" s="60" t="s">
        <v>2852</v>
      </c>
      <c r="M323" s="60">
        <v>330</v>
      </c>
      <c r="N323" s="60">
        <v>333</v>
      </c>
      <c r="O323" s="60">
        <v>401</v>
      </c>
      <c r="P323" s="61">
        <v>101</v>
      </c>
      <c r="Q323" s="62">
        <v>330333401101</v>
      </c>
      <c r="R323" s="60" t="s">
        <v>2845</v>
      </c>
      <c r="S323" s="60" t="s">
        <v>2849</v>
      </c>
      <c r="T323" s="60" t="s">
        <v>2847</v>
      </c>
      <c r="U323" s="60">
        <v>1</v>
      </c>
    </row>
    <row r="324" spans="1:21" x14ac:dyDescent="0.25">
      <c r="A324" s="59">
        <v>20020936</v>
      </c>
      <c r="B324" s="60" t="s">
        <v>3372</v>
      </c>
      <c r="C324" s="60" t="s">
        <v>10</v>
      </c>
      <c r="D324" s="60" t="s">
        <v>2843</v>
      </c>
      <c r="E324" s="60" t="s">
        <v>2844</v>
      </c>
      <c r="F324" s="60" t="s">
        <v>2845</v>
      </c>
      <c r="G324" s="60" t="s">
        <v>2845</v>
      </c>
      <c r="H324" s="60" t="s">
        <v>3369</v>
      </c>
      <c r="I324" s="60" t="s">
        <v>3355</v>
      </c>
      <c r="J324" s="60" t="s">
        <v>2857</v>
      </c>
      <c r="K324" s="60" t="s">
        <v>3373</v>
      </c>
      <c r="L324" s="60" t="s">
        <v>2859</v>
      </c>
      <c r="M324" s="60">
        <v>330</v>
      </c>
      <c r="N324" s="60">
        <v>333</v>
      </c>
      <c r="O324" s="60">
        <v>401</v>
      </c>
      <c r="P324" s="61" t="s">
        <v>1217</v>
      </c>
      <c r="Q324" s="62" t="s">
        <v>2848</v>
      </c>
      <c r="R324" s="60" t="s">
        <v>2845</v>
      </c>
      <c r="S324" s="60" t="s">
        <v>2849</v>
      </c>
      <c r="T324" s="60" t="s">
        <v>2847</v>
      </c>
      <c r="U324" s="60">
        <v>1</v>
      </c>
    </row>
    <row r="325" spans="1:21" x14ac:dyDescent="0.25">
      <c r="A325" s="59" t="s">
        <v>1217</v>
      </c>
      <c r="B325" s="60" t="s">
        <v>3374</v>
      </c>
      <c r="C325" s="60" t="s">
        <v>10</v>
      </c>
      <c r="D325" s="60" t="s">
        <v>2843</v>
      </c>
      <c r="E325" s="60" t="s">
        <v>2844</v>
      </c>
      <c r="F325" s="60" t="s">
        <v>2845</v>
      </c>
      <c r="G325" s="60" t="s">
        <v>2845</v>
      </c>
      <c r="H325" s="60" t="s">
        <v>3369</v>
      </c>
      <c r="I325" s="60" t="s">
        <v>3355</v>
      </c>
      <c r="J325" s="60" t="s">
        <v>2847</v>
      </c>
      <c r="K325" s="60" t="s">
        <v>3368</v>
      </c>
      <c r="L325" s="60" t="s">
        <v>1512</v>
      </c>
      <c r="M325" s="60">
        <v>330</v>
      </c>
      <c r="N325" s="60">
        <v>333</v>
      </c>
      <c r="O325" s="60">
        <v>401</v>
      </c>
      <c r="P325" s="61" t="s">
        <v>1217</v>
      </c>
      <c r="Q325" s="62" t="s">
        <v>2848</v>
      </c>
      <c r="R325" s="60" t="s">
        <v>2845</v>
      </c>
      <c r="S325" s="60" t="s">
        <v>2849</v>
      </c>
      <c r="T325" s="60" t="s">
        <v>2847</v>
      </c>
      <c r="U325" s="60">
        <v>0.001</v>
      </c>
    </row>
    <row r="326" spans="1:21" x14ac:dyDescent="0.25">
      <c r="A326" s="59">
        <v>656129</v>
      </c>
      <c r="B326" s="60" t="s">
        <v>3375</v>
      </c>
      <c r="C326" s="60" t="s">
        <v>10</v>
      </c>
      <c r="D326" s="60" t="s">
        <v>2843</v>
      </c>
      <c r="E326" s="60" t="s">
        <v>2844</v>
      </c>
      <c r="F326" s="60" t="s">
        <v>2845</v>
      </c>
      <c r="G326" s="60" t="s">
        <v>2845</v>
      </c>
      <c r="H326" s="60" t="s">
        <v>3376</v>
      </c>
      <c r="I326" s="60" t="s">
        <v>3355</v>
      </c>
      <c r="J326" s="60" t="s">
        <v>2851</v>
      </c>
      <c r="K326" s="60" t="s">
        <v>3375</v>
      </c>
      <c r="L326" s="60" t="s">
        <v>2852</v>
      </c>
      <c r="M326" s="60">
        <v>330</v>
      </c>
      <c r="N326" s="60">
        <v>333</v>
      </c>
      <c r="O326" s="60">
        <v>401</v>
      </c>
      <c r="P326" s="61">
        <v>102</v>
      </c>
      <c r="Q326" s="62">
        <v>330333401102</v>
      </c>
      <c r="R326" s="60" t="s">
        <v>2845</v>
      </c>
      <c r="S326" s="60" t="s">
        <v>2849</v>
      </c>
      <c r="T326" s="60" t="s">
        <v>2847</v>
      </c>
      <c r="U326" s="60">
        <v>1</v>
      </c>
    </row>
    <row r="327" spans="1:21" x14ac:dyDescent="0.25">
      <c r="A327" s="59">
        <v>655751</v>
      </c>
      <c r="B327" s="60" t="s">
        <v>3377</v>
      </c>
      <c r="C327" s="60" t="s">
        <v>10</v>
      </c>
      <c r="D327" s="60" t="s">
        <v>2843</v>
      </c>
      <c r="E327" s="60" t="s">
        <v>2844</v>
      </c>
      <c r="F327" s="60" t="s">
        <v>2845</v>
      </c>
      <c r="G327" s="60" t="s">
        <v>2845</v>
      </c>
      <c r="H327" s="60" t="s">
        <v>3378</v>
      </c>
      <c r="I327" s="60" t="s">
        <v>3378</v>
      </c>
      <c r="J327" s="60" t="s">
        <v>2854</v>
      </c>
      <c r="K327" s="60" t="s">
        <v>3377</v>
      </c>
      <c r="L327" s="60" t="s">
        <v>2852</v>
      </c>
      <c r="M327" s="60">
        <v>330</v>
      </c>
      <c r="N327" s="60">
        <v>333</v>
      </c>
      <c r="O327" s="60">
        <v>401</v>
      </c>
      <c r="P327" s="61">
        <v>101</v>
      </c>
      <c r="Q327" s="62">
        <v>330333401101</v>
      </c>
      <c r="R327" s="60" t="s">
        <v>2845</v>
      </c>
      <c r="S327" s="60" t="s">
        <v>2849</v>
      </c>
      <c r="T327" s="60" t="s">
        <v>2847</v>
      </c>
      <c r="U327" s="60">
        <v>1</v>
      </c>
    </row>
    <row r="328" spans="1:21" x14ac:dyDescent="0.25">
      <c r="A328" s="59">
        <v>61741</v>
      </c>
      <c r="B328" s="60" t="s">
        <v>3379</v>
      </c>
      <c r="C328" s="60" t="s">
        <v>10</v>
      </c>
      <c r="D328" s="60" t="s">
        <v>2843</v>
      </c>
      <c r="E328" s="60" t="s">
        <v>2844</v>
      </c>
      <c r="F328" s="60" t="s">
        <v>2845</v>
      </c>
      <c r="G328" s="60" t="s">
        <v>2845</v>
      </c>
      <c r="H328" s="60" t="s">
        <v>3380</v>
      </c>
      <c r="I328" s="60" t="s">
        <v>3380</v>
      </c>
      <c r="J328" s="60" t="s">
        <v>2847</v>
      </c>
      <c r="K328" s="60" t="s">
        <v>3379</v>
      </c>
      <c r="L328" s="60" t="s">
        <v>1302</v>
      </c>
      <c r="M328" s="60">
        <v>330</v>
      </c>
      <c r="N328" s="60">
        <v>333</v>
      </c>
      <c r="O328" s="60">
        <v>401</v>
      </c>
      <c r="P328" s="61" t="s">
        <v>1217</v>
      </c>
      <c r="Q328" s="62" t="s">
        <v>2848</v>
      </c>
      <c r="R328" s="60" t="s">
        <v>2845</v>
      </c>
      <c r="S328" s="60" t="s">
        <v>2849</v>
      </c>
      <c r="T328" s="60" t="s">
        <v>2847</v>
      </c>
      <c r="U328" s="60">
        <v>1</v>
      </c>
    </row>
    <row r="329" spans="1:21" x14ac:dyDescent="0.25">
      <c r="A329" s="59">
        <v>655327</v>
      </c>
      <c r="B329" s="60" t="s">
        <v>3381</v>
      </c>
      <c r="C329" s="60" t="s">
        <v>10</v>
      </c>
      <c r="D329" s="60" t="s">
        <v>2843</v>
      </c>
      <c r="E329" s="60" t="s">
        <v>2844</v>
      </c>
      <c r="F329" s="60" t="s">
        <v>2845</v>
      </c>
      <c r="G329" s="60" t="s">
        <v>2845</v>
      </c>
      <c r="H329" s="60" t="s">
        <v>3380</v>
      </c>
      <c r="I329" s="60" t="s">
        <v>3380</v>
      </c>
      <c r="J329" s="60" t="s">
        <v>2851</v>
      </c>
      <c r="K329" s="60" t="s">
        <v>3381</v>
      </c>
      <c r="L329" s="60" t="s">
        <v>2852</v>
      </c>
      <c r="M329" s="60">
        <v>330</v>
      </c>
      <c r="N329" s="60">
        <v>333</v>
      </c>
      <c r="O329" s="60">
        <v>401</v>
      </c>
      <c r="P329" s="61">
        <v>453</v>
      </c>
      <c r="Q329" s="62">
        <v>330333401453</v>
      </c>
      <c r="R329" s="60" t="s">
        <v>2845</v>
      </c>
      <c r="S329" s="60" t="s">
        <v>2849</v>
      </c>
      <c r="T329" s="60" t="s">
        <v>2847</v>
      </c>
      <c r="U329" s="60">
        <v>1</v>
      </c>
    </row>
    <row r="330" spans="1:21" x14ac:dyDescent="0.25">
      <c r="A330" s="59">
        <v>655741</v>
      </c>
      <c r="B330" s="60" t="s">
        <v>3382</v>
      </c>
      <c r="C330" s="60" t="s">
        <v>10</v>
      </c>
      <c r="D330" s="60" t="s">
        <v>2843</v>
      </c>
      <c r="E330" s="60" t="s">
        <v>2844</v>
      </c>
      <c r="F330" s="60" t="s">
        <v>2845</v>
      </c>
      <c r="G330" s="60" t="s">
        <v>2845</v>
      </c>
      <c r="H330" s="60" t="s">
        <v>3380</v>
      </c>
      <c r="I330" s="60" t="s">
        <v>3380</v>
      </c>
      <c r="J330" s="60" t="s">
        <v>2854</v>
      </c>
      <c r="K330" s="60" t="s">
        <v>3382</v>
      </c>
      <c r="L330" s="60" t="s">
        <v>2852</v>
      </c>
      <c r="M330" s="60">
        <v>330</v>
      </c>
      <c r="N330" s="60">
        <v>333</v>
      </c>
      <c r="O330" s="60">
        <v>401</v>
      </c>
      <c r="P330" s="61">
        <v>101</v>
      </c>
      <c r="Q330" s="62">
        <v>330333401101</v>
      </c>
      <c r="R330" s="60" t="s">
        <v>2845</v>
      </c>
      <c r="S330" s="60" t="s">
        <v>2849</v>
      </c>
      <c r="T330" s="60" t="s">
        <v>2847</v>
      </c>
      <c r="U330" s="60">
        <v>1</v>
      </c>
    </row>
    <row r="331" spans="1:21" x14ac:dyDescent="0.25">
      <c r="A331" s="59">
        <v>20020962</v>
      </c>
      <c r="B331" s="60" t="s">
        <v>3383</v>
      </c>
      <c r="C331" s="60" t="s">
        <v>10</v>
      </c>
      <c r="D331" s="60" t="s">
        <v>2843</v>
      </c>
      <c r="E331" s="60" t="s">
        <v>2844</v>
      </c>
      <c r="F331" s="60" t="s">
        <v>2845</v>
      </c>
      <c r="G331" s="60" t="s">
        <v>2845</v>
      </c>
      <c r="H331" s="60" t="s">
        <v>3380</v>
      </c>
      <c r="I331" s="60" t="s">
        <v>3380</v>
      </c>
      <c r="J331" s="60" t="s">
        <v>2857</v>
      </c>
      <c r="K331" s="60" t="s">
        <v>3384</v>
      </c>
      <c r="L331" s="60" t="s">
        <v>2859</v>
      </c>
      <c r="M331" s="60">
        <v>330</v>
      </c>
      <c r="N331" s="60">
        <v>333</v>
      </c>
      <c r="O331" s="60">
        <v>401</v>
      </c>
      <c r="P331" s="61" t="s">
        <v>1217</v>
      </c>
      <c r="Q331" s="62" t="s">
        <v>2848</v>
      </c>
      <c r="R331" s="60" t="s">
        <v>2845</v>
      </c>
      <c r="S331" s="60" t="s">
        <v>2849</v>
      </c>
      <c r="T331" s="60" t="s">
        <v>2847</v>
      </c>
      <c r="U331" s="60">
        <v>1</v>
      </c>
    </row>
    <row r="332" spans="1:21" x14ac:dyDescent="0.25">
      <c r="A332" s="59" t="s">
        <v>1217</v>
      </c>
      <c r="B332" s="60" t="s">
        <v>3385</v>
      </c>
      <c r="C332" s="60" t="s">
        <v>10</v>
      </c>
      <c r="D332" s="60" t="s">
        <v>2843</v>
      </c>
      <c r="E332" s="60" t="s">
        <v>2844</v>
      </c>
      <c r="F332" s="60" t="s">
        <v>2845</v>
      </c>
      <c r="G332" s="60" t="s">
        <v>2845</v>
      </c>
      <c r="H332" s="60" t="s">
        <v>3380</v>
      </c>
      <c r="I332" s="60" t="s">
        <v>3380</v>
      </c>
      <c r="J332" s="60" t="s">
        <v>2847</v>
      </c>
      <c r="K332" s="60" t="s">
        <v>3379</v>
      </c>
      <c r="L332" s="60" t="s">
        <v>1512</v>
      </c>
      <c r="M332" s="60">
        <v>330</v>
      </c>
      <c r="N332" s="60">
        <v>333</v>
      </c>
      <c r="O332" s="60">
        <v>401</v>
      </c>
      <c r="P332" s="61" t="s">
        <v>1217</v>
      </c>
      <c r="Q332" s="62" t="s">
        <v>2848</v>
      </c>
      <c r="R332" s="60" t="s">
        <v>2845</v>
      </c>
      <c r="S332" s="60" t="s">
        <v>2849</v>
      </c>
      <c r="T332" s="60" t="s">
        <v>2847</v>
      </c>
      <c r="U332" s="60">
        <v>0.001</v>
      </c>
    </row>
    <row r="333" spans="1:21" x14ac:dyDescent="0.25">
      <c r="A333" s="59">
        <v>134476</v>
      </c>
      <c r="B333" s="60" t="s">
        <v>3386</v>
      </c>
      <c r="C333" s="60" t="s">
        <v>10</v>
      </c>
      <c r="D333" s="60" t="s">
        <v>2843</v>
      </c>
      <c r="E333" s="60" t="s">
        <v>2844</v>
      </c>
      <c r="F333" s="60" t="s">
        <v>2845</v>
      </c>
      <c r="G333" s="60" t="s">
        <v>2845</v>
      </c>
      <c r="H333" s="60" t="s">
        <v>3387</v>
      </c>
      <c r="I333" s="60" t="s">
        <v>3387</v>
      </c>
      <c r="J333" s="60" t="s">
        <v>2847</v>
      </c>
      <c r="K333" s="60" t="s">
        <v>3386</v>
      </c>
      <c r="L333" s="60" t="s">
        <v>1974</v>
      </c>
      <c r="M333" s="60">
        <v>330</v>
      </c>
      <c r="N333" s="60">
        <v>333</v>
      </c>
      <c r="O333" s="60">
        <v>401</v>
      </c>
      <c r="P333" s="61" t="s">
        <v>1217</v>
      </c>
      <c r="Q333" s="62" t="s">
        <v>2848</v>
      </c>
      <c r="R333" s="60" t="s">
        <v>2845</v>
      </c>
      <c r="S333" s="60" t="s">
        <v>2849</v>
      </c>
      <c r="T333" s="60" t="s">
        <v>2847</v>
      </c>
      <c r="U333" s="60">
        <v>1</v>
      </c>
    </row>
    <row r="334" spans="1:21" x14ac:dyDescent="0.25">
      <c r="A334" s="59">
        <v>61742</v>
      </c>
      <c r="B334" s="60" t="s">
        <v>3386</v>
      </c>
      <c r="C334" s="60" t="s">
        <v>10</v>
      </c>
      <c r="D334" s="60" t="s">
        <v>2843</v>
      </c>
      <c r="E334" s="60" t="s">
        <v>2844</v>
      </c>
      <c r="F334" s="60" t="s">
        <v>2845</v>
      </c>
      <c r="G334" s="60" t="s">
        <v>2845</v>
      </c>
      <c r="H334" s="60" t="s">
        <v>3387</v>
      </c>
      <c r="I334" s="60" t="s">
        <v>3387</v>
      </c>
      <c r="J334" s="60" t="s">
        <v>2847</v>
      </c>
      <c r="K334" s="60" t="s">
        <v>3386</v>
      </c>
      <c r="L334" s="60" t="s">
        <v>1302</v>
      </c>
      <c r="M334" s="60">
        <v>330</v>
      </c>
      <c r="N334" s="60">
        <v>333</v>
      </c>
      <c r="O334" s="60">
        <v>401</v>
      </c>
      <c r="P334" s="61" t="s">
        <v>1217</v>
      </c>
      <c r="Q334" s="62" t="s">
        <v>2848</v>
      </c>
      <c r="R334" s="60" t="s">
        <v>2845</v>
      </c>
      <c r="S334" s="60" t="s">
        <v>2849</v>
      </c>
      <c r="T334" s="60" t="s">
        <v>2847</v>
      </c>
      <c r="U334" s="60">
        <v>1</v>
      </c>
    </row>
    <row r="335" spans="1:21" x14ac:dyDescent="0.25">
      <c r="A335" s="59">
        <v>655291</v>
      </c>
      <c r="B335" s="60" t="s">
        <v>3388</v>
      </c>
      <c r="C335" s="60" t="s">
        <v>10</v>
      </c>
      <c r="D335" s="60" t="s">
        <v>2843</v>
      </c>
      <c r="E335" s="60" t="s">
        <v>2844</v>
      </c>
      <c r="F335" s="60" t="s">
        <v>2845</v>
      </c>
      <c r="G335" s="60" t="s">
        <v>2845</v>
      </c>
      <c r="H335" s="60" t="s">
        <v>3387</v>
      </c>
      <c r="I335" s="60" t="s">
        <v>3387</v>
      </c>
      <c r="J335" s="60" t="s">
        <v>2851</v>
      </c>
      <c r="K335" s="60" t="s">
        <v>3388</v>
      </c>
      <c r="L335" s="60" t="s">
        <v>2852</v>
      </c>
      <c r="M335" s="60">
        <v>330</v>
      </c>
      <c r="N335" s="60">
        <v>333</v>
      </c>
      <c r="O335" s="60">
        <v>401</v>
      </c>
      <c r="P335" s="61">
        <v>452</v>
      </c>
      <c r="Q335" s="62">
        <v>330333401452</v>
      </c>
      <c r="R335" s="60" t="s">
        <v>2845</v>
      </c>
      <c r="S335" s="60" t="s">
        <v>2849</v>
      </c>
      <c r="T335" s="60" t="s">
        <v>2847</v>
      </c>
      <c r="U335" s="60">
        <v>1</v>
      </c>
    </row>
    <row r="336" spans="1:21" x14ac:dyDescent="0.25">
      <c r="A336" s="59">
        <v>655708</v>
      </c>
      <c r="B336" s="60" t="s">
        <v>3389</v>
      </c>
      <c r="C336" s="60" t="s">
        <v>10</v>
      </c>
      <c r="D336" s="60" t="s">
        <v>2843</v>
      </c>
      <c r="E336" s="60" t="s">
        <v>2844</v>
      </c>
      <c r="F336" s="60" t="s">
        <v>2845</v>
      </c>
      <c r="G336" s="60" t="s">
        <v>2845</v>
      </c>
      <c r="H336" s="60" t="s">
        <v>3387</v>
      </c>
      <c r="I336" s="60" t="s">
        <v>3387</v>
      </c>
      <c r="J336" s="60" t="s">
        <v>2854</v>
      </c>
      <c r="K336" s="60" t="s">
        <v>3389</v>
      </c>
      <c r="L336" s="60" t="s">
        <v>2852</v>
      </c>
      <c r="M336" s="60">
        <v>330</v>
      </c>
      <c r="N336" s="60">
        <v>333</v>
      </c>
      <c r="O336" s="60">
        <v>401</v>
      </c>
      <c r="P336" s="61">
        <v>101</v>
      </c>
      <c r="Q336" s="62">
        <v>330333401101</v>
      </c>
      <c r="R336" s="60" t="s">
        <v>2845</v>
      </c>
      <c r="S336" s="60" t="s">
        <v>2849</v>
      </c>
      <c r="T336" s="60" t="s">
        <v>2847</v>
      </c>
      <c r="U336" s="60">
        <v>1</v>
      </c>
    </row>
    <row r="337" spans="1:21" x14ac:dyDescent="0.25">
      <c r="A337" s="59">
        <v>20020938</v>
      </c>
      <c r="B337" s="60" t="s">
        <v>3390</v>
      </c>
      <c r="C337" s="60" t="s">
        <v>10</v>
      </c>
      <c r="D337" s="60" t="s">
        <v>2843</v>
      </c>
      <c r="E337" s="60" t="s">
        <v>2844</v>
      </c>
      <c r="F337" s="60" t="s">
        <v>2845</v>
      </c>
      <c r="G337" s="60" t="s">
        <v>2845</v>
      </c>
      <c r="H337" s="60" t="s">
        <v>3387</v>
      </c>
      <c r="I337" s="60" t="s">
        <v>3387</v>
      </c>
      <c r="J337" s="60" t="s">
        <v>2857</v>
      </c>
      <c r="K337" s="60" t="s">
        <v>3391</v>
      </c>
      <c r="L337" s="60" t="s">
        <v>2859</v>
      </c>
      <c r="M337" s="60">
        <v>330</v>
      </c>
      <c r="N337" s="60">
        <v>333</v>
      </c>
      <c r="O337" s="60">
        <v>401</v>
      </c>
      <c r="P337" s="61" t="s">
        <v>1217</v>
      </c>
      <c r="Q337" s="62" t="s">
        <v>2848</v>
      </c>
      <c r="R337" s="60" t="s">
        <v>2845</v>
      </c>
      <c r="S337" s="60" t="s">
        <v>2849</v>
      </c>
      <c r="T337" s="60" t="s">
        <v>2847</v>
      </c>
      <c r="U337" s="60">
        <v>1</v>
      </c>
    </row>
    <row r="338" spans="1:21" x14ac:dyDescent="0.25">
      <c r="A338" s="59" t="s">
        <v>1217</v>
      </c>
      <c r="B338" s="60" t="s">
        <v>3392</v>
      </c>
      <c r="C338" s="60" t="s">
        <v>10</v>
      </c>
      <c r="D338" s="60" t="s">
        <v>2843</v>
      </c>
      <c r="E338" s="60" t="s">
        <v>2844</v>
      </c>
      <c r="F338" s="60" t="s">
        <v>2845</v>
      </c>
      <c r="G338" s="60" t="s">
        <v>2845</v>
      </c>
      <c r="H338" s="60" t="s">
        <v>3387</v>
      </c>
      <c r="I338" s="60" t="s">
        <v>3387</v>
      </c>
      <c r="J338" s="60" t="s">
        <v>2847</v>
      </c>
      <c r="K338" s="60" t="s">
        <v>3386</v>
      </c>
      <c r="L338" s="60" t="s">
        <v>1512</v>
      </c>
      <c r="M338" s="60">
        <v>330</v>
      </c>
      <c r="N338" s="60">
        <v>333</v>
      </c>
      <c r="O338" s="60">
        <v>401</v>
      </c>
      <c r="P338" s="61" t="s">
        <v>1217</v>
      </c>
      <c r="Q338" s="62" t="s">
        <v>2848</v>
      </c>
      <c r="R338" s="60" t="s">
        <v>2845</v>
      </c>
      <c r="S338" s="60" t="s">
        <v>2849</v>
      </c>
      <c r="T338" s="60" t="s">
        <v>2847</v>
      </c>
      <c r="U338" s="60">
        <v>0.001</v>
      </c>
    </row>
    <row r="339" spans="1:21" x14ac:dyDescent="0.25">
      <c r="A339" s="59">
        <v>134477</v>
      </c>
      <c r="B339" s="60" t="s">
        <v>3393</v>
      </c>
      <c r="C339" s="60" t="s">
        <v>10</v>
      </c>
      <c r="D339" s="60" t="s">
        <v>2843</v>
      </c>
      <c r="E339" s="60" t="s">
        <v>2844</v>
      </c>
      <c r="F339" s="60" t="s">
        <v>2845</v>
      </c>
      <c r="G339" s="60" t="s">
        <v>2845</v>
      </c>
      <c r="H339" s="60" t="s">
        <v>3394</v>
      </c>
      <c r="I339" s="60" t="s">
        <v>3395</v>
      </c>
      <c r="J339" s="60" t="s">
        <v>2847</v>
      </c>
      <c r="K339" s="60" t="s">
        <v>3393</v>
      </c>
      <c r="L339" s="60" t="s">
        <v>1974</v>
      </c>
      <c r="M339" s="60">
        <v>330</v>
      </c>
      <c r="N339" s="60">
        <v>333</v>
      </c>
      <c r="O339" s="60">
        <v>401</v>
      </c>
      <c r="P339" s="61" t="s">
        <v>1217</v>
      </c>
      <c r="Q339" s="62" t="s">
        <v>2848</v>
      </c>
      <c r="R339" s="60" t="s">
        <v>2845</v>
      </c>
      <c r="S339" s="60" t="s">
        <v>2849</v>
      </c>
      <c r="T339" s="60" t="s">
        <v>2847</v>
      </c>
      <c r="U339" s="60">
        <v>1</v>
      </c>
    </row>
    <row r="340" spans="1:21" x14ac:dyDescent="0.25">
      <c r="A340" s="59">
        <v>61743</v>
      </c>
      <c r="B340" s="60" t="s">
        <v>3393</v>
      </c>
      <c r="C340" s="60" t="s">
        <v>10</v>
      </c>
      <c r="D340" s="60" t="s">
        <v>2843</v>
      </c>
      <c r="E340" s="60" t="s">
        <v>2844</v>
      </c>
      <c r="F340" s="60" t="s">
        <v>2845</v>
      </c>
      <c r="G340" s="60" t="s">
        <v>2845</v>
      </c>
      <c r="H340" s="60" t="s">
        <v>3394</v>
      </c>
      <c r="I340" s="60" t="s">
        <v>3395</v>
      </c>
      <c r="J340" s="60" t="s">
        <v>2847</v>
      </c>
      <c r="K340" s="60" t="s">
        <v>3393</v>
      </c>
      <c r="L340" s="60" t="s">
        <v>1302</v>
      </c>
      <c r="M340" s="60">
        <v>330</v>
      </c>
      <c r="N340" s="60">
        <v>333</v>
      </c>
      <c r="O340" s="60">
        <v>401</v>
      </c>
      <c r="P340" s="61" t="s">
        <v>1217</v>
      </c>
      <c r="Q340" s="62" t="s">
        <v>2848</v>
      </c>
      <c r="R340" s="60" t="s">
        <v>2845</v>
      </c>
      <c r="S340" s="60" t="s">
        <v>2849</v>
      </c>
      <c r="T340" s="60" t="s">
        <v>2847</v>
      </c>
      <c r="U340" s="60">
        <v>1</v>
      </c>
    </row>
    <row r="341" spans="1:21" x14ac:dyDescent="0.25">
      <c r="A341" s="59">
        <v>655331</v>
      </c>
      <c r="B341" s="60" t="s">
        <v>3396</v>
      </c>
      <c r="C341" s="60" t="s">
        <v>10</v>
      </c>
      <c r="D341" s="60" t="s">
        <v>2843</v>
      </c>
      <c r="E341" s="60" t="s">
        <v>2844</v>
      </c>
      <c r="F341" s="60" t="s">
        <v>2845</v>
      </c>
      <c r="G341" s="60" t="s">
        <v>2845</v>
      </c>
      <c r="H341" s="60" t="s">
        <v>3394</v>
      </c>
      <c r="I341" s="60" t="s">
        <v>3395</v>
      </c>
      <c r="J341" s="60" t="s">
        <v>2851</v>
      </c>
      <c r="K341" s="60" t="s">
        <v>3396</v>
      </c>
      <c r="L341" s="60" t="s">
        <v>2852</v>
      </c>
      <c r="M341" s="60">
        <v>330</v>
      </c>
      <c r="N341" s="60">
        <v>333</v>
      </c>
      <c r="O341" s="60">
        <v>401</v>
      </c>
      <c r="P341" s="61">
        <v>452</v>
      </c>
      <c r="Q341" s="62">
        <v>330333401452</v>
      </c>
      <c r="R341" s="60" t="s">
        <v>2845</v>
      </c>
      <c r="S341" s="60" t="s">
        <v>2849</v>
      </c>
      <c r="T341" s="60" t="s">
        <v>2847</v>
      </c>
      <c r="U341" s="60">
        <v>1</v>
      </c>
    </row>
    <row r="342" spans="1:21" x14ac:dyDescent="0.25">
      <c r="A342" s="59">
        <v>655745</v>
      </c>
      <c r="B342" s="60" t="s">
        <v>3397</v>
      </c>
      <c r="C342" s="60" t="s">
        <v>10</v>
      </c>
      <c r="D342" s="60" t="s">
        <v>2843</v>
      </c>
      <c r="E342" s="60" t="s">
        <v>2844</v>
      </c>
      <c r="F342" s="60" t="s">
        <v>2845</v>
      </c>
      <c r="G342" s="60" t="s">
        <v>2845</v>
      </c>
      <c r="H342" s="60" t="s">
        <v>3394</v>
      </c>
      <c r="I342" s="60" t="s">
        <v>3395</v>
      </c>
      <c r="J342" s="60" t="s">
        <v>2854</v>
      </c>
      <c r="K342" s="60" t="s">
        <v>3397</v>
      </c>
      <c r="L342" s="60" t="s">
        <v>2852</v>
      </c>
      <c r="M342" s="60">
        <v>330</v>
      </c>
      <c r="N342" s="60">
        <v>333</v>
      </c>
      <c r="O342" s="60">
        <v>401</v>
      </c>
      <c r="P342" s="61">
        <v>101</v>
      </c>
      <c r="Q342" s="62">
        <v>330333401101</v>
      </c>
      <c r="R342" s="60" t="s">
        <v>2845</v>
      </c>
      <c r="S342" s="60" t="s">
        <v>2849</v>
      </c>
      <c r="T342" s="60" t="s">
        <v>2847</v>
      </c>
      <c r="U342" s="60">
        <v>1</v>
      </c>
    </row>
    <row r="343" spans="1:21" x14ac:dyDescent="0.25">
      <c r="A343" s="59">
        <v>20020966</v>
      </c>
      <c r="B343" s="60" t="s">
        <v>3398</v>
      </c>
      <c r="C343" s="60" t="s">
        <v>10</v>
      </c>
      <c r="D343" s="60" t="s">
        <v>2843</v>
      </c>
      <c r="E343" s="60" t="s">
        <v>2844</v>
      </c>
      <c r="F343" s="60" t="s">
        <v>2845</v>
      </c>
      <c r="G343" s="60" t="s">
        <v>2845</v>
      </c>
      <c r="H343" s="60" t="s">
        <v>3394</v>
      </c>
      <c r="I343" s="60" t="s">
        <v>3395</v>
      </c>
      <c r="J343" s="60" t="s">
        <v>2857</v>
      </c>
      <c r="K343" s="60" t="s">
        <v>3399</v>
      </c>
      <c r="L343" s="60" t="s">
        <v>2859</v>
      </c>
      <c r="M343" s="60">
        <v>330</v>
      </c>
      <c r="N343" s="60">
        <v>333</v>
      </c>
      <c r="O343" s="60">
        <v>401</v>
      </c>
      <c r="P343" s="61" t="s">
        <v>1217</v>
      </c>
      <c r="Q343" s="62" t="s">
        <v>2848</v>
      </c>
      <c r="R343" s="60" t="s">
        <v>2845</v>
      </c>
      <c r="S343" s="60" t="s">
        <v>2849</v>
      </c>
      <c r="T343" s="60" t="s">
        <v>2847</v>
      </c>
      <c r="U343" s="60">
        <v>1</v>
      </c>
    </row>
    <row r="344" spans="1:21" x14ac:dyDescent="0.25">
      <c r="A344" s="59">
        <v>134478</v>
      </c>
      <c r="B344" s="60" t="s">
        <v>3400</v>
      </c>
      <c r="C344" s="60" t="s">
        <v>10</v>
      </c>
      <c r="D344" s="60" t="s">
        <v>2843</v>
      </c>
      <c r="E344" s="60" t="s">
        <v>2844</v>
      </c>
      <c r="F344" s="60" t="s">
        <v>2845</v>
      </c>
      <c r="G344" s="60" t="s">
        <v>2845</v>
      </c>
      <c r="H344" s="60" t="s">
        <v>3401</v>
      </c>
      <c r="I344" s="60" t="s">
        <v>3401</v>
      </c>
      <c r="J344" s="60" t="s">
        <v>2847</v>
      </c>
      <c r="K344" s="60" t="s">
        <v>3400</v>
      </c>
      <c r="L344" s="60" t="s">
        <v>1974</v>
      </c>
      <c r="M344" s="60">
        <v>330</v>
      </c>
      <c r="N344" s="60">
        <v>333</v>
      </c>
      <c r="O344" s="60">
        <v>401</v>
      </c>
      <c r="P344" s="61" t="s">
        <v>1217</v>
      </c>
      <c r="Q344" s="62" t="s">
        <v>2848</v>
      </c>
      <c r="R344" s="60" t="s">
        <v>2845</v>
      </c>
      <c r="S344" s="60" t="s">
        <v>2849</v>
      </c>
      <c r="T344" s="60" t="s">
        <v>2847</v>
      </c>
      <c r="U344" s="60">
        <v>1</v>
      </c>
    </row>
    <row r="345" spans="1:21" x14ac:dyDescent="0.25">
      <c r="A345" s="59">
        <v>61744</v>
      </c>
      <c r="B345" s="60" t="s">
        <v>3400</v>
      </c>
      <c r="C345" s="60" t="s">
        <v>10</v>
      </c>
      <c r="D345" s="60" t="s">
        <v>2843</v>
      </c>
      <c r="E345" s="60" t="s">
        <v>2844</v>
      </c>
      <c r="F345" s="60" t="s">
        <v>2845</v>
      </c>
      <c r="G345" s="60" t="s">
        <v>2845</v>
      </c>
      <c r="H345" s="60" t="s">
        <v>3401</v>
      </c>
      <c r="I345" s="60" t="s">
        <v>3401</v>
      </c>
      <c r="J345" s="60" t="s">
        <v>2847</v>
      </c>
      <c r="K345" s="60" t="s">
        <v>3400</v>
      </c>
      <c r="L345" s="60" t="s">
        <v>1302</v>
      </c>
      <c r="M345" s="60">
        <v>330</v>
      </c>
      <c r="N345" s="60">
        <v>333</v>
      </c>
      <c r="O345" s="60">
        <v>401</v>
      </c>
      <c r="P345" s="61" t="s">
        <v>1217</v>
      </c>
      <c r="Q345" s="62" t="s">
        <v>2848</v>
      </c>
      <c r="R345" s="60" t="s">
        <v>2845</v>
      </c>
      <c r="S345" s="60" t="s">
        <v>2849</v>
      </c>
      <c r="T345" s="60" t="s">
        <v>2847</v>
      </c>
      <c r="U345" s="60">
        <v>1</v>
      </c>
    </row>
    <row r="346" spans="1:21" x14ac:dyDescent="0.25">
      <c r="A346" s="59">
        <v>655335</v>
      </c>
      <c r="B346" s="60" t="s">
        <v>3402</v>
      </c>
      <c r="C346" s="60" t="s">
        <v>10</v>
      </c>
      <c r="D346" s="60" t="s">
        <v>2843</v>
      </c>
      <c r="E346" s="60" t="s">
        <v>2844</v>
      </c>
      <c r="F346" s="60" t="s">
        <v>2845</v>
      </c>
      <c r="G346" s="60" t="s">
        <v>2845</v>
      </c>
      <c r="H346" s="60" t="s">
        <v>3401</v>
      </c>
      <c r="I346" s="60" t="s">
        <v>3401</v>
      </c>
      <c r="J346" s="60" t="s">
        <v>2851</v>
      </c>
      <c r="K346" s="60" t="s">
        <v>3402</v>
      </c>
      <c r="L346" s="60" t="s">
        <v>2852</v>
      </c>
      <c r="M346" s="60">
        <v>330</v>
      </c>
      <c r="N346" s="60">
        <v>333</v>
      </c>
      <c r="O346" s="60">
        <v>401</v>
      </c>
      <c r="P346" s="61">
        <v>453</v>
      </c>
      <c r="Q346" s="62">
        <v>330333401453</v>
      </c>
      <c r="R346" s="60" t="s">
        <v>2845</v>
      </c>
      <c r="S346" s="60" t="s">
        <v>2849</v>
      </c>
      <c r="T346" s="60" t="s">
        <v>2847</v>
      </c>
      <c r="U346" s="60">
        <v>1</v>
      </c>
    </row>
    <row r="347" spans="1:21" x14ac:dyDescent="0.25">
      <c r="A347" s="59">
        <v>655750</v>
      </c>
      <c r="B347" s="60" t="s">
        <v>3403</v>
      </c>
      <c r="C347" s="60" t="s">
        <v>10</v>
      </c>
      <c r="D347" s="60" t="s">
        <v>2843</v>
      </c>
      <c r="E347" s="60" t="s">
        <v>2844</v>
      </c>
      <c r="F347" s="60" t="s">
        <v>2845</v>
      </c>
      <c r="G347" s="60" t="s">
        <v>2845</v>
      </c>
      <c r="H347" s="60" t="s">
        <v>3401</v>
      </c>
      <c r="I347" s="60" t="s">
        <v>3401</v>
      </c>
      <c r="J347" s="60" t="s">
        <v>2854</v>
      </c>
      <c r="K347" s="60" t="s">
        <v>3403</v>
      </c>
      <c r="L347" s="60" t="s">
        <v>2852</v>
      </c>
      <c r="M347" s="60">
        <v>330</v>
      </c>
      <c r="N347" s="60">
        <v>333</v>
      </c>
      <c r="O347" s="60">
        <v>401</v>
      </c>
      <c r="P347" s="61">
        <v>101</v>
      </c>
      <c r="Q347" s="62">
        <v>330333401101</v>
      </c>
      <c r="R347" s="60" t="s">
        <v>2845</v>
      </c>
      <c r="S347" s="60" t="s">
        <v>2849</v>
      </c>
      <c r="T347" s="60" t="s">
        <v>2847</v>
      </c>
      <c r="U347" s="60">
        <v>1</v>
      </c>
    </row>
    <row r="348" spans="1:21" x14ac:dyDescent="0.25">
      <c r="A348" s="59">
        <v>20020969</v>
      </c>
      <c r="B348" s="60" t="s">
        <v>3404</v>
      </c>
      <c r="C348" s="60" t="s">
        <v>10</v>
      </c>
      <c r="D348" s="60" t="s">
        <v>2843</v>
      </c>
      <c r="E348" s="60" t="s">
        <v>2844</v>
      </c>
      <c r="F348" s="60" t="s">
        <v>2845</v>
      </c>
      <c r="G348" s="60" t="s">
        <v>2845</v>
      </c>
      <c r="H348" s="60" t="s">
        <v>3401</v>
      </c>
      <c r="I348" s="60" t="s">
        <v>3401</v>
      </c>
      <c r="J348" s="60" t="s">
        <v>2857</v>
      </c>
      <c r="K348" s="60" t="s">
        <v>3405</v>
      </c>
      <c r="L348" s="60" t="s">
        <v>2859</v>
      </c>
      <c r="M348" s="60">
        <v>330</v>
      </c>
      <c r="N348" s="60">
        <v>333</v>
      </c>
      <c r="O348" s="60">
        <v>401</v>
      </c>
      <c r="P348" s="61" t="s">
        <v>1217</v>
      </c>
      <c r="Q348" s="62" t="s">
        <v>2848</v>
      </c>
      <c r="R348" s="60" t="s">
        <v>2845</v>
      </c>
      <c r="S348" s="60" t="s">
        <v>2849</v>
      </c>
      <c r="T348" s="60" t="s">
        <v>2847</v>
      </c>
      <c r="U348" s="60">
        <v>1</v>
      </c>
    </row>
    <row r="349" spans="1:21" x14ac:dyDescent="0.25">
      <c r="A349" s="59" t="s">
        <v>1217</v>
      </c>
      <c r="B349" s="60" t="s">
        <v>3406</v>
      </c>
      <c r="C349" s="60" t="s">
        <v>10</v>
      </c>
      <c r="D349" s="60" t="s">
        <v>2843</v>
      </c>
      <c r="E349" s="60" t="s">
        <v>2844</v>
      </c>
      <c r="F349" s="60" t="s">
        <v>2845</v>
      </c>
      <c r="G349" s="60" t="s">
        <v>2845</v>
      </c>
      <c r="H349" s="60" t="s">
        <v>3401</v>
      </c>
      <c r="I349" s="60" t="s">
        <v>3401</v>
      </c>
      <c r="J349" s="60" t="s">
        <v>2847</v>
      </c>
      <c r="K349" s="60" t="s">
        <v>3400</v>
      </c>
      <c r="L349" s="60" t="s">
        <v>1512</v>
      </c>
      <c r="M349" s="60">
        <v>330</v>
      </c>
      <c r="N349" s="60">
        <v>333</v>
      </c>
      <c r="O349" s="60">
        <v>401</v>
      </c>
      <c r="P349" s="61" t="s">
        <v>1217</v>
      </c>
      <c r="Q349" s="62" t="s">
        <v>2848</v>
      </c>
      <c r="R349" s="60" t="s">
        <v>2845</v>
      </c>
      <c r="S349" s="60" t="s">
        <v>2849</v>
      </c>
      <c r="T349" s="60" t="s">
        <v>2847</v>
      </c>
      <c r="U349" s="60">
        <v>0.001</v>
      </c>
    </row>
    <row r="350" spans="1:21" x14ac:dyDescent="0.25">
      <c r="A350" s="59">
        <v>134529</v>
      </c>
      <c r="B350" s="60" t="s">
        <v>3407</v>
      </c>
      <c r="C350" s="60" t="s">
        <v>10</v>
      </c>
      <c r="D350" s="60" t="s">
        <v>3058</v>
      </c>
      <c r="E350" s="60" t="s">
        <v>2844</v>
      </c>
      <c r="F350" s="60" t="s">
        <v>3059</v>
      </c>
      <c r="G350" s="60" t="s">
        <v>3408</v>
      </c>
      <c r="H350" s="60" t="s">
        <v>3409</v>
      </c>
      <c r="I350" s="60" t="s">
        <v>3410</v>
      </c>
      <c r="J350" s="60" t="s">
        <v>2847</v>
      </c>
      <c r="K350" s="60" t="s">
        <v>3407</v>
      </c>
      <c r="L350" s="60" t="s">
        <v>1974</v>
      </c>
      <c r="M350" s="60">
        <v>330</v>
      </c>
      <c r="N350" s="60">
        <v>335</v>
      </c>
      <c r="O350" s="60">
        <v>405</v>
      </c>
      <c r="P350" s="61" t="s">
        <v>1217</v>
      </c>
      <c r="Q350" s="62" t="s">
        <v>3411</v>
      </c>
      <c r="R350" s="60" t="s">
        <v>3408</v>
      </c>
      <c r="S350" s="60" t="s">
        <v>2849</v>
      </c>
      <c r="T350" s="60" t="s">
        <v>2847</v>
      </c>
      <c r="U350" s="60">
        <v>1</v>
      </c>
    </row>
    <row r="351" spans="1:21" x14ac:dyDescent="0.25">
      <c r="A351" s="59">
        <v>61788</v>
      </c>
      <c r="B351" s="60" t="s">
        <v>3407</v>
      </c>
      <c r="C351" s="60" t="s">
        <v>10</v>
      </c>
      <c r="D351" s="60" t="s">
        <v>3058</v>
      </c>
      <c r="E351" s="60" t="s">
        <v>2844</v>
      </c>
      <c r="F351" s="60" t="s">
        <v>3059</v>
      </c>
      <c r="G351" s="60" t="s">
        <v>3408</v>
      </c>
      <c r="H351" s="60" t="s">
        <v>3409</v>
      </c>
      <c r="I351" s="60" t="s">
        <v>3410</v>
      </c>
      <c r="J351" s="60" t="s">
        <v>2847</v>
      </c>
      <c r="K351" s="60" t="s">
        <v>3407</v>
      </c>
      <c r="L351" s="60" t="s">
        <v>1302</v>
      </c>
      <c r="M351" s="60">
        <v>330</v>
      </c>
      <c r="N351" s="60">
        <v>335</v>
      </c>
      <c r="O351" s="60">
        <v>405</v>
      </c>
      <c r="P351" s="61" t="s">
        <v>1217</v>
      </c>
      <c r="Q351" s="62" t="s">
        <v>3411</v>
      </c>
      <c r="R351" s="60" t="s">
        <v>3408</v>
      </c>
      <c r="S351" s="60" t="s">
        <v>2849</v>
      </c>
      <c r="T351" s="60" t="s">
        <v>2847</v>
      </c>
      <c r="U351" s="60">
        <v>1</v>
      </c>
    </row>
    <row r="352" spans="1:21" x14ac:dyDescent="0.25">
      <c r="A352" s="59">
        <v>656325</v>
      </c>
      <c r="B352" s="60" t="s">
        <v>3412</v>
      </c>
      <c r="C352" s="60" t="s">
        <v>10</v>
      </c>
      <c r="D352" s="60" t="s">
        <v>3058</v>
      </c>
      <c r="E352" s="60" t="s">
        <v>2844</v>
      </c>
      <c r="F352" s="60" t="s">
        <v>3059</v>
      </c>
      <c r="G352" s="60" t="s">
        <v>3408</v>
      </c>
      <c r="H352" s="60" t="s">
        <v>3409</v>
      </c>
      <c r="I352" s="60" t="s">
        <v>3410</v>
      </c>
      <c r="J352" s="60" t="s">
        <v>2851</v>
      </c>
      <c r="K352" s="60" t="s">
        <v>3412</v>
      </c>
      <c r="L352" s="60" t="s">
        <v>2852</v>
      </c>
      <c r="M352" s="60">
        <v>330</v>
      </c>
      <c r="N352" s="60">
        <v>335</v>
      </c>
      <c r="O352" s="60">
        <v>405</v>
      </c>
      <c r="P352" s="61">
        <v>142</v>
      </c>
      <c r="Q352" s="62">
        <v>330335405142</v>
      </c>
      <c r="R352" s="60" t="s">
        <v>3408</v>
      </c>
      <c r="S352" s="60" t="s">
        <v>2849</v>
      </c>
      <c r="T352" s="60" t="s">
        <v>2847</v>
      </c>
      <c r="U352" s="60">
        <v>1</v>
      </c>
    </row>
    <row r="353" spans="1:21" x14ac:dyDescent="0.25">
      <c r="A353" s="59">
        <v>655910</v>
      </c>
      <c r="B353" s="60" t="s">
        <v>3413</v>
      </c>
      <c r="C353" s="60" t="s">
        <v>10</v>
      </c>
      <c r="D353" s="60" t="s">
        <v>3058</v>
      </c>
      <c r="E353" s="60" t="s">
        <v>2844</v>
      </c>
      <c r="F353" s="60" t="s">
        <v>3059</v>
      </c>
      <c r="G353" s="60" t="s">
        <v>3408</v>
      </c>
      <c r="H353" s="60" t="s">
        <v>3409</v>
      </c>
      <c r="I353" s="60" t="s">
        <v>3410</v>
      </c>
      <c r="J353" s="60" t="s">
        <v>2854</v>
      </c>
      <c r="K353" s="60" t="s">
        <v>3413</v>
      </c>
      <c r="L353" s="60" t="s">
        <v>2852</v>
      </c>
      <c r="M353" s="60">
        <v>330</v>
      </c>
      <c r="N353" s="60">
        <v>335</v>
      </c>
      <c r="O353" s="60">
        <v>405</v>
      </c>
      <c r="P353" s="61">
        <v>101</v>
      </c>
      <c r="Q353" s="62">
        <v>330335405101</v>
      </c>
      <c r="R353" s="60" t="s">
        <v>3408</v>
      </c>
      <c r="S353" s="60" t="s">
        <v>2849</v>
      </c>
      <c r="T353" s="60" t="s">
        <v>2847</v>
      </c>
      <c r="U353" s="60">
        <v>1</v>
      </c>
    </row>
    <row r="354" spans="1:21" x14ac:dyDescent="0.25">
      <c r="A354" s="59">
        <v>20020978</v>
      </c>
      <c r="B354" s="60" t="s">
        <v>3414</v>
      </c>
      <c r="C354" s="60" t="s">
        <v>10</v>
      </c>
      <c r="D354" s="60" t="s">
        <v>3058</v>
      </c>
      <c r="E354" s="60" t="s">
        <v>2844</v>
      </c>
      <c r="F354" s="60" t="s">
        <v>3059</v>
      </c>
      <c r="G354" s="60" t="s">
        <v>3408</v>
      </c>
      <c r="H354" s="60" t="s">
        <v>3409</v>
      </c>
      <c r="I354" s="60" t="s">
        <v>3410</v>
      </c>
      <c r="J354" s="60" t="s">
        <v>2857</v>
      </c>
      <c r="K354" s="60" t="s">
        <v>3414</v>
      </c>
      <c r="L354" s="60" t="s">
        <v>2859</v>
      </c>
      <c r="M354" s="60">
        <v>330</v>
      </c>
      <c r="N354" s="60">
        <v>335</v>
      </c>
      <c r="O354" s="60">
        <v>405</v>
      </c>
      <c r="P354" s="61" t="s">
        <v>1217</v>
      </c>
      <c r="Q354" s="62" t="s">
        <v>3411</v>
      </c>
      <c r="R354" s="60" t="s">
        <v>3408</v>
      </c>
      <c r="S354" s="60" t="s">
        <v>2849</v>
      </c>
      <c r="T354" s="60" t="s">
        <v>2847</v>
      </c>
      <c r="U354" s="60">
        <v>1</v>
      </c>
    </row>
    <row r="355" spans="1:21" x14ac:dyDescent="0.25">
      <c r="A355" s="59" t="s">
        <v>1217</v>
      </c>
      <c r="B355" s="60" t="s">
        <v>3415</v>
      </c>
      <c r="C355" s="60" t="s">
        <v>10</v>
      </c>
      <c r="D355" s="60" t="s">
        <v>3058</v>
      </c>
      <c r="E355" s="60" t="s">
        <v>2844</v>
      </c>
      <c r="F355" s="60" t="s">
        <v>3059</v>
      </c>
      <c r="G355" s="60" t="s">
        <v>3408</v>
      </c>
      <c r="H355" s="60" t="s">
        <v>3409</v>
      </c>
      <c r="I355" s="60" t="s">
        <v>3410</v>
      </c>
      <c r="J355" s="60" t="s">
        <v>2847</v>
      </c>
      <c r="K355" s="60" t="s">
        <v>3407</v>
      </c>
      <c r="L355" s="60" t="s">
        <v>1512</v>
      </c>
      <c r="M355" s="60">
        <v>330</v>
      </c>
      <c r="N355" s="60">
        <v>335</v>
      </c>
      <c r="O355" s="60">
        <v>405</v>
      </c>
      <c r="P355" s="61" t="s">
        <v>1217</v>
      </c>
      <c r="Q355" s="62" t="s">
        <v>3411</v>
      </c>
      <c r="R355" s="60" t="s">
        <v>3408</v>
      </c>
      <c r="S355" s="60" t="s">
        <v>2849</v>
      </c>
      <c r="T355" s="60" t="s">
        <v>2847</v>
      </c>
      <c r="U355" s="60">
        <v>0.001</v>
      </c>
    </row>
    <row r="356" spans="1:21" x14ac:dyDescent="0.25">
      <c r="A356" s="59">
        <v>670205</v>
      </c>
      <c r="B356" s="60" t="s">
        <v>3416</v>
      </c>
      <c r="C356" s="60" t="s">
        <v>10</v>
      </c>
      <c r="D356" s="60" t="s">
        <v>3058</v>
      </c>
      <c r="E356" s="60" t="s">
        <v>2844</v>
      </c>
      <c r="F356" s="60" t="s">
        <v>3059</v>
      </c>
      <c r="G356" s="60" t="s">
        <v>3408</v>
      </c>
      <c r="H356" s="60" t="s">
        <v>3417</v>
      </c>
      <c r="I356" s="60" t="s">
        <v>3410</v>
      </c>
      <c r="J356" s="60" t="s">
        <v>2851</v>
      </c>
      <c r="K356" s="60" t="s">
        <v>3416</v>
      </c>
      <c r="L356" s="60" t="s">
        <v>2852</v>
      </c>
      <c r="M356" s="60">
        <v>330</v>
      </c>
      <c r="N356" s="60">
        <v>335</v>
      </c>
      <c r="O356" s="60">
        <v>405</v>
      </c>
      <c r="P356" s="61">
        <v>142</v>
      </c>
      <c r="Q356" s="62">
        <v>330335405142</v>
      </c>
      <c r="R356" s="60" t="s">
        <v>3408</v>
      </c>
      <c r="S356" s="60" t="s">
        <v>2849</v>
      </c>
      <c r="T356" s="60" t="s">
        <v>2847</v>
      </c>
      <c r="U356" s="60">
        <v>1</v>
      </c>
    </row>
    <row r="357" spans="1:21" x14ac:dyDescent="0.25">
      <c r="A357" s="59" t="s">
        <v>1217</v>
      </c>
      <c r="B357" s="60" t="s">
        <v>3418</v>
      </c>
      <c r="C357" s="60" t="s">
        <v>10</v>
      </c>
      <c r="D357" s="60" t="s">
        <v>3058</v>
      </c>
      <c r="E357" s="60" t="s">
        <v>2844</v>
      </c>
      <c r="F357" s="60" t="s">
        <v>3059</v>
      </c>
      <c r="G357" s="60" t="s">
        <v>3408</v>
      </c>
      <c r="H357" s="60" t="s">
        <v>3417</v>
      </c>
      <c r="I357" s="60" t="s">
        <v>3410</v>
      </c>
      <c r="J357" s="60" t="s">
        <v>2847</v>
      </c>
      <c r="K357" s="60" t="s">
        <v>3419</v>
      </c>
      <c r="L357" s="60" t="s">
        <v>1512</v>
      </c>
      <c r="M357" s="60">
        <v>330</v>
      </c>
      <c r="N357" s="60">
        <v>335</v>
      </c>
      <c r="O357" s="60">
        <v>405</v>
      </c>
      <c r="P357" s="61" t="s">
        <v>1217</v>
      </c>
      <c r="Q357" s="62" t="s">
        <v>3411</v>
      </c>
      <c r="R357" s="60" t="s">
        <v>3408</v>
      </c>
      <c r="S357" s="60" t="s">
        <v>2849</v>
      </c>
      <c r="T357" s="60" t="s">
        <v>2847</v>
      </c>
      <c r="U357" s="60">
        <v>0.001</v>
      </c>
    </row>
    <row r="358" spans="1:21" x14ac:dyDescent="0.25">
      <c r="A358" s="59">
        <v>656396</v>
      </c>
      <c r="B358" s="60" t="s">
        <v>3420</v>
      </c>
      <c r="C358" s="60" t="s">
        <v>10</v>
      </c>
      <c r="D358" s="60" t="s">
        <v>3058</v>
      </c>
      <c r="E358" s="60" t="s">
        <v>2844</v>
      </c>
      <c r="F358" s="60" t="s">
        <v>3059</v>
      </c>
      <c r="G358" s="60" t="s">
        <v>3408</v>
      </c>
      <c r="H358" s="60" t="s">
        <v>3421</v>
      </c>
      <c r="I358" s="60" t="s">
        <v>3410</v>
      </c>
      <c r="J358" s="60" t="s">
        <v>2851</v>
      </c>
      <c r="K358" s="60" t="s">
        <v>3420</v>
      </c>
      <c r="L358" s="60" t="s">
        <v>2852</v>
      </c>
      <c r="M358" s="60">
        <v>330</v>
      </c>
      <c r="N358" s="60">
        <v>335</v>
      </c>
      <c r="O358" s="60">
        <v>405</v>
      </c>
      <c r="P358" s="61">
        <v>142</v>
      </c>
      <c r="Q358" s="62">
        <v>330335405142</v>
      </c>
      <c r="R358" s="60" t="s">
        <v>3408</v>
      </c>
      <c r="S358" s="60" t="s">
        <v>2849</v>
      </c>
      <c r="T358" s="60" t="s">
        <v>2847</v>
      </c>
      <c r="U358" s="60">
        <v>1</v>
      </c>
    </row>
    <row r="359" spans="1:21" x14ac:dyDescent="0.25">
      <c r="A359" s="59">
        <v>655905</v>
      </c>
      <c r="B359" s="60" t="s">
        <v>3422</v>
      </c>
      <c r="C359" s="60" t="s">
        <v>10</v>
      </c>
      <c r="D359" s="60" t="s">
        <v>3058</v>
      </c>
      <c r="E359" s="60" t="s">
        <v>2844</v>
      </c>
      <c r="F359" s="60" t="s">
        <v>3059</v>
      </c>
      <c r="G359" s="60" t="s">
        <v>3408</v>
      </c>
      <c r="H359" s="60" t="s">
        <v>3421</v>
      </c>
      <c r="I359" s="60" t="s">
        <v>3410</v>
      </c>
      <c r="J359" s="60" t="s">
        <v>2854</v>
      </c>
      <c r="K359" s="60" t="s">
        <v>3422</v>
      </c>
      <c r="L359" s="60" t="s">
        <v>2852</v>
      </c>
      <c r="M359" s="60">
        <v>330</v>
      </c>
      <c r="N359" s="60">
        <v>335</v>
      </c>
      <c r="O359" s="60">
        <v>405</v>
      </c>
      <c r="P359" s="61">
        <v>101</v>
      </c>
      <c r="Q359" s="62">
        <v>330335405101</v>
      </c>
      <c r="R359" s="60" t="s">
        <v>3408</v>
      </c>
      <c r="S359" s="60" t="s">
        <v>2849</v>
      </c>
      <c r="T359" s="60" t="s">
        <v>2847</v>
      </c>
      <c r="U359" s="60">
        <v>1</v>
      </c>
    </row>
    <row r="360" spans="1:21" x14ac:dyDescent="0.25">
      <c r="A360" s="59">
        <v>670211</v>
      </c>
      <c r="B360" s="60" t="s">
        <v>3423</v>
      </c>
      <c r="C360" s="60" t="s">
        <v>10</v>
      </c>
      <c r="D360" s="60" t="s">
        <v>3058</v>
      </c>
      <c r="E360" s="60" t="s">
        <v>2844</v>
      </c>
      <c r="F360" s="60" t="s">
        <v>3059</v>
      </c>
      <c r="G360" s="60" t="s">
        <v>3408</v>
      </c>
      <c r="H360" s="60" t="s">
        <v>3424</v>
      </c>
      <c r="I360" s="60" t="s">
        <v>3410</v>
      </c>
      <c r="J360" s="60" t="s">
        <v>2851</v>
      </c>
      <c r="K360" s="60" t="s">
        <v>3423</v>
      </c>
      <c r="L360" s="60" t="s">
        <v>2852</v>
      </c>
      <c r="M360" s="60">
        <v>330</v>
      </c>
      <c r="N360" s="60">
        <v>335</v>
      </c>
      <c r="O360" s="60">
        <v>405</v>
      </c>
      <c r="P360" s="61">
        <v>142</v>
      </c>
      <c r="Q360" s="62">
        <v>330335405142</v>
      </c>
      <c r="R360" s="60" t="s">
        <v>3408</v>
      </c>
      <c r="S360" s="60" t="s">
        <v>2849</v>
      </c>
      <c r="T360" s="60" t="s">
        <v>2847</v>
      </c>
      <c r="U360" s="60">
        <v>1</v>
      </c>
    </row>
    <row r="361" spans="1:21" x14ac:dyDescent="0.25">
      <c r="A361" s="59">
        <v>134530</v>
      </c>
      <c r="B361" s="60" t="s">
        <v>3425</v>
      </c>
      <c r="C361" s="60" t="s">
        <v>10</v>
      </c>
      <c r="D361" s="60" t="s">
        <v>3058</v>
      </c>
      <c r="E361" s="60" t="s">
        <v>2844</v>
      </c>
      <c r="F361" s="60" t="s">
        <v>3059</v>
      </c>
      <c r="G361" s="60" t="s">
        <v>3408</v>
      </c>
      <c r="H361" s="60" t="s">
        <v>3426</v>
      </c>
      <c r="I361" s="60" t="s">
        <v>3410</v>
      </c>
      <c r="J361" s="60" t="s">
        <v>2847</v>
      </c>
      <c r="K361" s="60" t="s">
        <v>3425</v>
      </c>
      <c r="L361" s="60" t="s">
        <v>1974</v>
      </c>
      <c r="M361" s="60">
        <v>330</v>
      </c>
      <c r="N361" s="60">
        <v>335</v>
      </c>
      <c r="O361" s="60">
        <v>405</v>
      </c>
      <c r="P361" s="61" t="s">
        <v>1217</v>
      </c>
      <c r="Q361" s="62" t="s">
        <v>3411</v>
      </c>
      <c r="R361" s="60" t="s">
        <v>3408</v>
      </c>
      <c r="S361" s="60" t="s">
        <v>2849</v>
      </c>
      <c r="T361" s="60" t="s">
        <v>2847</v>
      </c>
      <c r="U361" s="60">
        <v>1</v>
      </c>
    </row>
    <row r="362" spans="1:21" x14ac:dyDescent="0.25">
      <c r="A362" s="59">
        <v>61793</v>
      </c>
      <c r="B362" s="60" t="s">
        <v>3427</v>
      </c>
      <c r="C362" s="60" t="s">
        <v>10</v>
      </c>
      <c r="D362" s="60" t="s">
        <v>3058</v>
      </c>
      <c r="E362" s="60" t="s">
        <v>2844</v>
      </c>
      <c r="F362" s="60" t="s">
        <v>3059</v>
      </c>
      <c r="G362" s="60" t="s">
        <v>3408</v>
      </c>
      <c r="H362" s="60" t="s">
        <v>3426</v>
      </c>
      <c r="I362" s="60" t="s">
        <v>3410</v>
      </c>
      <c r="J362" s="60" t="s">
        <v>2847</v>
      </c>
      <c r="K362" s="60" t="s">
        <v>3425</v>
      </c>
      <c r="L362" s="60" t="s">
        <v>1302</v>
      </c>
      <c r="M362" s="60">
        <v>330</v>
      </c>
      <c r="N362" s="60">
        <v>335</v>
      </c>
      <c r="O362" s="60">
        <v>405</v>
      </c>
      <c r="P362" s="61" t="s">
        <v>1217</v>
      </c>
      <c r="Q362" s="62" t="s">
        <v>3428</v>
      </c>
      <c r="R362" s="60" t="s">
        <v>3408</v>
      </c>
      <c r="S362" s="60" t="s">
        <v>2849</v>
      </c>
      <c r="T362" s="60" t="s">
        <v>2847</v>
      </c>
      <c r="U362" s="60">
        <v>1</v>
      </c>
    </row>
    <row r="363" spans="1:21" x14ac:dyDescent="0.25">
      <c r="A363" s="59">
        <v>656324</v>
      </c>
      <c r="B363" s="60" t="s">
        <v>3429</v>
      </c>
      <c r="C363" s="60" t="s">
        <v>10</v>
      </c>
      <c r="D363" s="60" t="s">
        <v>3058</v>
      </c>
      <c r="E363" s="60" t="s">
        <v>2844</v>
      </c>
      <c r="F363" s="60" t="s">
        <v>3059</v>
      </c>
      <c r="G363" s="60" t="s">
        <v>3408</v>
      </c>
      <c r="H363" s="60" t="s">
        <v>3426</v>
      </c>
      <c r="I363" s="60" t="s">
        <v>3410</v>
      </c>
      <c r="J363" s="60" t="s">
        <v>2851</v>
      </c>
      <c r="K363" s="60" t="s">
        <v>3429</v>
      </c>
      <c r="L363" s="60" t="s">
        <v>2852</v>
      </c>
      <c r="M363" s="60">
        <v>330</v>
      </c>
      <c r="N363" s="60">
        <v>335</v>
      </c>
      <c r="O363" s="60">
        <v>405</v>
      </c>
      <c r="P363" s="61">
        <v>142</v>
      </c>
      <c r="Q363" s="62">
        <v>330335405142</v>
      </c>
      <c r="R363" s="60" t="s">
        <v>3408</v>
      </c>
      <c r="S363" s="60" t="s">
        <v>2849</v>
      </c>
      <c r="T363" s="60" t="s">
        <v>2847</v>
      </c>
      <c r="U363" s="60">
        <v>1</v>
      </c>
    </row>
    <row r="364" spans="1:21" x14ac:dyDescent="0.25">
      <c r="A364" s="59">
        <v>655909</v>
      </c>
      <c r="B364" s="60" t="s">
        <v>3430</v>
      </c>
      <c r="C364" s="60" t="s">
        <v>10</v>
      </c>
      <c r="D364" s="60" t="s">
        <v>3058</v>
      </c>
      <c r="E364" s="60" t="s">
        <v>2844</v>
      </c>
      <c r="F364" s="60" t="s">
        <v>3059</v>
      </c>
      <c r="G364" s="60" t="s">
        <v>3408</v>
      </c>
      <c r="H364" s="60" t="s">
        <v>3426</v>
      </c>
      <c r="I364" s="60" t="s">
        <v>3410</v>
      </c>
      <c r="J364" s="60" t="s">
        <v>2854</v>
      </c>
      <c r="K364" s="60" t="s">
        <v>3430</v>
      </c>
      <c r="L364" s="60" t="s">
        <v>2852</v>
      </c>
      <c r="M364" s="60">
        <v>330</v>
      </c>
      <c r="N364" s="60">
        <v>335</v>
      </c>
      <c r="O364" s="60">
        <v>405</v>
      </c>
      <c r="P364" s="61">
        <v>101</v>
      </c>
      <c r="Q364" s="62">
        <v>330335405101</v>
      </c>
      <c r="R364" s="60" t="s">
        <v>3408</v>
      </c>
      <c r="S364" s="60" t="s">
        <v>2849</v>
      </c>
      <c r="T364" s="60" t="s">
        <v>2847</v>
      </c>
      <c r="U364" s="60">
        <v>1</v>
      </c>
    </row>
    <row r="365" spans="1:21" x14ac:dyDescent="0.25">
      <c r="A365" s="59">
        <v>20020977</v>
      </c>
      <c r="B365" s="60" t="s">
        <v>3431</v>
      </c>
      <c r="C365" s="60" t="s">
        <v>10</v>
      </c>
      <c r="D365" s="60" t="s">
        <v>3058</v>
      </c>
      <c r="E365" s="60" t="s">
        <v>2844</v>
      </c>
      <c r="F365" s="60" t="s">
        <v>3059</v>
      </c>
      <c r="G365" s="60" t="s">
        <v>3408</v>
      </c>
      <c r="H365" s="60" t="s">
        <v>3426</v>
      </c>
      <c r="I365" s="60" t="s">
        <v>3410</v>
      </c>
      <c r="J365" s="60" t="s">
        <v>2857</v>
      </c>
      <c r="K365" s="60" t="s">
        <v>3431</v>
      </c>
      <c r="L365" s="60" t="s">
        <v>2859</v>
      </c>
      <c r="M365" s="60">
        <v>330</v>
      </c>
      <c r="N365" s="60">
        <v>335</v>
      </c>
      <c r="O365" s="60">
        <v>405</v>
      </c>
      <c r="P365" s="61" t="s">
        <v>1217</v>
      </c>
      <c r="Q365" s="62" t="s">
        <v>3411</v>
      </c>
      <c r="R365" s="60" t="s">
        <v>3408</v>
      </c>
      <c r="S365" s="60" t="s">
        <v>2849</v>
      </c>
      <c r="T365" s="60" t="s">
        <v>2847</v>
      </c>
      <c r="U365" s="60">
        <v>1</v>
      </c>
    </row>
    <row r="366" spans="1:21" x14ac:dyDescent="0.25">
      <c r="A366" s="59" t="s">
        <v>1217</v>
      </c>
      <c r="B366" s="60" t="s">
        <v>3432</v>
      </c>
      <c r="C366" s="60" t="s">
        <v>10</v>
      </c>
      <c r="D366" s="60" t="s">
        <v>3058</v>
      </c>
      <c r="E366" s="60" t="s">
        <v>2844</v>
      </c>
      <c r="F366" s="60" t="s">
        <v>3059</v>
      </c>
      <c r="G366" s="60" t="s">
        <v>3408</v>
      </c>
      <c r="H366" s="60" t="s">
        <v>3426</v>
      </c>
      <c r="I366" s="60" t="s">
        <v>3410</v>
      </c>
      <c r="J366" s="60" t="s">
        <v>2847</v>
      </c>
      <c r="K366" s="60" t="s">
        <v>3425</v>
      </c>
      <c r="L366" s="60" t="s">
        <v>1512</v>
      </c>
      <c r="M366" s="60">
        <v>330</v>
      </c>
      <c r="N366" s="60">
        <v>335</v>
      </c>
      <c r="O366" s="60">
        <v>405</v>
      </c>
      <c r="P366" s="61" t="s">
        <v>1217</v>
      </c>
      <c r="Q366" s="62" t="s">
        <v>3411</v>
      </c>
      <c r="R366" s="60" t="s">
        <v>3408</v>
      </c>
      <c r="S366" s="60" t="s">
        <v>2849</v>
      </c>
      <c r="T366" s="60" t="s">
        <v>2847</v>
      </c>
      <c r="U366" s="60">
        <v>0.001</v>
      </c>
    </row>
    <row r="367" spans="1:21" x14ac:dyDescent="0.25">
      <c r="A367" s="59">
        <v>61790</v>
      </c>
      <c r="B367" s="60" t="s">
        <v>3433</v>
      </c>
      <c r="C367" s="60" t="s">
        <v>10</v>
      </c>
      <c r="D367" s="60" t="s">
        <v>3058</v>
      </c>
      <c r="E367" s="60" t="s">
        <v>2844</v>
      </c>
      <c r="F367" s="60" t="s">
        <v>3059</v>
      </c>
      <c r="G367" s="60" t="s">
        <v>3408</v>
      </c>
      <c r="H367" s="60" t="s">
        <v>3434</v>
      </c>
      <c r="I367" s="60" t="s">
        <v>3410</v>
      </c>
      <c r="J367" s="60" t="s">
        <v>2847</v>
      </c>
      <c r="K367" s="60" t="s">
        <v>3435</v>
      </c>
      <c r="L367" s="60" t="s">
        <v>1302</v>
      </c>
      <c r="M367" s="60">
        <v>330</v>
      </c>
      <c r="N367" s="60">
        <v>335</v>
      </c>
      <c r="O367" s="60">
        <v>405</v>
      </c>
      <c r="P367" s="61" t="s">
        <v>1217</v>
      </c>
      <c r="Q367" s="62" t="s">
        <v>3411</v>
      </c>
      <c r="R367" s="60" t="s">
        <v>3408</v>
      </c>
      <c r="S367" s="60" t="s">
        <v>2849</v>
      </c>
      <c r="T367" s="60" t="s">
        <v>2847</v>
      </c>
      <c r="U367" s="60">
        <v>1</v>
      </c>
    </row>
    <row r="368" spans="1:21" x14ac:dyDescent="0.25">
      <c r="A368" s="59">
        <v>656326</v>
      </c>
      <c r="B368" s="60" t="s">
        <v>3436</v>
      </c>
      <c r="C368" s="60" t="s">
        <v>10</v>
      </c>
      <c r="D368" s="60" t="s">
        <v>3058</v>
      </c>
      <c r="E368" s="60" t="s">
        <v>2844</v>
      </c>
      <c r="F368" s="60" t="s">
        <v>3059</v>
      </c>
      <c r="G368" s="60" t="s">
        <v>3408</v>
      </c>
      <c r="H368" s="60" t="s">
        <v>3434</v>
      </c>
      <c r="I368" s="60" t="s">
        <v>3410</v>
      </c>
      <c r="J368" s="60" t="s">
        <v>2851</v>
      </c>
      <c r="K368" s="60" t="s">
        <v>3437</v>
      </c>
      <c r="L368" s="60" t="s">
        <v>2852</v>
      </c>
      <c r="M368" s="60">
        <v>330</v>
      </c>
      <c r="N368" s="60">
        <v>335</v>
      </c>
      <c r="O368" s="60">
        <v>405</v>
      </c>
      <c r="P368" s="61">
        <v>142</v>
      </c>
      <c r="Q368" s="62">
        <v>330335405142</v>
      </c>
      <c r="R368" s="60" t="s">
        <v>3408</v>
      </c>
      <c r="S368" s="60" t="s">
        <v>2849</v>
      </c>
      <c r="T368" s="60" t="s">
        <v>2847</v>
      </c>
      <c r="U368" s="60">
        <v>1</v>
      </c>
    </row>
    <row r="369" spans="1:21" x14ac:dyDescent="0.25">
      <c r="A369" s="59">
        <v>655911</v>
      </c>
      <c r="B369" s="60" t="s">
        <v>3438</v>
      </c>
      <c r="C369" s="60" t="s">
        <v>10</v>
      </c>
      <c r="D369" s="60" t="s">
        <v>3058</v>
      </c>
      <c r="E369" s="60" t="s">
        <v>2844</v>
      </c>
      <c r="F369" s="60" t="s">
        <v>3059</v>
      </c>
      <c r="G369" s="60" t="s">
        <v>3408</v>
      </c>
      <c r="H369" s="60" t="s">
        <v>3434</v>
      </c>
      <c r="I369" s="60" t="s">
        <v>3410</v>
      </c>
      <c r="J369" s="60" t="s">
        <v>2854</v>
      </c>
      <c r="K369" s="60" t="s">
        <v>3439</v>
      </c>
      <c r="L369" s="60" t="s">
        <v>2852</v>
      </c>
      <c r="M369" s="60">
        <v>330</v>
      </c>
      <c r="N369" s="60">
        <v>335</v>
      </c>
      <c r="O369" s="60">
        <v>405</v>
      </c>
      <c r="P369" s="61">
        <v>101</v>
      </c>
      <c r="Q369" s="62">
        <v>330335405101</v>
      </c>
      <c r="R369" s="60" t="s">
        <v>3408</v>
      </c>
      <c r="S369" s="60" t="s">
        <v>2849</v>
      </c>
      <c r="T369" s="60" t="s">
        <v>2847</v>
      </c>
      <c r="U369" s="60">
        <v>1</v>
      </c>
    </row>
    <row r="370" spans="1:21" x14ac:dyDescent="0.25">
      <c r="A370" s="59">
        <v>134531</v>
      </c>
      <c r="B370" s="60" t="s">
        <v>3440</v>
      </c>
      <c r="C370" s="60" t="s">
        <v>10</v>
      </c>
      <c r="D370" s="60" t="s">
        <v>3058</v>
      </c>
      <c r="E370" s="60" t="s">
        <v>2844</v>
      </c>
      <c r="F370" s="60" t="s">
        <v>3059</v>
      </c>
      <c r="G370" s="60" t="s">
        <v>3408</v>
      </c>
      <c r="H370" s="60" t="s">
        <v>3441</v>
      </c>
      <c r="I370" s="60" t="s">
        <v>3410</v>
      </c>
      <c r="J370" s="60" t="s">
        <v>2847</v>
      </c>
      <c r="K370" s="60" t="s">
        <v>3440</v>
      </c>
      <c r="L370" s="60" t="s">
        <v>1974</v>
      </c>
      <c r="M370" s="60">
        <v>330</v>
      </c>
      <c r="N370" s="60">
        <v>335</v>
      </c>
      <c r="O370" s="60">
        <v>405</v>
      </c>
      <c r="P370" s="61" t="s">
        <v>1217</v>
      </c>
      <c r="Q370" s="62" t="s">
        <v>3411</v>
      </c>
      <c r="R370" s="60" t="s">
        <v>3408</v>
      </c>
      <c r="S370" s="60" t="s">
        <v>2849</v>
      </c>
      <c r="T370" s="60" t="s">
        <v>2847</v>
      </c>
      <c r="U370" s="60">
        <v>1</v>
      </c>
    </row>
    <row r="371" spans="1:21" x14ac:dyDescent="0.25">
      <c r="A371" s="59">
        <v>61814</v>
      </c>
      <c r="B371" s="60" t="s">
        <v>3440</v>
      </c>
      <c r="C371" s="60" t="s">
        <v>10</v>
      </c>
      <c r="D371" s="60" t="s">
        <v>3058</v>
      </c>
      <c r="E371" s="60" t="s">
        <v>2844</v>
      </c>
      <c r="F371" s="60" t="s">
        <v>3059</v>
      </c>
      <c r="G371" s="60" t="s">
        <v>3408</v>
      </c>
      <c r="H371" s="60" t="s">
        <v>3441</v>
      </c>
      <c r="I371" s="60" t="s">
        <v>3410</v>
      </c>
      <c r="J371" s="60" t="s">
        <v>2847</v>
      </c>
      <c r="K371" s="60" t="s">
        <v>3440</v>
      </c>
      <c r="L371" s="60" t="s">
        <v>1302</v>
      </c>
      <c r="M371" s="60">
        <v>330</v>
      </c>
      <c r="N371" s="60">
        <v>335</v>
      </c>
      <c r="O371" s="60">
        <v>405</v>
      </c>
      <c r="P371" s="61" t="s">
        <v>1217</v>
      </c>
      <c r="Q371" s="62" t="s">
        <v>3411</v>
      </c>
      <c r="R371" s="60" t="s">
        <v>3408</v>
      </c>
      <c r="S371" s="60" t="s">
        <v>2849</v>
      </c>
      <c r="T371" s="60" t="s">
        <v>2847</v>
      </c>
      <c r="U371" s="60">
        <v>1</v>
      </c>
    </row>
    <row r="372" spans="1:21" x14ac:dyDescent="0.25">
      <c r="A372" s="59">
        <v>656322</v>
      </c>
      <c r="B372" s="60" t="s">
        <v>3442</v>
      </c>
      <c r="C372" s="60" t="s">
        <v>10</v>
      </c>
      <c r="D372" s="60" t="s">
        <v>3058</v>
      </c>
      <c r="E372" s="60" t="s">
        <v>2844</v>
      </c>
      <c r="F372" s="60" t="s">
        <v>3059</v>
      </c>
      <c r="G372" s="60" t="s">
        <v>3408</v>
      </c>
      <c r="H372" s="60" t="s">
        <v>3441</v>
      </c>
      <c r="I372" s="60" t="s">
        <v>3410</v>
      </c>
      <c r="J372" s="60" t="s">
        <v>2851</v>
      </c>
      <c r="K372" s="60" t="s">
        <v>3442</v>
      </c>
      <c r="L372" s="60" t="s">
        <v>2852</v>
      </c>
      <c r="M372" s="60">
        <v>330</v>
      </c>
      <c r="N372" s="60">
        <v>335</v>
      </c>
      <c r="O372" s="60">
        <v>405</v>
      </c>
      <c r="P372" s="61">
        <v>142</v>
      </c>
      <c r="Q372" s="62">
        <v>330335405142</v>
      </c>
      <c r="R372" s="60" t="s">
        <v>3408</v>
      </c>
      <c r="S372" s="60" t="s">
        <v>2849</v>
      </c>
      <c r="T372" s="60" t="s">
        <v>2847</v>
      </c>
      <c r="U372" s="60">
        <v>1</v>
      </c>
    </row>
    <row r="373" spans="1:21" x14ac:dyDescent="0.25">
      <c r="A373" s="59">
        <v>655906</v>
      </c>
      <c r="B373" s="60" t="s">
        <v>3443</v>
      </c>
      <c r="C373" s="60" t="s">
        <v>10</v>
      </c>
      <c r="D373" s="60" t="s">
        <v>3058</v>
      </c>
      <c r="E373" s="60" t="s">
        <v>2844</v>
      </c>
      <c r="F373" s="60" t="s">
        <v>3059</v>
      </c>
      <c r="G373" s="60" t="s">
        <v>3408</v>
      </c>
      <c r="H373" s="60" t="s">
        <v>3441</v>
      </c>
      <c r="I373" s="60" t="s">
        <v>3410</v>
      </c>
      <c r="J373" s="60" t="s">
        <v>2854</v>
      </c>
      <c r="K373" s="60" t="s">
        <v>3443</v>
      </c>
      <c r="L373" s="60" t="s">
        <v>2852</v>
      </c>
      <c r="M373" s="60">
        <v>330</v>
      </c>
      <c r="N373" s="60">
        <v>335</v>
      </c>
      <c r="O373" s="60">
        <v>405</v>
      </c>
      <c r="P373" s="61">
        <v>101</v>
      </c>
      <c r="Q373" s="62">
        <v>330335405101</v>
      </c>
      <c r="R373" s="60" t="s">
        <v>3408</v>
      </c>
      <c r="S373" s="60" t="s">
        <v>2849</v>
      </c>
      <c r="T373" s="60" t="s">
        <v>2847</v>
      </c>
      <c r="U373" s="60">
        <v>1</v>
      </c>
    </row>
    <row r="374" spans="1:21" x14ac:dyDescent="0.25">
      <c r="A374" s="59">
        <v>20020975</v>
      </c>
      <c r="B374" s="60" t="s">
        <v>3444</v>
      </c>
      <c r="C374" s="60" t="s">
        <v>10</v>
      </c>
      <c r="D374" s="60" t="s">
        <v>3058</v>
      </c>
      <c r="E374" s="60" t="s">
        <v>2844</v>
      </c>
      <c r="F374" s="60" t="s">
        <v>3059</v>
      </c>
      <c r="G374" s="60" t="s">
        <v>3408</v>
      </c>
      <c r="H374" s="60" t="s">
        <v>3441</v>
      </c>
      <c r="I374" s="60" t="s">
        <v>3410</v>
      </c>
      <c r="J374" s="60" t="s">
        <v>2857</v>
      </c>
      <c r="K374" s="60" t="s">
        <v>3445</v>
      </c>
      <c r="L374" s="60" t="s">
        <v>2859</v>
      </c>
      <c r="M374" s="60">
        <v>330</v>
      </c>
      <c r="N374" s="60">
        <v>335</v>
      </c>
      <c r="O374" s="60">
        <v>405</v>
      </c>
      <c r="P374" s="61" t="s">
        <v>1217</v>
      </c>
      <c r="Q374" s="62" t="s">
        <v>3411</v>
      </c>
      <c r="R374" s="60" t="s">
        <v>3408</v>
      </c>
      <c r="S374" s="60" t="s">
        <v>2849</v>
      </c>
      <c r="T374" s="60" t="s">
        <v>2847</v>
      </c>
      <c r="U374" s="60">
        <v>1</v>
      </c>
    </row>
    <row r="375" spans="1:21" x14ac:dyDescent="0.25">
      <c r="A375" s="59" t="s">
        <v>1217</v>
      </c>
      <c r="B375" s="60" t="s">
        <v>3446</v>
      </c>
      <c r="C375" s="60" t="s">
        <v>10</v>
      </c>
      <c r="D375" s="60" t="s">
        <v>3058</v>
      </c>
      <c r="E375" s="60" t="s">
        <v>2844</v>
      </c>
      <c r="F375" s="60" t="s">
        <v>3059</v>
      </c>
      <c r="G375" s="60" t="s">
        <v>3408</v>
      </c>
      <c r="H375" s="60" t="s">
        <v>3441</v>
      </c>
      <c r="I375" s="60" t="s">
        <v>3410</v>
      </c>
      <c r="J375" s="60" t="s">
        <v>2847</v>
      </c>
      <c r="K375" s="60" t="s">
        <v>3440</v>
      </c>
      <c r="L375" s="60" t="s">
        <v>1512</v>
      </c>
      <c r="M375" s="60">
        <v>330</v>
      </c>
      <c r="N375" s="60">
        <v>335</v>
      </c>
      <c r="O375" s="60">
        <v>405</v>
      </c>
      <c r="P375" s="61" t="s">
        <v>1217</v>
      </c>
      <c r="Q375" s="62" t="s">
        <v>3411</v>
      </c>
      <c r="R375" s="60" t="s">
        <v>3408</v>
      </c>
      <c r="S375" s="60" t="s">
        <v>2849</v>
      </c>
      <c r="T375" s="60" t="s">
        <v>2847</v>
      </c>
      <c r="U375" s="60">
        <v>0.001</v>
      </c>
    </row>
    <row r="376" spans="1:21" x14ac:dyDescent="0.25">
      <c r="A376" s="59">
        <v>134532</v>
      </c>
      <c r="B376" s="60" t="s">
        <v>3447</v>
      </c>
      <c r="C376" s="60" t="s">
        <v>10</v>
      </c>
      <c r="D376" s="60" t="s">
        <v>3058</v>
      </c>
      <c r="E376" s="60" t="s">
        <v>2844</v>
      </c>
      <c r="F376" s="60" t="s">
        <v>3059</v>
      </c>
      <c r="G376" s="60" t="s">
        <v>3408</v>
      </c>
      <c r="H376" s="60" t="s">
        <v>3448</v>
      </c>
      <c r="I376" s="60" t="s">
        <v>3410</v>
      </c>
      <c r="J376" s="60" t="s">
        <v>2847</v>
      </c>
      <c r="K376" s="60" t="s">
        <v>3447</v>
      </c>
      <c r="L376" s="60" t="s">
        <v>1974</v>
      </c>
      <c r="M376" s="60">
        <v>330</v>
      </c>
      <c r="N376" s="60">
        <v>335</v>
      </c>
      <c r="O376" s="60">
        <v>405</v>
      </c>
      <c r="P376" s="61" t="s">
        <v>1217</v>
      </c>
      <c r="Q376" s="62" t="s">
        <v>3411</v>
      </c>
      <c r="R376" s="60" t="s">
        <v>3408</v>
      </c>
      <c r="S376" s="60" t="s">
        <v>2849</v>
      </c>
      <c r="T376" s="60" t="s">
        <v>2847</v>
      </c>
      <c r="U376" s="60">
        <v>1</v>
      </c>
    </row>
    <row r="377" spans="1:21" x14ac:dyDescent="0.25">
      <c r="A377" s="59">
        <v>61815</v>
      </c>
      <c r="B377" s="60" t="s">
        <v>3447</v>
      </c>
      <c r="C377" s="60" t="s">
        <v>10</v>
      </c>
      <c r="D377" s="60" t="s">
        <v>3058</v>
      </c>
      <c r="E377" s="60" t="s">
        <v>2844</v>
      </c>
      <c r="F377" s="60" t="s">
        <v>3059</v>
      </c>
      <c r="G377" s="60" t="s">
        <v>3408</v>
      </c>
      <c r="H377" s="60" t="s">
        <v>3448</v>
      </c>
      <c r="I377" s="60" t="s">
        <v>3410</v>
      </c>
      <c r="J377" s="60" t="s">
        <v>2847</v>
      </c>
      <c r="K377" s="60" t="s">
        <v>3447</v>
      </c>
      <c r="L377" s="60" t="s">
        <v>1302</v>
      </c>
      <c r="M377" s="60">
        <v>330</v>
      </c>
      <c r="N377" s="60">
        <v>335</v>
      </c>
      <c r="O377" s="60">
        <v>405</v>
      </c>
      <c r="P377" s="61" t="s">
        <v>1217</v>
      </c>
      <c r="Q377" s="62" t="s">
        <v>3411</v>
      </c>
      <c r="R377" s="60" t="s">
        <v>3408</v>
      </c>
      <c r="S377" s="60" t="s">
        <v>2849</v>
      </c>
      <c r="T377" s="60" t="s">
        <v>2847</v>
      </c>
      <c r="U377" s="60">
        <v>1</v>
      </c>
    </row>
    <row r="378" spans="1:21" x14ac:dyDescent="0.25">
      <c r="A378" s="59">
        <v>656323</v>
      </c>
      <c r="B378" s="60" t="s">
        <v>3449</v>
      </c>
      <c r="C378" s="60" t="s">
        <v>10</v>
      </c>
      <c r="D378" s="60" t="s">
        <v>3058</v>
      </c>
      <c r="E378" s="60" t="s">
        <v>2844</v>
      </c>
      <c r="F378" s="60" t="s">
        <v>3059</v>
      </c>
      <c r="G378" s="60" t="s">
        <v>3408</v>
      </c>
      <c r="H378" s="60" t="s">
        <v>3448</v>
      </c>
      <c r="I378" s="60" t="s">
        <v>3410</v>
      </c>
      <c r="J378" s="60" t="s">
        <v>2851</v>
      </c>
      <c r="K378" s="60" t="s">
        <v>3449</v>
      </c>
      <c r="L378" s="60" t="s">
        <v>2852</v>
      </c>
      <c r="M378" s="60">
        <v>330</v>
      </c>
      <c r="N378" s="60">
        <v>335</v>
      </c>
      <c r="O378" s="60">
        <v>405</v>
      </c>
      <c r="P378" s="61">
        <v>142</v>
      </c>
      <c r="Q378" s="62">
        <v>330335405142</v>
      </c>
      <c r="R378" s="60" t="s">
        <v>3408</v>
      </c>
      <c r="S378" s="60" t="s">
        <v>2849</v>
      </c>
      <c r="T378" s="60" t="s">
        <v>2847</v>
      </c>
      <c r="U378" s="60">
        <v>1</v>
      </c>
    </row>
    <row r="379" spans="1:21" x14ac:dyDescent="0.25">
      <c r="A379" s="59">
        <v>655907</v>
      </c>
      <c r="B379" s="60" t="s">
        <v>3450</v>
      </c>
      <c r="C379" s="60" t="s">
        <v>10</v>
      </c>
      <c r="D379" s="60" t="s">
        <v>3058</v>
      </c>
      <c r="E379" s="60" t="s">
        <v>2844</v>
      </c>
      <c r="F379" s="60" t="s">
        <v>3059</v>
      </c>
      <c r="G379" s="60" t="s">
        <v>3408</v>
      </c>
      <c r="H379" s="60" t="s">
        <v>3448</v>
      </c>
      <c r="I379" s="60" t="s">
        <v>3410</v>
      </c>
      <c r="J379" s="60" t="s">
        <v>2854</v>
      </c>
      <c r="K379" s="60" t="s">
        <v>3450</v>
      </c>
      <c r="L379" s="60" t="s">
        <v>2852</v>
      </c>
      <c r="M379" s="60">
        <v>330</v>
      </c>
      <c r="N379" s="60">
        <v>335</v>
      </c>
      <c r="O379" s="60">
        <v>405</v>
      </c>
      <c r="P379" s="61">
        <v>101</v>
      </c>
      <c r="Q379" s="62">
        <v>330335405101</v>
      </c>
      <c r="R379" s="60" t="s">
        <v>3408</v>
      </c>
      <c r="S379" s="60" t="s">
        <v>2849</v>
      </c>
      <c r="T379" s="60" t="s">
        <v>2847</v>
      </c>
      <c r="U379" s="60">
        <v>1</v>
      </c>
    </row>
    <row r="380" spans="1:21" x14ac:dyDescent="0.25">
      <c r="A380" s="59">
        <v>20020976</v>
      </c>
      <c r="B380" s="60" t="s">
        <v>3451</v>
      </c>
      <c r="C380" s="60" t="s">
        <v>10</v>
      </c>
      <c r="D380" s="60" t="s">
        <v>3058</v>
      </c>
      <c r="E380" s="60" t="s">
        <v>2844</v>
      </c>
      <c r="F380" s="60" t="s">
        <v>3059</v>
      </c>
      <c r="G380" s="60" t="s">
        <v>3408</v>
      </c>
      <c r="H380" s="60" t="s">
        <v>3448</v>
      </c>
      <c r="I380" s="60" t="s">
        <v>3410</v>
      </c>
      <c r="J380" s="60" t="s">
        <v>2857</v>
      </c>
      <c r="K380" s="60" t="s">
        <v>3452</v>
      </c>
      <c r="L380" s="60" t="s">
        <v>2859</v>
      </c>
      <c r="M380" s="60">
        <v>330</v>
      </c>
      <c r="N380" s="60">
        <v>335</v>
      </c>
      <c r="O380" s="60">
        <v>405</v>
      </c>
      <c r="P380" s="61" t="s">
        <v>1217</v>
      </c>
      <c r="Q380" s="62" t="s">
        <v>3411</v>
      </c>
      <c r="R380" s="60" t="s">
        <v>3408</v>
      </c>
      <c r="S380" s="60" t="s">
        <v>2849</v>
      </c>
      <c r="T380" s="60" t="s">
        <v>2847</v>
      </c>
      <c r="U380" s="60">
        <v>1</v>
      </c>
    </row>
    <row r="381" spans="1:21" x14ac:dyDescent="0.25">
      <c r="A381" s="59" t="s">
        <v>1217</v>
      </c>
      <c r="B381" s="60" t="s">
        <v>3453</v>
      </c>
      <c r="C381" s="60" t="s">
        <v>10</v>
      </c>
      <c r="D381" s="60" t="s">
        <v>3058</v>
      </c>
      <c r="E381" s="60" t="s">
        <v>2844</v>
      </c>
      <c r="F381" s="60" t="s">
        <v>3059</v>
      </c>
      <c r="G381" s="60" t="s">
        <v>3408</v>
      </c>
      <c r="H381" s="60" t="s">
        <v>3448</v>
      </c>
      <c r="I381" s="60" t="s">
        <v>3410</v>
      </c>
      <c r="J381" s="60" t="s">
        <v>2847</v>
      </c>
      <c r="K381" s="60" t="s">
        <v>3447</v>
      </c>
      <c r="L381" s="60" t="s">
        <v>1512</v>
      </c>
      <c r="M381" s="60">
        <v>330</v>
      </c>
      <c r="N381" s="60">
        <v>335</v>
      </c>
      <c r="O381" s="60">
        <v>405</v>
      </c>
      <c r="P381" s="61" t="s">
        <v>1217</v>
      </c>
      <c r="Q381" s="62" t="s">
        <v>3411</v>
      </c>
      <c r="R381" s="60" t="s">
        <v>3408</v>
      </c>
      <c r="S381" s="60" t="s">
        <v>2849</v>
      </c>
      <c r="T381" s="60" t="s">
        <v>2847</v>
      </c>
      <c r="U381" s="60">
        <v>0.001</v>
      </c>
    </row>
    <row r="382" spans="1:21" x14ac:dyDescent="0.25">
      <c r="A382" s="59">
        <v>61816</v>
      </c>
      <c r="B382" s="60" t="s">
        <v>3454</v>
      </c>
      <c r="C382" s="60" t="s">
        <v>10</v>
      </c>
      <c r="D382" s="60" t="s">
        <v>3058</v>
      </c>
      <c r="E382" s="60" t="s">
        <v>2844</v>
      </c>
      <c r="F382" s="60" t="s">
        <v>3059</v>
      </c>
      <c r="G382" s="60" t="s">
        <v>3408</v>
      </c>
      <c r="H382" s="60" t="s">
        <v>3455</v>
      </c>
      <c r="I382" s="60" t="s">
        <v>3410</v>
      </c>
      <c r="J382" s="60" t="s">
        <v>2847</v>
      </c>
      <c r="K382" s="60" t="s">
        <v>3454</v>
      </c>
      <c r="L382" s="60" t="s">
        <v>1302</v>
      </c>
      <c r="M382" s="60">
        <v>330</v>
      </c>
      <c r="N382" s="60">
        <v>335</v>
      </c>
      <c r="O382" s="60">
        <v>405</v>
      </c>
      <c r="P382" s="61" t="s">
        <v>1217</v>
      </c>
      <c r="Q382" s="62" t="s">
        <v>3411</v>
      </c>
      <c r="R382" s="60" t="s">
        <v>3408</v>
      </c>
      <c r="S382" s="60" t="s">
        <v>2849</v>
      </c>
      <c r="T382" s="60" t="s">
        <v>2847</v>
      </c>
      <c r="U382" s="60">
        <v>1</v>
      </c>
    </row>
    <row r="383" spans="1:21" x14ac:dyDescent="0.25">
      <c r="A383" s="59">
        <v>656398</v>
      </c>
      <c r="B383" s="60" t="s">
        <v>3456</v>
      </c>
      <c r="C383" s="60" t="s">
        <v>10</v>
      </c>
      <c r="D383" s="60" t="s">
        <v>3058</v>
      </c>
      <c r="E383" s="60" t="s">
        <v>2844</v>
      </c>
      <c r="F383" s="60" t="s">
        <v>3059</v>
      </c>
      <c r="G383" s="60" t="s">
        <v>3408</v>
      </c>
      <c r="H383" s="60" t="s">
        <v>3455</v>
      </c>
      <c r="I383" s="60" t="s">
        <v>3410</v>
      </c>
      <c r="J383" s="60" t="s">
        <v>2851</v>
      </c>
      <c r="K383" s="60" t="s">
        <v>3456</v>
      </c>
      <c r="L383" s="60" t="s">
        <v>2852</v>
      </c>
      <c r="M383" s="60">
        <v>330</v>
      </c>
      <c r="N383" s="60">
        <v>335</v>
      </c>
      <c r="O383" s="60">
        <v>405</v>
      </c>
      <c r="P383" s="61">
        <v>142</v>
      </c>
      <c r="Q383" s="62">
        <v>330335405142</v>
      </c>
      <c r="R383" s="60" t="s">
        <v>3408</v>
      </c>
      <c r="S383" s="60" t="s">
        <v>2849</v>
      </c>
      <c r="T383" s="60" t="s">
        <v>2847</v>
      </c>
      <c r="U383" s="60">
        <v>1</v>
      </c>
    </row>
    <row r="384" spans="1:21" x14ac:dyDescent="0.25">
      <c r="A384" s="59">
        <v>655903</v>
      </c>
      <c r="B384" s="60" t="s">
        <v>3457</v>
      </c>
      <c r="C384" s="60" t="s">
        <v>10</v>
      </c>
      <c r="D384" s="60" t="s">
        <v>3058</v>
      </c>
      <c r="E384" s="60" t="s">
        <v>2844</v>
      </c>
      <c r="F384" s="60" t="s">
        <v>3059</v>
      </c>
      <c r="G384" s="60" t="s">
        <v>3408</v>
      </c>
      <c r="H384" s="60" t="s">
        <v>3455</v>
      </c>
      <c r="I384" s="60" t="s">
        <v>3410</v>
      </c>
      <c r="J384" s="60" t="s">
        <v>2854</v>
      </c>
      <c r="K384" s="60" t="s">
        <v>3457</v>
      </c>
      <c r="L384" s="60" t="s">
        <v>2852</v>
      </c>
      <c r="M384" s="60">
        <v>330</v>
      </c>
      <c r="N384" s="60">
        <v>335</v>
      </c>
      <c r="O384" s="60">
        <v>405</v>
      </c>
      <c r="P384" s="61">
        <v>101</v>
      </c>
      <c r="Q384" s="62">
        <v>330335405101</v>
      </c>
      <c r="R384" s="60" t="s">
        <v>3408</v>
      </c>
      <c r="S384" s="60" t="s">
        <v>2849</v>
      </c>
      <c r="T384" s="60" t="s">
        <v>2847</v>
      </c>
      <c r="U384" s="60">
        <v>1</v>
      </c>
    </row>
    <row r="385" spans="1:21" x14ac:dyDescent="0.25">
      <c r="A385" s="59">
        <v>665793</v>
      </c>
      <c r="B385" s="60" t="s">
        <v>3458</v>
      </c>
      <c r="C385" s="60" t="s">
        <v>10</v>
      </c>
      <c r="D385" s="60" t="s">
        <v>2843</v>
      </c>
      <c r="E385" s="60" t="s">
        <v>2844</v>
      </c>
      <c r="F385" s="60" t="s">
        <v>2845</v>
      </c>
      <c r="G385" s="60" t="s">
        <v>2845</v>
      </c>
      <c r="H385" s="60" t="s">
        <v>3459</v>
      </c>
      <c r="I385" s="60" t="s">
        <v>3460</v>
      </c>
      <c r="J385" s="60" t="s">
        <v>2851</v>
      </c>
      <c r="K385" s="60" t="s">
        <v>3458</v>
      </c>
      <c r="L385" s="60" t="s">
        <v>2852</v>
      </c>
      <c r="M385" s="60">
        <v>330</v>
      </c>
      <c r="N385" s="60">
        <v>333</v>
      </c>
      <c r="O385" s="60">
        <v>401</v>
      </c>
      <c r="P385" s="61">
        <v>452</v>
      </c>
      <c r="Q385" s="62">
        <v>330333401452</v>
      </c>
      <c r="R385" s="60" t="s">
        <v>2845</v>
      </c>
      <c r="S385" s="60" t="s">
        <v>2849</v>
      </c>
      <c r="T385" s="60" t="s">
        <v>2847</v>
      </c>
      <c r="U385" s="60">
        <v>1</v>
      </c>
    </row>
    <row r="386" spans="1:21" x14ac:dyDescent="0.25">
      <c r="A386" s="59">
        <v>61745</v>
      </c>
      <c r="B386" s="60" t="s">
        <v>3461</v>
      </c>
      <c r="C386" s="60" t="s">
        <v>10</v>
      </c>
      <c r="D386" s="60" t="s">
        <v>2843</v>
      </c>
      <c r="E386" s="60" t="s">
        <v>2844</v>
      </c>
      <c r="F386" s="60" t="s">
        <v>2845</v>
      </c>
      <c r="G386" s="60" t="s">
        <v>2845</v>
      </c>
      <c r="H386" s="60" t="s">
        <v>3462</v>
      </c>
      <c r="I386" s="60" t="s">
        <v>3460</v>
      </c>
      <c r="J386" s="60" t="s">
        <v>2847</v>
      </c>
      <c r="K386" s="60" t="s">
        <v>3461</v>
      </c>
      <c r="L386" s="60" t="s">
        <v>1302</v>
      </c>
      <c r="M386" s="60">
        <v>330</v>
      </c>
      <c r="N386" s="60">
        <v>333</v>
      </c>
      <c r="O386" s="60">
        <v>401</v>
      </c>
      <c r="P386" s="61" t="s">
        <v>1217</v>
      </c>
      <c r="Q386" s="62" t="s">
        <v>2848</v>
      </c>
      <c r="R386" s="60" t="s">
        <v>2845</v>
      </c>
      <c r="S386" s="60" t="s">
        <v>2849</v>
      </c>
      <c r="T386" s="60" t="s">
        <v>2847</v>
      </c>
      <c r="U386" s="60">
        <v>1</v>
      </c>
    </row>
    <row r="387" spans="1:21" x14ac:dyDescent="0.25">
      <c r="A387" s="59">
        <v>655329</v>
      </c>
      <c r="B387" s="60" t="s">
        <v>3463</v>
      </c>
      <c r="C387" s="60" t="s">
        <v>10</v>
      </c>
      <c r="D387" s="60" t="s">
        <v>2843</v>
      </c>
      <c r="E387" s="60" t="s">
        <v>2844</v>
      </c>
      <c r="F387" s="60" t="s">
        <v>2845</v>
      </c>
      <c r="G387" s="60" t="s">
        <v>2845</v>
      </c>
      <c r="H387" s="60" t="s">
        <v>3462</v>
      </c>
      <c r="I387" s="60" t="s">
        <v>3460</v>
      </c>
      <c r="J387" s="60" t="s">
        <v>2851</v>
      </c>
      <c r="K387" s="60" t="s">
        <v>3464</v>
      </c>
      <c r="L387" s="60" t="s">
        <v>2852</v>
      </c>
      <c r="M387" s="60">
        <v>330</v>
      </c>
      <c r="N387" s="60">
        <v>333</v>
      </c>
      <c r="O387" s="60">
        <v>401</v>
      </c>
      <c r="P387" s="61">
        <v>453</v>
      </c>
      <c r="Q387" s="62">
        <v>330333401453</v>
      </c>
      <c r="R387" s="60" t="s">
        <v>2845</v>
      </c>
      <c r="S387" s="60" t="s">
        <v>2849</v>
      </c>
      <c r="T387" s="60" t="s">
        <v>2847</v>
      </c>
      <c r="U387" s="60">
        <v>1</v>
      </c>
    </row>
    <row r="388" spans="1:21" x14ac:dyDescent="0.25">
      <c r="A388" s="59">
        <v>655743</v>
      </c>
      <c r="B388" s="60" t="s">
        <v>3465</v>
      </c>
      <c r="C388" s="60" t="s">
        <v>10</v>
      </c>
      <c r="D388" s="60" t="s">
        <v>2843</v>
      </c>
      <c r="E388" s="60" t="s">
        <v>2844</v>
      </c>
      <c r="F388" s="60" t="s">
        <v>2845</v>
      </c>
      <c r="G388" s="60" t="s">
        <v>2845</v>
      </c>
      <c r="H388" s="60" t="s">
        <v>3462</v>
      </c>
      <c r="I388" s="60" t="s">
        <v>3460</v>
      </c>
      <c r="J388" s="60" t="s">
        <v>2854</v>
      </c>
      <c r="K388" s="60" t="s">
        <v>3465</v>
      </c>
      <c r="L388" s="60" t="s">
        <v>2852</v>
      </c>
      <c r="M388" s="60">
        <v>330</v>
      </c>
      <c r="N388" s="60">
        <v>333</v>
      </c>
      <c r="O388" s="60">
        <v>401</v>
      </c>
      <c r="P388" s="61">
        <v>101</v>
      </c>
      <c r="Q388" s="62">
        <v>330333401101</v>
      </c>
      <c r="R388" s="60" t="s">
        <v>2845</v>
      </c>
      <c r="S388" s="60" t="s">
        <v>2849</v>
      </c>
      <c r="T388" s="60" t="s">
        <v>2847</v>
      </c>
      <c r="U388" s="60">
        <v>1</v>
      </c>
    </row>
    <row r="389" spans="1:21" x14ac:dyDescent="0.25">
      <c r="A389" s="59">
        <v>134480</v>
      </c>
      <c r="B389" s="60" t="s">
        <v>3466</v>
      </c>
      <c r="C389" s="60" t="s">
        <v>10</v>
      </c>
      <c r="D389" s="60" t="s">
        <v>2843</v>
      </c>
      <c r="E389" s="60" t="s">
        <v>2844</v>
      </c>
      <c r="F389" s="60" t="s">
        <v>2845</v>
      </c>
      <c r="G389" s="60" t="s">
        <v>2845</v>
      </c>
      <c r="H389" s="60" t="s">
        <v>3467</v>
      </c>
      <c r="I389" s="60" t="s">
        <v>3467</v>
      </c>
      <c r="J389" s="60" t="s">
        <v>2847</v>
      </c>
      <c r="K389" s="60" t="s">
        <v>3466</v>
      </c>
      <c r="L389" s="60" t="s">
        <v>1974</v>
      </c>
      <c r="M389" s="60">
        <v>330</v>
      </c>
      <c r="N389" s="60">
        <v>333</v>
      </c>
      <c r="O389" s="60">
        <v>401</v>
      </c>
      <c r="P389" s="61" t="s">
        <v>1217</v>
      </c>
      <c r="Q389" s="62" t="s">
        <v>2848</v>
      </c>
      <c r="R389" s="60" t="s">
        <v>2845</v>
      </c>
      <c r="S389" s="60" t="s">
        <v>2849</v>
      </c>
      <c r="T389" s="60" t="s">
        <v>2847</v>
      </c>
      <c r="U389" s="60">
        <v>1</v>
      </c>
    </row>
    <row r="390" spans="1:21" x14ac:dyDescent="0.25">
      <c r="A390" s="59">
        <v>61746</v>
      </c>
      <c r="B390" s="60" t="s">
        <v>3466</v>
      </c>
      <c r="C390" s="60" t="s">
        <v>10</v>
      </c>
      <c r="D390" s="60" t="s">
        <v>2843</v>
      </c>
      <c r="E390" s="60" t="s">
        <v>2844</v>
      </c>
      <c r="F390" s="60" t="s">
        <v>2845</v>
      </c>
      <c r="G390" s="60" t="s">
        <v>2845</v>
      </c>
      <c r="H390" s="60" t="s">
        <v>3467</v>
      </c>
      <c r="I390" s="60" t="s">
        <v>3467</v>
      </c>
      <c r="J390" s="60" t="s">
        <v>2847</v>
      </c>
      <c r="K390" s="60" t="s">
        <v>3466</v>
      </c>
      <c r="L390" s="60" t="s">
        <v>1302</v>
      </c>
      <c r="M390" s="60">
        <v>330</v>
      </c>
      <c r="N390" s="60">
        <v>333</v>
      </c>
      <c r="O390" s="60">
        <v>401</v>
      </c>
      <c r="P390" s="61" t="s">
        <v>1217</v>
      </c>
      <c r="Q390" s="62" t="s">
        <v>2848</v>
      </c>
      <c r="R390" s="60" t="s">
        <v>2845</v>
      </c>
      <c r="S390" s="60" t="s">
        <v>2849</v>
      </c>
      <c r="T390" s="60" t="s">
        <v>2847</v>
      </c>
      <c r="U390" s="60">
        <v>1</v>
      </c>
    </row>
    <row r="391" spans="1:21" x14ac:dyDescent="0.25">
      <c r="A391" s="59">
        <v>655333</v>
      </c>
      <c r="B391" s="60" t="s">
        <v>3468</v>
      </c>
      <c r="C391" s="60" t="s">
        <v>10</v>
      </c>
      <c r="D391" s="60" t="s">
        <v>2843</v>
      </c>
      <c r="E391" s="60" t="s">
        <v>2844</v>
      </c>
      <c r="F391" s="60" t="s">
        <v>2845</v>
      </c>
      <c r="G391" s="60" t="s">
        <v>2845</v>
      </c>
      <c r="H391" s="60" t="s">
        <v>3467</v>
      </c>
      <c r="I391" s="60" t="s">
        <v>3467</v>
      </c>
      <c r="J391" s="60" t="s">
        <v>2851</v>
      </c>
      <c r="K391" s="60" t="s">
        <v>3468</v>
      </c>
      <c r="L391" s="60" t="s">
        <v>2852</v>
      </c>
      <c r="M391" s="60">
        <v>330</v>
      </c>
      <c r="N391" s="60">
        <v>333</v>
      </c>
      <c r="O391" s="60">
        <v>401</v>
      </c>
      <c r="P391" s="61">
        <v>453</v>
      </c>
      <c r="Q391" s="62">
        <v>330333401453</v>
      </c>
      <c r="R391" s="60" t="s">
        <v>2845</v>
      </c>
      <c r="S391" s="60" t="s">
        <v>2849</v>
      </c>
      <c r="T391" s="60" t="s">
        <v>2847</v>
      </c>
      <c r="U391" s="60">
        <v>1</v>
      </c>
    </row>
    <row r="392" spans="1:21" x14ac:dyDescent="0.25">
      <c r="A392" s="59">
        <v>655748</v>
      </c>
      <c r="B392" s="60" t="s">
        <v>3469</v>
      </c>
      <c r="C392" s="60" t="s">
        <v>10</v>
      </c>
      <c r="D392" s="60" t="s">
        <v>2843</v>
      </c>
      <c r="E392" s="60" t="s">
        <v>2844</v>
      </c>
      <c r="F392" s="60" t="s">
        <v>2845</v>
      </c>
      <c r="G392" s="60" t="s">
        <v>2845</v>
      </c>
      <c r="H392" s="60" t="s">
        <v>3467</v>
      </c>
      <c r="I392" s="60" t="s">
        <v>3467</v>
      </c>
      <c r="J392" s="60" t="s">
        <v>2854</v>
      </c>
      <c r="K392" s="60" t="s">
        <v>3469</v>
      </c>
      <c r="L392" s="60" t="s">
        <v>2852</v>
      </c>
      <c r="M392" s="60">
        <v>330</v>
      </c>
      <c r="N392" s="60">
        <v>333</v>
      </c>
      <c r="O392" s="60">
        <v>401</v>
      </c>
      <c r="P392" s="61">
        <v>101</v>
      </c>
      <c r="Q392" s="62">
        <v>330333401101</v>
      </c>
      <c r="R392" s="60" t="s">
        <v>2845</v>
      </c>
      <c r="S392" s="60" t="s">
        <v>2849</v>
      </c>
      <c r="T392" s="60" t="s">
        <v>2847</v>
      </c>
      <c r="U392" s="60">
        <v>1</v>
      </c>
    </row>
    <row r="393" spans="1:21" x14ac:dyDescent="0.25">
      <c r="A393" s="59" t="s">
        <v>1217</v>
      </c>
      <c r="B393" s="60" t="s">
        <v>3470</v>
      </c>
      <c r="C393" s="60" t="s">
        <v>10</v>
      </c>
      <c r="D393" s="60" t="s">
        <v>2843</v>
      </c>
      <c r="E393" s="60" t="s">
        <v>2844</v>
      </c>
      <c r="F393" s="60" t="s">
        <v>2845</v>
      </c>
      <c r="G393" s="60" t="s">
        <v>2845</v>
      </c>
      <c r="H393" s="60" t="s">
        <v>3467</v>
      </c>
      <c r="I393" s="60" t="s">
        <v>3467</v>
      </c>
      <c r="J393" s="60" t="s">
        <v>2847</v>
      </c>
      <c r="K393" s="60" t="s">
        <v>3466</v>
      </c>
      <c r="L393" s="60" t="s">
        <v>1512</v>
      </c>
      <c r="M393" s="60">
        <v>330</v>
      </c>
      <c r="N393" s="60">
        <v>333</v>
      </c>
      <c r="O393" s="60">
        <v>401</v>
      </c>
      <c r="P393" s="61" t="s">
        <v>1217</v>
      </c>
      <c r="Q393" s="62" t="s">
        <v>2848</v>
      </c>
      <c r="R393" s="60" t="s">
        <v>2845</v>
      </c>
      <c r="S393" s="60" t="s">
        <v>2849</v>
      </c>
      <c r="T393" s="60" t="s">
        <v>2847</v>
      </c>
      <c r="U393" s="60">
        <v>0.001</v>
      </c>
    </row>
    <row r="394" spans="1:21" x14ac:dyDescent="0.25">
      <c r="A394" s="59">
        <v>134481</v>
      </c>
      <c r="B394" s="60" t="s">
        <v>3471</v>
      </c>
      <c r="C394" s="60" t="s">
        <v>10</v>
      </c>
      <c r="D394" s="60" t="s">
        <v>2843</v>
      </c>
      <c r="E394" s="60" t="s">
        <v>2844</v>
      </c>
      <c r="F394" s="60" t="s">
        <v>2845</v>
      </c>
      <c r="G394" s="60" t="s">
        <v>2845</v>
      </c>
      <c r="H394" s="60" t="s">
        <v>3472</v>
      </c>
      <c r="I394" s="60" t="s">
        <v>3472</v>
      </c>
      <c r="J394" s="60" t="s">
        <v>2847</v>
      </c>
      <c r="K394" s="60" t="s">
        <v>3471</v>
      </c>
      <c r="L394" s="60" t="s">
        <v>1974</v>
      </c>
      <c r="M394" s="60">
        <v>330</v>
      </c>
      <c r="N394" s="60">
        <v>333</v>
      </c>
      <c r="O394" s="60">
        <v>401</v>
      </c>
      <c r="P394" s="61" t="s">
        <v>1217</v>
      </c>
      <c r="Q394" s="62" t="s">
        <v>2848</v>
      </c>
      <c r="R394" s="60" t="s">
        <v>2845</v>
      </c>
      <c r="S394" s="60" t="s">
        <v>2849</v>
      </c>
      <c r="T394" s="60" t="s">
        <v>2847</v>
      </c>
      <c r="U394" s="60">
        <v>1</v>
      </c>
    </row>
    <row r="395" spans="1:21" x14ac:dyDescent="0.25">
      <c r="A395" s="59">
        <v>61747</v>
      </c>
      <c r="B395" s="60" t="s">
        <v>3471</v>
      </c>
      <c r="C395" s="60" t="s">
        <v>10</v>
      </c>
      <c r="D395" s="60" t="s">
        <v>2843</v>
      </c>
      <c r="E395" s="60" t="s">
        <v>2844</v>
      </c>
      <c r="F395" s="60" t="s">
        <v>2845</v>
      </c>
      <c r="G395" s="60" t="s">
        <v>2845</v>
      </c>
      <c r="H395" s="60" t="s">
        <v>3472</v>
      </c>
      <c r="I395" s="60" t="s">
        <v>3472</v>
      </c>
      <c r="J395" s="60" t="s">
        <v>2847</v>
      </c>
      <c r="K395" s="60" t="s">
        <v>3471</v>
      </c>
      <c r="L395" s="60" t="s">
        <v>1302</v>
      </c>
      <c r="M395" s="60">
        <v>330</v>
      </c>
      <c r="N395" s="60">
        <v>333</v>
      </c>
      <c r="O395" s="60">
        <v>401</v>
      </c>
      <c r="P395" s="61" t="s">
        <v>1217</v>
      </c>
      <c r="Q395" s="62" t="s">
        <v>2848</v>
      </c>
      <c r="R395" s="60" t="s">
        <v>2845</v>
      </c>
      <c r="S395" s="60" t="s">
        <v>2849</v>
      </c>
      <c r="T395" s="60" t="s">
        <v>2847</v>
      </c>
      <c r="U395" s="60">
        <v>1</v>
      </c>
    </row>
    <row r="396" spans="1:21" x14ac:dyDescent="0.25">
      <c r="A396" s="59">
        <v>655328</v>
      </c>
      <c r="B396" s="60" t="s">
        <v>3473</v>
      </c>
      <c r="C396" s="60" t="s">
        <v>10</v>
      </c>
      <c r="D396" s="60" t="s">
        <v>2843</v>
      </c>
      <c r="E396" s="60" t="s">
        <v>2844</v>
      </c>
      <c r="F396" s="60" t="s">
        <v>2845</v>
      </c>
      <c r="G396" s="60" t="s">
        <v>2845</v>
      </c>
      <c r="H396" s="60" t="s">
        <v>3472</v>
      </c>
      <c r="I396" s="60" t="s">
        <v>3472</v>
      </c>
      <c r="J396" s="60" t="s">
        <v>2851</v>
      </c>
      <c r="K396" s="60" t="s">
        <v>3473</v>
      </c>
      <c r="L396" s="60" t="s">
        <v>2852</v>
      </c>
      <c r="M396" s="60">
        <v>330</v>
      </c>
      <c r="N396" s="60">
        <v>333</v>
      </c>
      <c r="O396" s="60">
        <v>401</v>
      </c>
      <c r="P396" s="61">
        <v>453</v>
      </c>
      <c r="Q396" s="62">
        <v>330333401453</v>
      </c>
      <c r="R396" s="60" t="s">
        <v>2845</v>
      </c>
      <c r="S396" s="60" t="s">
        <v>2849</v>
      </c>
      <c r="T396" s="60" t="s">
        <v>2847</v>
      </c>
      <c r="U396" s="60">
        <v>1</v>
      </c>
    </row>
    <row r="397" spans="1:21" x14ac:dyDescent="0.25">
      <c r="A397" s="59">
        <v>655742</v>
      </c>
      <c r="B397" s="60" t="s">
        <v>3474</v>
      </c>
      <c r="C397" s="60" t="s">
        <v>10</v>
      </c>
      <c r="D397" s="60" t="s">
        <v>2843</v>
      </c>
      <c r="E397" s="60" t="s">
        <v>2844</v>
      </c>
      <c r="F397" s="60" t="s">
        <v>2845</v>
      </c>
      <c r="G397" s="60" t="s">
        <v>2845</v>
      </c>
      <c r="H397" s="60" t="s">
        <v>3472</v>
      </c>
      <c r="I397" s="60" t="s">
        <v>3472</v>
      </c>
      <c r="J397" s="60" t="s">
        <v>2854</v>
      </c>
      <c r="K397" s="60" t="s">
        <v>3474</v>
      </c>
      <c r="L397" s="60" t="s">
        <v>2852</v>
      </c>
      <c r="M397" s="60">
        <v>330</v>
      </c>
      <c r="N397" s="60">
        <v>333</v>
      </c>
      <c r="O397" s="60">
        <v>401</v>
      </c>
      <c r="P397" s="61">
        <v>101</v>
      </c>
      <c r="Q397" s="62">
        <v>330333401101</v>
      </c>
      <c r="R397" s="60" t="s">
        <v>2845</v>
      </c>
      <c r="S397" s="60" t="s">
        <v>2849</v>
      </c>
      <c r="T397" s="60" t="s">
        <v>2847</v>
      </c>
      <c r="U397" s="60">
        <v>1</v>
      </c>
    </row>
    <row r="398" spans="1:21" x14ac:dyDescent="0.25">
      <c r="A398" s="59">
        <v>20020963</v>
      </c>
      <c r="B398" s="60" t="s">
        <v>3475</v>
      </c>
      <c r="C398" s="60" t="s">
        <v>10</v>
      </c>
      <c r="D398" s="60" t="s">
        <v>2843</v>
      </c>
      <c r="E398" s="60" t="s">
        <v>2844</v>
      </c>
      <c r="F398" s="60" t="s">
        <v>2845</v>
      </c>
      <c r="G398" s="60" t="s">
        <v>2845</v>
      </c>
      <c r="H398" s="60" t="s">
        <v>3472</v>
      </c>
      <c r="I398" s="60" t="s">
        <v>3472</v>
      </c>
      <c r="J398" s="60" t="s">
        <v>2857</v>
      </c>
      <c r="K398" s="60" t="s">
        <v>3476</v>
      </c>
      <c r="L398" s="60" t="s">
        <v>2859</v>
      </c>
      <c r="M398" s="60">
        <v>330</v>
      </c>
      <c r="N398" s="60">
        <v>333</v>
      </c>
      <c r="O398" s="60">
        <v>401</v>
      </c>
      <c r="P398" s="61" t="s">
        <v>1217</v>
      </c>
      <c r="Q398" s="62" t="s">
        <v>2848</v>
      </c>
      <c r="R398" s="60" t="s">
        <v>2845</v>
      </c>
      <c r="S398" s="60" t="s">
        <v>2849</v>
      </c>
      <c r="T398" s="60" t="s">
        <v>2847</v>
      </c>
      <c r="U398" s="60">
        <v>1</v>
      </c>
    </row>
    <row r="399" spans="1:21" x14ac:dyDescent="0.25">
      <c r="A399" s="59" t="s">
        <v>1217</v>
      </c>
      <c r="B399" s="60" t="s">
        <v>3477</v>
      </c>
      <c r="C399" s="60" t="s">
        <v>10</v>
      </c>
      <c r="D399" s="60" t="s">
        <v>2843</v>
      </c>
      <c r="E399" s="60" t="s">
        <v>2844</v>
      </c>
      <c r="F399" s="60" t="s">
        <v>2845</v>
      </c>
      <c r="G399" s="60" t="s">
        <v>2845</v>
      </c>
      <c r="H399" s="60" t="s">
        <v>3472</v>
      </c>
      <c r="I399" s="60" t="s">
        <v>3472</v>
      </c>
      <c r="J399" s="60" t="s">
        <v>2847</v>
      </c>
      <c r="K399" s="60" t="s">
        <v>3471</v>
      </c>
      <c r="L399" s="60" t="s">
        <v>1512</v>
      </c>
      <c r="M399" s="60">
        <v>330</v>
      </c>
      <c r="N399" s="60">
        <v>333</v>
      </c>
      <c r="O399" s="60">
        <v>401</v>
      </c>
      <c r="P399" s="61" t="s">
        <v>1217</v>
      </c>
      <c r="Q399" s="62" t="s">
        <v>2848</v>
      </c>
      <c r="R399" s="60" t="s">
        <v>2845</v>
      </c>
      <c r="S399" s="60" t="s">
        <v>2849</v>
      </c>
      <c r="T399" s="60" t="s">
        <v>2847</v>
      </c>
      <c r="U399" s="60">
        <v>0.001</v>
      </c>
    </row>
    <row r="400" spans="1:21" x14ac:dyDescent="0.25">
      <c r="A400" s="59">
        <v>134492</v>
      </c>
      <c r="B400" s="60" t="s">
        <v>3478</v>
      </c>
      <c r="C400" s="60" t="s">
        <v>10</v>
      </c>
      <c r="D400" s="60" t="s">
        <v>2843</v>
      </c>
      <c r="E400" s="60" t="s">
        <v>2844</v>
      </c>
      <c r="F400" s="60" t="s">
        <v>2845</v>
      </c>
      <c r="G400" s="60" t="s">
        <v>2845</v>
      </c>
      <c r="H400" s="60" t="s">
        <v>3479</v>
      </c>
      <c r="I400" s="60" t="s">
        <v>3479</v>
      </c>
      <c r="J400" s="60" t="s">
        <v>2847</v>
      </c>
      <c r="K400" s="60" t="s">
        <v>3480</v>
      </c>
      <c r="L400" s="60" t="s">
        <v>1974</v>
      </c>
      <c r="M400" s="60">
        <v>330</v>
      </c>
      <c r="N400" s="60">
        <v>333</v>
      </c>
      <c r="O400" s="60">
        <v>401</v>
      </c>
      <c r="P400" s="61" t="s">
        <v>1217</v>
      </c>
      <c r="Q400" s="62" t="s">
        <v>2848</v>
      </c>
      <c r="R400" s="60" t="s">
        <v>2845</v>
      </c>
      <c r="S400" s="60" t="s">
        <v>2849</v>
      </c>
      <c r="T400" s="60" t="s">
        <v>2847</v>
      </c>
      <c r="U400" s="60">
        <v>1</v>
      </c>
    </row>
    <row r="401" spans="1:21" x14ac:dyDescent="0.25">
      <c r="A401" s="59">
        <v>61781</v>
      </c>
      <c r="B401" s="60" t="s">
        <v>3478</v>
      </c>
      <c r="C401" s="60" t="s">
        <v>10</v>
      </c>
      <c r="D401" s="60" t="s">
        <v>2843</v>
      </c>
      <c r="E401" s="60" t="s">
        <v>2844</v>
      </c>
      <c r="F401" s="60" t="s">
        <v>2845</v>
      </c>
      <c r="G401" s="60" t="s">
        <v>2845</v>
      </c>
      <c r="H401" s="60" t="s">
        <v>3479</v>
      </c>
      <c r="I401" s="60" t="s">
        <v>3479</v>
      </c>
      <c r="J401" s="60" t="s">
        <v>2847</v>
      </c>
      <c r="K401" s="60" t="s">
        <v>3480</v>
      </c>
      <c r="L401" s="60" t="s">
        <v>1302</v>
      </c>
      <c r="M401" s="60">
        <v>330</v>
      </c>
      <c r="N401" s="60">
        <v>333</v>
      </c>
      <c r="O401" s="60">
        <v>401</v>
      </c>
      <c r="P401" s="61" t="s">
        <v>1217</v>
      </c>
      <c r="Q401" s="62" t="s">
        <v>2848</v>
      </c>
      <c r="R401" s="60" t="s">
        <v>2845</v>
      </c>
      <c r="S401" s="60" t="s">
        <v>2849</v>
      </c>
      <c r="T401" s="60" t="s">
        <v>2847</v>
      </c>
      <c r="U401" s="60">
        <v>1</v>
      </c>
    </row>
    <row r="402" spans="1:21" x14ac:dyDescent="0.25">
      <c r="A402" s="59">
        <v>655306</v>
      </c>
      <c r="B402" s="60" t="s">
        <v>3481</v>
      </c>
      <c r="C402" s="60" t="s">
        <v>10</v>
      </c>
      <c r="D402" s="60" t="s">
        <v>2843</v>
      </c>
      <c r="E402" s="60" t="s">
        <v>2844</v>
      </c>
      <c r="F402" s="60" t="s">
        <v>2845</v>
      </c>
      <c r="G402" s="60" t="s">
        <v>2845</v>
      </c>
      <c r="H402" s="60" t="s">
        <v>3479</v>
      </c>
      <c r="I402" s="60" t="s">
        <v>3479</v>
      </c>
      <c r="J402" s="60" t="s">
        <v>2851</v>
      </c>
      <c r="K402" s="60" t="s">
        <v>3482</v>
      </c>
      <c r="L402" s="60" t="s">
        <v>2852</v>
      </c>
      <c r="M402" s="60">
        <v>330</v>
      </c>
      <c r="N402" s="60">
        <v>333</v>
      </c>
      <c r="O402" s="60">
        <v>401</v>
      </c>
      <c r="P402" s="61">
        <v>452</v>
      </c>
      <c r="Q402" s="62">
        <v>330333401452</v>
      </c>
      <c r="R402" s="60" t="s">
        <v>2845</v>
      </c>
      <c r="S402" s="60" t="s">
        <v>2849</v>
      </c>
      <c r="T402" s="60" t="s">
        <v>2847</v>
      </c>
      <c r="U402" s="60">
        <v>1</v>
      </c>
    </row>
    <row r="403" spans="1:21" x14ac:dyDescent="0.25">
      <c r="A403" s="59">
        <v>655713</v>
      </c>
      <c r="B403" s="60" t="s">
        <v>3483</v>
      </c>
      <c r="C403" s="60" t="s">
        <v>10</v>
      </c>
      <c r="D403" s="60" t="s">
        <v>2843</v>
      </c>
      <c r="E403" s="60" t="s">
        <v>2844</v>
      </c>
      <c r="F403" s="60" t="s">
        <v>2845</v>
      </c>
      <c r="G403" s="60" t="s">
        <v>2845</v>
      </c>
      <c r="H403" s="60" t="s">
        <v>3479</v>
      </c>
      <c r="I403" s="60" t="s">
        <v>3479</v>
      </c>
      <c r="J403" s="60" t="s">
        <v>2854</v>
      </c>
      <c r="K403" s="60" t="s">
        <v>3484</v>
      </c>
      <c r="L403" s="60" t="s">
        <v>2852</v>
      </c>
      <c r="M403" s="60">
        <v>330</v>
      </c>
      <c r="N403" s="60">
        <v>333</v>
      </c>
      <c r="O403" s="60">
        <v>401</v>
      </c>
      <c r="P403" s="61">
        <v>101</v>
      </c>
      <c r="Q403" s="62">
        <v>330333401101</v>
      </c>
      <c r="R403" s="60" t="s">
        <v>2845</v>
      </c>
      <c r="S403" s="60" t="s">
        <v>2849</v>
      </c>
      <c r="T403" s="60" t="s">
        <v>2847</v>
      </c>
      <c r="U403" s="60">
        <v>1</v>
      </c>
    </row>
    <row r="404" spans="1:21" x14ac:dyDescent="0.25">
      <c r="A404" s="59">
        <v>20020943</v>
      </c>
      <c r="B404" s="60" t="s">
        <v>3485</v>
      </c>
      <c r="C404" s="60" t="s">
        <v>10</v>
      </c>
      <c r="D404" s="60" t="s">
        <v>2843</v>
      </c>
      <c r="E404" s="60" t="s">
        <v>2844</v>
      </c>
      <c r="F404" s="60" t="s">
        <v>2845</v>
      </c>
      <c r="G404" s="60" t="s">
        <v>2845</v>
      </c>
      <c r="H404" s="60" t="s">
        <v>3479</v>
      </c>
      <c r="I404" s="60" t="s">
        <v>3479</v>
      </c>
      <c r="J404" s="60" t="s">
        <v>2857</v>
      </c>
      <c r="K404" s="60" t="s">
        <v>3486</v>
      </c>
      <c r="L404" s="60" t="s">
        <v>2859</v>
      </c>
      <c r="M404" s="60">
        <v>330</v>
      </c>
      <c r="N404" s="60">
        <v>333</v>
      </c>
      <c r="O404" s="60">
        <v>401</v>
      </c>
      <c r="P404" s="61" t="s">
        <v>1217</v>
      </c>
      <c r="Q404" s="62" t="s">
        <v>2848</v>
      </c>
      <c r="R404" s="60" t="s">
        <v>2845</v>
      </c>
      <c r="S404" s="60" t="s">
        <v>2849</v>
      </c>
      <c r="T404" s="60" t="s">
        <v>2847</v>
      </c>
      <c r="U404" s="60">
        <v>1</v>
      </c>
    </row>
    <row r="405" spans="1:21" x14ac:dyDescent="0.25">
      <c r="A405" s="59" t="s">
        <v>1217</v>
      </c>
      <c r="B405" s="60" t="s">
        <v>3487</v>
      </c>
      <c r="C405" s="60" t="s">
        <v>10</v>
      </c>
      <c r="D405" s="60" t="s">
        <v>2843</v>
      </c>
      <c r="E405" s="60" t="s">
        <v>2844</v>
      </c>
      <c r="F405" s="60" t="s">
        <v>2845</v>
      </c>
      <c r="G405" s="60" t="s">
        <v>2845</v>
      </c>
      <c r="H405" s="60" t="s">
        <v>3479</v>
      </c>
      <c r="I405" s="60" t="s">
        <v>3479</v>
      </c>
      <c r="J405" s="60" t="s">
        <v>2847</v>
      </c>
      <c r="K405" s="60" t="s">
        <v>3480</v>
      </c>
      <c r="L405" s="60" t="s">
        <v>1512</v>
      </c>
      <c r="M405" s="60">
        <v>330</v>
      </c>
      <c r="N405" s="60">
        <v>333</v>
      </c>
      <c r="O405" s="60">
        <v>401</v>
      </c>
      <c r="P405" s="61" t="s">
        <v>1217</v>
      </c>
      <c r="Q405" s="62" t="s">
        <v>2848</v>
      </c>
      <c r="R405" s="60" t="s">
        <v>2845</v>
      </c>
      <c r="S405" s="60" t="s">
        <v>2849</v>
      </c>
      <c r="T405" s="60" t="s">
        <v>2847</v>
      </c>
      <c r="U405" s="60">
        <v>0.001</v>
      </c>
    </row>
    <row r="406" spans="1:21" x14ac:dyDescent="0.25">
      <c r="A406" s="59">
        <v>671786</v>
      </c>
      <c r="B406" s="60" t="s">
        <v>3488</v>
      </c>
      <c r="C406" s="60" t="s">
        <v>9</v>
      </c>
      <c r="D406" s="60" t="s">
        <v>2843</v>
      </c>
      <c r="E406" s="60" t="s">
        <v>2844</v>
      </c>
      <c r="F406" s="60" t="s">
        <v>2845</v>
      </c>
      <c r="G406" s="60" t="s">
        <v>2862</v>
      </c>
      <c r="H406" s="60" t="s">
        <v>3489</v>
      </c>
      <c r="I406" s="60" t="s">
        <v>3479</v>
      </c>
      <c r="J406" s="60" t="s">
        <v>2847</v>
      </c>
      <c r="K406" s="60" t="s">
        <v>3488</v>
      </c>
      <c r="L406" s="60" t="s">
        <v>2852</v>
      </c>
      <c r="M406" s="60">
        <v>330</v>
      </c>
      <c r="N406" s="60">
        <v>333</v>
      </c>
      <c r="O406" s="60">
        <v>401</v>
      </c>
      <c r="P406" s="61">
        <v>473</v>
      </c>
      <c r="Q406" s="62">
        <v>330333401473</v>
      </c>
      <c r="R406" s="60" t="s">
        <v>2862</v>
      </c>
      <c r="S406" s="60" t="s">
        <v>2865</v>
      </c>
      <c r="T406" s="60" t="s">
        <v>2847</v>
      </c>
      <c r="U406" s="60">
        <v>0.5</v>
      </c>
    </row>
    <row r="407" spans="1:21" x14ac:dyDescent="0.25">
      <c r="A407" s="59">
        <v>20024090</v>
      </c>
      <c r="B407" s="60" t="s">
        <v>3488</v>
      </c>
      <c r="C407" s="60" t="s">
        <v>9</v>
      </c>
      <c r="D407" s="60" t="s">
        <v>2843</v>
      </c>
      <c r="E407" s="60" t="s">
        <v>2844</v>
      </c>
      <c r="F407" s="60" t="s">
        <v>2845</v>
      </c>
      <c r="G407" s="60" t="s">
        <v>2862</v>
      </c>
      <c r="H407" s="60" t="s">
        <v>3489</v>
      </c>
      <c r="I407" s="60" t="s">
        <v>3479</v>
      </c>
      <c r="J407" s="60" t="s">
        <v>2847</v>
      </c>
      <c r="K407" s="60" t="s">
        <v>3488</v>
      </c>
      <c r="L407" s="60" t="s">
        <v>2859</v>
      </c>
      <c r="M407" s="60">
        <v>330</v>
      </c>
      <c r="N407" s="60">
        <v>333</v>
      </c>
      <c r="O407" s="60">
        <v>401</v>
      </c>
      <c r="P407" s="61" t="s">
        <v>1217</v>
      </c>
      <c r="Q407" s="62" t="s">
        <v>2848</v>
      </c>
      <c r="R407" s="60" t="s">
        <v>2862</v>
      </c>
      <c r="S407" s="60" t="s">
        <v>2865</v>
      </c>
      <c r="T407" s="60" t="s">
        <v>2847</v>
      </c>
      <c r="U407" s="60">
        <v>0.5</v>
      </c>
    </row>
    <row r="408" spans="1:21" x14ac:dyDescent="0.25">
      <c r="A408" s="59">
        <v>134801</v>
      </c>
      <c r="B408" s="60" t="s">
        <v>3490</v>
      </c>
      <c r="C408" s="60" t="s">
        <v>9</v>
      </c>
      <c r="D408" s="60" t="s">
        <v>2843</v>
      </c>
      <c r="E408" s="60" t="s">
        <v>2844</v>
      </c>
      <c r="F408" s="60" t="s">
        <v>2845</v>
      </c>
      <c r="G408" s="60" t="s">
        <v>2862</v>
      </c>
      <c r="H408" s="60" t="s">
        <v>3489</v>
      </c>
      <c r="I408" s="60" t="s">
        <v>3479</v>
      </c>
      <c r="J408" s="60" t="s">
        <v>2847</v>
      </c>
      <c r="K408" s="60" t="s">
        <v>3488</v>
      </c>
      <c r="L408" s="60" t="s">
        <v>1974</v>
      </c>
      <c r="M408" s="60">
        <v>330</v>
      </c>
      <c r="N408" s="60">
        <v>333</v>
      </c>
      <c r="O408" s="60">
        <v>401</v>
      </c>
      <c r="P408" s="61" t="s">
        <v>1217</v>
      </c>
      <c r="Q408" s="62" t="s">
        <v>2848</v>
      </c>
      <c r="R408" s="60" t="s">
        <v>2862</v>
      </c>
      <c r="S408" s="60" t="s">
        <v>2865</v>
      </c>
      <c r="T408" s="60" t="s">
        <v>2847</v>
      </c>
      <c r="U408" s="60">
        <v>0.5</v>
      </c>
    </row>
    <row r="409" spans="1:21" x14ac:dyDescent="0.25">
      <c r="A409" s="59">
        <v>794561</v>
      </c>
      <c r="B409" s="60" t="s">
        <v>3491</v>
      </c>
      <c r="C409" s="60" t="s">
        <v>9</v>
      </c>
      <c r="D409" s="60" t="s">
        <v>2843</v>
      </c>
      <c r="E409" s="60" t="s">
        <v>2844</v>
      </c>
      <c r="F409" s="60" t="s">
        <v>2845</v>
      </c>
      <c r="G409" s="60" t="s">
        <v>2862</v>
      </c>
      <c r="H409" s="60" t="s">
        <v>3489</v>
      </c>
      <c r="I409" s="60" t="s">
        <v>3479</v>
      </c>
      <c r="J409" s="60" t="s">
        <v>2868</v>
      </c>
      <c r="K409" s="60" t="s">
        <v>3492</v>
      </c>
      <c r="L409" s="60" t="s">
        <v>1302</v>
      </c>
      <c r="M409" s="60">
        <v>330</v>
      </c>
      <c r="N409" s="60">
        <v>333</v>
      </c>
      <c r="O409" s="60">
        <v>401</v>
      </c>
      <c r="P409" s="61" t="s">
        <v>1217</v>
      </c>
      <c r="Q409" s="62" t="s">
        <v>2848</v>
      </c>
      <c r="R409" s="60" t="s">
        <v>2862</v>
      </c>
      <c r="S409" s="60" t="s">
        <v>2865</v>
      </c>
      <c r="T409" s="60" t="s">
        <v>2847</v>
      </c>
      <c r="U409" s="60">
        <v>0.5</v>
      </c>
    </row>
    <row r="410" spans="1:21" x14ac:dyDescent="0.25">
      <c r="A410" s="59">
        <v>795727</v>
      </c>
      <c r="B410" s="60" t="s">
        <v>3493</v>
      </c>
      <c r="C410" s="60" t="s">
        <v>9</v>
      </c>
      <c r="D410" s="60" t="s">
        <v>2843</v>
      </c>
      <c r="E410" s="60" t="s">
        <v>2844</v>
      </c>
      <c r="F410" s="60" t="s">
        <v>2845</v>
      </c>
      <c r="G410" s="60" t="s">
        <v>2862</v>
      </c>
      <c r="H410" s="60" t="s">
        <v>3489</v>
      </c>
      <c r="I410" s="60" t="s">
        <v>3479</v>
      </c>
      <c r="J410" s="60" t="s">
        <v>2847</v>
      </c>
      <c r="K410" s="60" t="s">
        <v>3488</v>
      </c>
      <c r="L410" s="60" t="s">
        <v>1302</v>
      </c>
      <c r="M410" s="60">
        <v>330</v>
      </c>
      <c r="N410" s="60">
        <v>333</v>
      </c>
      <c r="O410" s="60">
        <v>401</v>
      </c>
      <c r="P410" s="61" t="s">
        <v>1217</v>
      </c>
      <c r="Q410" s="62" t="s">
        <v>2848</v>
      </c>
      <c r="R410" s="60" t="s">
        <v>2862</v>
      </c>
      <c r="S410" s="60" t="s">
        <v>2865</v>
      </c>
      <c r="T410" s="60" t="s">
        <v>2847</v>
      </c>
      <c r="U410" s="60">
        <v>0.5</v>
      </c>
    </row>
    <row r="411" spans="1:21" x14ac:dyDescent="0.25">
      <c r="A411" s="59" t="s">
        <v>1217</v>
      </c>
      <c r="B411" s="60" t="s">
        <v>3494</v>
      </c>
      <c r="C411" s="60" t="s">
        <v>9</v>
      </c>
      <c r="D411" s="60" t="s">
        <v>2843</v>
      </c>
      <c r="E411" s="60" t="s">
        <v>2844</v>
      </c>
      <c r="F411" s="60" t="s">
        <v>2845</v>
      </c>
      <c r="G411" s="60" t="s">
        <v>2862</v>
      </c>
      <c r="H411" s="60" t="s">
        <v>3489</v>
      </c>
      <c r="I411" s="60" t="s">
        <v>3479</v>
      </c>
      <c r="J411" s="60" t="s">
        <v>2847</v>
      </c>
      <c r="K411" s="60" t="s">
        <v>3495</v>
      </c>
      <c r="L411" s="60" t="s">
        <v>1964</v>
      </c>
      <c r="M411" s="60">
        <v>330</v>
      </c>
      <c r="N411" s="60">
        <v>333</v>
      </c>
      <c r="O411" s="60">
        <v>401</v>
      </c>
      <c r="P411" s="61" t="s">
        <v>1217</v>
      </c>
      <c r="Q411" s="62" t="s">
        <v>2848</v>
      </c>
      <c r="R411" s="60" t="s">
        <v>2862</v>
      </c>
      <c r="S411" s="60" t="s">
        <v>2865</v>
      </c>
      <c r="T411" s="60" t="s">
        <v>2847</v>
      </c>
      <c r="U411" s="60">
        <v>0.5</v>
      </c>
    </row>
    <row r="412" spans="1:21" x14ac:dyDescent="0.25">
      <c r="A412" s="59">
        <v>134482</v>
      </c>
      <c r="B412" s="60" t="s">
        <v>3496</v>
      </c>
      <c r="C412" s="60" t="s">
        <v>10</v>
      </c>
      <c r="D412" s="60" t="s">
        <v>2843</v>
      </c>
      <c r="E412" s="60" t="s">
        <v>2844</v>
      </c>
      <c r="F412" s="60" t="s">
        <v>2845</v>
      </c>
      <c r="G412" s="60" t="s">
        <v>2845</v>
      </c>
      <c r="H412" s="60" t="s">
        <v>3497</v>
      </c>
      <c r="I412" s="60" t="s">
        <v>3497</v>
      </c>
      <c r="J412" s="60" t="s">
        <v>2847</v>
      </c>
      <c r="K412" s="60" t="s">
        <v>3496</v>
      </c>
      <c r="L412" s="60" t="s">
        <v>1974</v>
      </c>
      <c r="M412" s="60">
        <v>330</v>
      </c>
      <c r="N412" s="60">
        <v>333</v>
      </c>
      <c r="O412" s="60">
        <v>401</v>
      </c>
      <c r="P412" s="61" t="s">
        <v>1217</v>
      </c>
      <c r="Q412" s="62" t="s">
        <v>2848</v>
      </c>
      <c r="R412" s="60" t="s">
        <v>2845</v>
      </c>
      <c r="S412" s="60" t="s">
        <v>2849</v>
      </c>
      <c r="T412" s="60" t="s">
        <v>2847</v>
      </c>
      <c r="U412" s="60">
        <v>1</v>
      </c>
    </row>
    <row r="413" spans="1:21" x14ac:dyDescent="0.25">
      <c r="A413" s="59">
        <v>61748</v>
      </c>
      <c r="B413" s="60" t="s">
        <v>3496</v>
      </c>
      <c r="C413" s="60" t="s">
        <v>10</v>
      </c>
      <c r="D413" s="60" t="s">
        <v>2843</v>
      </c>
      <c r="E413" s="60" t="s">
        <v>2844</v>
      </c>
      <c r="F413" s="60" t="s">
        <v>2845</v>
      </c>
      <c r="G413" s="60" t="s">
        <v>2845</v>
      </c>
      <c r="H413" s="60" t="s">
        <v>3497</v>
      </c>
      <c r="I413" s="60" t="s">
        <v>3497</v>
      </c>
      <c r="J413" s="60" t="s">
        <v>2847</v>
      </c>
      <c r="K413" s="60" t="s">
        <v>3496</v>
      </c>
      <c r="L413" s="60" t="s">
        <v>1302</v>
      </c>
      <c r="M413" s="60">
        <v>330</v>
      </c>
      <c r="N413" s="60">
        <v>333</v>
      </c>
      <c r="O413" s="60">
        <v>401</v>
      </c>
      <c r="P413" s="61" t="s">
        <v>1217</v>
      </c>
      <c r="Q413" s="62" t="s">
        <v>2848</v>
      </c>
      <c r="R413" s="60" t="s">
        <v>2845</v>
      </c>
      <c r="S413" s="60" t="s">
        <v>2849</v>
      </c>
      <c r="T413" s="60" t="s">
        <v>2847</v>
      </c>
      <c r="U413" s="60">
        <v>1</v>
      </c>
    </row>
    <row r="414" spans="1:21" x14ac:dyDescent="0.25">
      <c r="A414" s="59">
        <v>655332</v>
      </c>
      <c r="B414" s="60" t="s">
        <v>3498</v>
      </c>
      <c r="C414" s="60" t="s">
        <v>10</v>
      </c>
      <c r="D414" s="60" t="s">
        <v>2843</v>
      </c>
      <c r="E414" s="60" t="s">
        <v>2844</v>
      </c>
      <c r="F414" s="60" t="s">
        <v>2845</v>
      </c>
      <c r="G414" s="60" t="s">
        <v>2845</v>
      </c>
      <c r="H414" s="60" t="s">
        <v>3497</v>
      </c>
      <c r="I414" s="60" t="s">
        <v>3497</v>
      </c>
      <c r="J414" s="60" t="s">
        <v>2851</v>
      </c>
      <c r="K414" s="60" t="s">
        <v>3498</v>
      </c>
      <c r="L414" s="60" t="s">
        <v>2852</v>
      </c>
      <c r="M414" s="60">
        <v>330</v>
      </c>
      <c r="N414" s="60">
        <v>333</v>
      </c>
      <c r="O414" s="60">
        <v>401</v>
      </c>
      <c r="P414" s="61">
        <v>453</v>
      </c>
      <c r="Q414" s="62">
        <v>330333401453</v>
      </c>
      <c r="R414" s="60" t="s">
        <v>2845</v>
      </c>
      <c r="S414" s="60" t="s">
        <v>2849</v>
      </c>
      <c r="T414" s="60" t="s">
        <v>2847</v>
      </c>
      <c r="U414" s="60">
        <v>1</v>
      </c>
    </row>
    <row r="415" spans="1:21" x14ac:dyDescent="0.25">
      <c r="A415" s="59">
        <v>655747</v>
      </c>
      <c r="B415" s="60" t="s">
        <v>3499</v>
      </c>
      <c r="C415" s="60" t="s">
        <v>10</v>
      </c>
      <c r="D415" s="60" t="s">
        <v>2843</v>
      </c>
      <c r="E415" s="60" t="s">
        <v>2844</v>
      </c>
      <c r="F415" s="60" t="s">
        <v>2845</v>
      </c>
      <c r="G415" s="60" t="s">
        <v>2845</v>
      </c>
      <c r="H415" s="60" t="s">
        <v>3497</v>
      </c>
      <c r="I415" s="60" t="s">
        <v>3497</v>
      </c>
      <c r="J415" s="60" t="s">
        <v>2854</v>
      </c>
      <c r="K415" s="60" t="s">
        <v>3499</v>
      </c>
      <c r="L415" s="60" t="s">
        <v>2852</v>
      </c>
      <c r="M415" s="60">
        <v>330</v>
      </c>
      <c r="N415" s="60">
        <v>333</v>
      </c>
      <c r="O415" s="60">
        <v>401</v>
      </c>
      <c r="P415" s="61">
        <v>101</v>
      </c>
      <c r="Q415" s="62">
        <v>330333401101</v>
      </c>
      <c r="R415" s="60" t="s">
        <v>2845</v>
      </c>
      <c r="S415" s="60" t="s">
        <v>2849</v>
      </c>
      <c r="T415" s="60" t="s">
        <v>2847</v>
      </c>
      <c r="U415" s="60">
        <v>1</v>
      </c>
    </row>
    <row r="416" spans="1:21" x14ac:dyDescent="0.25">
      <c r="A416" s="59">
        <v>20020967</v>
      </c>
      <c r="B416" s="60" t="s">
        <v>3500</v>
      </c>
      <c r="C416" s="60" t="s">
        <v>10</v>
      </c>
      <c r="D416" s="60" t="s">
        <v>2843</v>
      </c>
      <c r="E416" s="60" t="s">
        <v>2844</v>
      </c>
      <c r="F416" s="60" t="s">
        <v>2845</v>
      </c>
      <c r="G416" s="60" t="s">
        <v>2845</v>
      </c>
      <c r="H416" s="60" t="s">
        <v>3497</v>
      </c>
      <c r="I416" s="60" t="s">
        <v>3497</v>
      </c>
      <c r="J416" s="60" t="s">
        <v>2857</v>
      </c>
      <c r="K416" s="60" t="s">
        <v>3501</v>
      </c>
      <c r="L416" s="60" t="s">
        <v>2859</v>
      </c>
      <c r="M416" s="60">
        <v>330</v>
      </c>
      <c r="N416" s="60">
        <v>333</v>
      </c>
      <c r="O416" s="60">
        <v>401</v>
      </c>
      <c r="P416" s="61" t="s">
        <v>1217</v>
      </c>
      <c r="Q416" s="62" t="s">
        <v>2848</v>
      </c>
      <c r="R416" s="60" t="s">
        <v>2845</v>
      </c>
      <c r="S416" s="60" t="s">
        <v>2849</v>
      </c>
      <c r="T416" s="60" t="s">
        <v>2847</v>
      </c>
      <c r="U416" s="60">
        <v>1</v>
      </c>
    </row>
    <row r="417" spans="1:21" x14ac:dyDescent="0.25">
      <c r="A417" s="59">
        <v>134484</v>
      </c>
      <c r="B417" s="60" t="s">
        <v>3502</v>
      </c>
      <c r="C417" s="60" t="s">
        <v>10</v>
      </c>
      <c r="D417" s="60" t="s">
        <v>2843</v>
      </c>
      <c r="E417" s="60" t="s">
        <v>2844</v>
      </c>
      <c r="F417" s="60" t="s">
        <v>2845</v>
      </c>
      <c r="G417" s="60" t="s">
        <v>2845</v>
      </c>
      <c r="H417" s="60" t="s">
        <v>3503</v>
      </c>
      <c r="I417" s="60" t="s">
        <v>3503</v>
      </c>
      <c r="J417" s="60" t="s">
        <v>2847</v>
      </c>
      <c r="K417" s="60" t="s">
        <v>3502</v>
      </c>
      <c r="L417" s="60" t="s">
        <v>1974</v>
      </c>
      <c r="M417" s="60">
        <v>330</v>
      </c>
      <c r="N417" s="60">
        <v>333</v>
      </c>
      <c r="O417" s="60">
        <v>401</v>
      </c>
      <c r="P417" s="61" t="s">
        <v>1217</v>
      </c>
      <c r="Q417" s="62" t="s">
        <v>2848</v>
      </c>
      <c r="R417" s="60" t="s">
        <v>2845</v>
      </c>
      <c r="S417" s="60" t="s">
        <v>2849</v>
      </c>
      <c r="T417" s="60" t="s">
        <v>2847</v>
      </c>
      <c r="U417" s="60">
        <v>1</v>
      </c>
    </row>
    <row r="418" spans="1:21" x14ac:dyDescent="0.25">
      <c r="A418" s="59">
        <v>61755</v>
      </c>
      <c r="B418" s="60" t="s">
        <v>3502</v>
      </c>
      <c r="C418" s="60" t="s">
        <v>10</v>
      </c>
      <c r="D418" s="60" t="s">
        <v>2843</v>
      </c>
      <c r="E418" s="60" t="s">
        <v>2844</v>
      </c>
      <c r="F418" s="60" t="s">
        <v>2845</v>
      </c>
      <c r="G418" s="60" t="s">
        <v>2845</v>
      </c>
      <c r="H418" s="60" t="s">
        <v>3503</v>
      </c>
      <c r="I418" s="60" t="s">
        <v>3503</v>
      </c>
      <c r="J418" s="60" t="s">
        <v>2847</v>
      </c>
      <c r="K418" s="60" t="s">
        <v>3502</v>
      </c>
      <c r="L418" s="60" t="s">
        <v>1302</v>
      </c>
      <c r="M418" s="60">
        <v>330</v>
      </c>
      <c r="N418" s="60">
        <v>333</v>
      </c>
      <c r="O418" s="60">
        <v>401</v>
      </c>
      <c r="P418" s="61" t="s">
        <v>1217</v>
      </c>
      <c r="Q418" s="62" t="s">
        <v>2848</v>
      </c>
      <c r="R418" s="60" t="s">
        <v>2845</v>
      </c>
      <c r="S418" s="60" t="s">
        <v>2849</v>
      </c>
      <c r="T418" s="60" t="s">
        <v>2847</v>
      </c>
      <c r="U418" s="60">
        <v>1</v>
      </c>
    </row>
    <row r="419" spans="1:21" x14ac:dyDescent="0.25">
      <c r="A419" s="59">
        <v>655312</v>
      </c>
      <c r="B419" s="60" t="s">
        <v>3504</v>
      </c>
      <c r="C419" s="60" t="s">
        <v>10</v>
      </c>
      <c r="D419" s="60" t="s">
        <v>2843</v>
      </c>
      <c r="E419" s="60" t="s">
        <v>2844</v>
      </c>
      <c r="F419" s="60" t="s">
        <v>2845</v>
      </c>
      <c r="G419" s="60" t="s">
        <v>2845</v>
      </c>
      <c r="H419" s="60" t="s">
        <v>3503</v>
      </c>
      <c r="I419" s="60" t="s">
        <v>3503</v>
      </c>
      <c r="J419" s="60" t="s">
        <v>2851</v>
      </c>
      <c r="K419" s="60" t="s">
        <v>3504</v>
      </c>
      <c r="L419" s="60" t="s">
        <v>2852</v>
      </c>
      <c r="M419" s="60">
        <v>330</v>
      </c>
      <c r="N419" s="60">
        <v>333</v>
      </c>
      <c r="O419" s="60">
        <v>401</v>
      </c>
      <c r="P419" s="61">
        <v>452</v>
      </c>
      <c r="Q419" s="62">
        <v>330333401452</v>
      </c>
      <c r="R419" s="60" t="s">
        <v>2845</v>
      </c>
      <c r="S419" s="60" t="s">
        <v>2849</v>
      </c>
      <c r="T419" s="60" t="s">
        <v>2847</v>
      </c>
      <c r="U419" s="60">
        <v>1</v>
      </c>
    </row>
    <row r="420" spans="1:21" x14ac:dyDescent="0.25">
      <c r="A420" s="59">
        <v>655718</v>
      </c>
      <c r="B420" s="60" t="s">
        <v>3505</v>
      </c>
      <c r="C420" s="60" t="s">
        <v>10</v>
      </c>
      <c r="D420" s="60" t="s">
        <v>2843</v>
      </c>
      <c r="E420" s="60" t="s">
        <v>2844</v>
      </c>
      <c r="F420" s="60" t="s">
        <v>2845</v>
      </c>
      <c r="G420" s="60" t="s">
        <v>2845</v>
      </c>
      <c r="H420" s="60" t="s">
        <v>3503</v>
      </c>
      <c r="I420" s="60" t="s">
        <v>3503</v>
      </c>
      <c r="J420" s="60" t="s">
        <v>2854</v>
      </c>
      <c r="K420" s="60" t="s">
        <v>3505</v>
      </c>
      <c r="L420" s="60" t="s">
        <v>2852</v>
      </c>
      <c r="M420" s="60">
        <v>330</v>
      </c>
      <c r="N420" s="60">
        <v>333</v>
      </c>
      <c r="O420" s="60">
        <v>401</v>
      </c>
      <c r="P420" s="61">
        <v>101</v>
      </c>
      <c r="Q420" s="62">
        <v>330333401101</v>
      </c>
      <c r="R420" s="60" t="s">
        <v>2845</v>
      </c>
      <c r="S420" s="60" t="s">
        <v>2849</v>
      </c>
      <c r="T420" s="60" t="s">
        <v>2847</v>
      </c>
      <c r="U420" s="60">
        <v>1</v>
      </c>
    </row>
    <row r="421" spans="1:21" x14ac:dyDescent="0.25">
      <c r="A421" s="59">
        <v>20020948</v>
      </c>
      <c r="B421" s="60" t="s">
        <v>3506</v>
      </c>
      <c r="C421" s="60" t="s">
        <v>10</v>
      </c>
      <c r="D421" s="60" t="s">
        <v>2843</v>
      </c>
      <c r="E421" s="60" t="s">
        <v>2844</v>
      </c>
      <c r="F421" s="60" t="s">
        <v>2845</v>
      </c>
      <c r="G421" s="60" t="s">
        <v>2845</v>
      </c>
      <c r="H421" s="60" t="s">
        <v>3503</v>
      </c>
      <c r="I421" s="60" t="s">
        <v>3503</v>
      </c>
      <c r="J421" s="60" t="s">
        <v>2857</v>
      </c>
      <c r="K421" s="60" t="s">
        <v>3507</v>
      </c>
      <c r="L421" s="60" t="s">
        <v>2859</v>
      </c>
      <c r="M421" s="60">
        <v>330</v>
      </c>
      <c r="N421" s="60">
        <v>333</v>
      </c>
      <c r="O421" s="60">
        <v>401</v>
      </c>
      <c r="P421" s="61" t="s">
        <v>1217</v>
      </c>
      <c r="Q421" s="62" t="s">
        <v>2848</v>
      </c>
      <c r="R421" s="60" t="s">
        <v>2845</v>
      </c>
      <c r="S421" s="60" t="s">
        <v>2849</v>
      </c>
      <c r="T421" s="60" t="s">
        <v>2847</v>
      </c>
      <c r="U421" s="60">
        <v>1</v>
      </c>
    </row>
    <row r="422" spans="1:21" x14ac:dyDescent="0.25">
      <c r="A422" s="59" t="s">
        <v>1217</v>
      </c>
      <c r="B422" s="60" t="s">
        <v>3508</v>
      </c>
      <c r="C422" s="60" t="s">
        <v>10</v>
      </c>
      <c r="D422" s="60" t="s">
        <v>2843</v>
      </c>
      <c r="E422" s="60" t="s">
        <v>2844</v>
      </c>
      <c r="F422" s="60" t="s">
        <v>2845</v>
      </c>
      <c r="G422" s="60" t="s">
        <v>2845</v>
      </c>
      <c r="H422" s="60" t="s">
        <v>3503</v>
      </c>
      <c r="I422" s="60" t="s">
        <v>3503</v>
      </c>
      <c r="J422" s="60" t="s">
        <v>2847</v>
      </c>
      <c r="K422" s="60" t="s">
        <v>3502</v>
      </c>
      <c r="L422" s="60" t="s">
        <v>1512</v>
      </c>
      <c r="M422" s="60">
        <v>330</v>
      </c>
      <c r="N422" s="60">
        <v>333</v>
      </c>
      <c r="O422" s="60">
        <v>401</v>
      </c>
      <c r="P422" s="61" t="s">
        <v>1217</v>
      </c>
      <c r="Q422" s="62" t="s">
        <v>2848</v>
      </c>
      <c r="R422" s="60" t="s">
        <v>2845</v>
      </c>
      <c r="S422" s="60" t="s">
        <v>2849</v>
      </c>
      <c r="T422" s="60" t="s">
        <v>2847</v>
      </c>
      <c r="U422" s="60">
        <v>0.001</v>
      </c>
    </row>
    <row r="423" spans="1:21" x14ac:dyDescent="0.25">
      <c r="A423" s="59">
        <v>134493</v>
      </c>
      <c r="B423" s="60" t="s">
        <v>3509</v>
      </c>
      <c r="C423" s="60" t="s">
        <v>10</v>
      </c>
      <c r="D423" s="60" t="s">
        <v>2843</v>
      </c>
      <c r="E423" s="60" t="s">
        <v>2844</v>
      </c>
      <c r="F423" s="60" t="s">
        <v>2845</v>
      </c>
      <c r="G423" s="60" t="s">
        <v>2845</v>
      </c>
      <c r="H423" s="60" t="s">
        <v>3510</v>
      </c>
      <c r="I423" s="60" t="s">
        <v>3510</v>
      </c>
      <c r="J423" s="60" t="s">
        <v>2847</v>
      </c>
      <c r="K423" s="60" t="s">
        <v>3511</v>
      </c>
      <c r="L423" s="60" t="s">
        <v>1974</v>
      </c>
      <c r="M423" s="60">
        <v>330</v>
      </c>
      <c r="N423" s="60">
        <v>333</v>
      </c>
      <c r="O423" s="60">
        <v>401</v>
      </c>
      <c r="P423" s="61" t="s">
        <v>1217</v>
      </c>
      <c r="Q423" s="62" t="s">
        <v>2848</v>
      </c>
      <c r="R423" s="60" t="s">
        <v>2845</v>
      </c>
      <c r="S423" s="60" t="s">
        <v>2849</v>
      </c>
      <c r="T423" s="60" t="s">
        <v>2847</v>
      </c>
      <c r="U423" s="60">
        <v>1</v>
      </c>
    </row>
    <row r="424" spans="1:21" x14ac:dyDescent="0.25">
      <c r="A424" s="59">
        <v>61786</v>
      </c>
      <c r="B424" s="60" t="s">
        <v>3509</v>
      </c>
      <c r="C424" s="60" t="s">
        <v>10</v>
      </c>
      <c r="D424" s="60" t="s">
        <v>2843</v>
      </c>
      <c r="E424" s="60" t="s">
        <v>2844</v>
      </c>
      <c r="F424" s="60" t="s">
        <v>2845</v>
      </c>
      <c r="G424" s="60" t="s">
        <v>2845</v>
      </c>
      <c r="H424" s="60" t="s">
        <v>3510</v>
      </c>
      <c r="I424" s="60" t="s">
        <v>3510</v>
      </c>
      <c r="J424" s="60" t="s">
        <v>2847</v>
      </c>
      <c r="K424" s="60" t="s">
        <v>3511</v>
      </c>
      <c r="L424" s="60" t="s">
        <v>1302</v>
      </c>
      <c r="M424" s="60">
        <v>330</v>
      </c>
      <c r="N424" s="60">
        <v>333</v>
      </c>
      <c r="O424" s="60">
        <v>401</v>
      </c>
      <c r="P424" s="61" t="s">
        <v>1217</v>
      </c>
      <c r="Q424" s="62" t="s">
        <v>2848</v>
      </c>
      <c r="R424" s="60" t="s">
        <v>2845</v>
      </c>
      <c r="S424" s="60" t="s">
        <v>2849</v>
      </c>
      <c r="T424" s="60" t="s">
        <v>2847</v>
      </c>
      <c r="U424" s="60">
        <v>1</v>
      </c>
    </row>
    <row r="425" spans="1:21" x14ac:dyDescent="0.25">
      <c r="A425" s="59">
        <v>655316</v>
      </c>
      <c r="B425" s="60" t="s">
        <v>3512</v>
      </c>
      <c r="C425" s="60" t="s">
        <v>10</v>
      </c>
      <c r="D425" s="60" t="s">
        <v>2843</v>
      </c>
      <c r="E425" s="60" t="s">
        <v>2844</v>
      </c>
      <c r="F425" s="60" t="s">
        <v>2845</v>
      </c>
      <c r="G425" s="60" t="s">
        <v>2845</v>
      </c>
      <c r="H425" s="60" t="s">
        <v>3510</v>
      </c>
      <c r="I425" s="60" t="s">
        <v>3510</v>
      </c>
      <c r="J425" s="60" t="s">
        <v>2851</v>
      </c>
      <c r="K425" s="60" t="s">
        <v>3512</v>
      </c>
      <c r="L425" s="60" t="s">
        <v>2852</v>
      </c>
      <c r="M425" s="60">
        <v>330</v>
      </c>
      <c r="N425" s="60">
        <v>333</v>
      </c>
      <c r="O425" s="60">
        <v>401</v>
      </c>
      <c r="P425" s="61">
        <v>453</v>
      </c>
      <c r="Q425" s="62">
        <v>330333401453</v>
      </c>
      <c r="R425" s="60" t="s">
        <v>2845</v>
      </c>
      <c r="S425" s="60" t="s">
        <v>2849</v>
      </c>
      <c r="T425" s="60" t="s">
        <v>2847</v>
      </c>
      <c r="U425" s="60">
        <v>1</v>
      </c>
    </row>
    <row r="426" spans="1:21" x14ac:dyDescent="0.25">
      <c r="A426" s="59">
        <v>655723</v>
      </c>
      <c r="B426" s="60" t="s">
        <v>3513</v>
      </c>
      <c r="C426" s="60" t="s">
        <v>10</v>
      </c>
      <c r="D426" s="60" t="s">
        <v>2843</v>
      </c>
      <c r="E426" s="60" t="s">
        <v>2844</v>
      </c>
      <c r="F426" s="60" t="s">
        <v>2845</v>
      </c>
      <c r="G426" s="60" t="s">
        <v>2845</v>
      </c>
      <c r="H426" s="60" t="s">
        <v>3510</v>
      </c>
      <c r="I426" s="60" t="s">
        <v>3510</v>
      </c>
      <c r="J426" s="60" t="s">
        <v>2854</v>
      </c>
      <c r="K426" s="60" t="s">
        <v>3513</v>
      </c>
      <c r="L426" s="60" t="s">
        <v>2852</v>
      </c>
      <c r="M426" s="60">
        <v>330</v>
      </c>
      <c r="N426" s="60">
        <v>333</v>
      </c>
      <c r="O426" s="60">
        <v>401</v>
      </c>
      <c r="P426" s="61">
        <v>101</v>
      </c>
      <c r="Q426" s="62">
        <v>330333401101</v>
      </c>
      <c r="R426" s="60" t="s">
        <v>2845</v>
      </c>
      <c r="S426" s="60" t="s">
        <v>2849</v>
      </c>
      <c r="T426" s="60" t="s">
        <v>2847</v>
      </c>
      <c r="U426" s="60">
        <v>1</v>
      </c>
    </row>
    <row r="427" spans="1:21" x14ac:dyDescent="0.25">
      <c r="A427" s="59">
        <v>20020951</v>
      </c>
      <c r="B427" s="60" t="s">
        <v>3514</v>
      </c>
      <c r="C427" s="60" t="s">
        <v>10</v>
      </c>
      <c r="D427" s="60" t="s">
        <v>2843</v>
      </c>
      <c r="E427" s="60" t="s">
        <v>2844</v>
      </c>
      <c r="F427" s="60" t="s">
        <v>2845</v>
      </c>
      <c r="G427" s="60" t="s">
        <v>2845</v>
      </c>
      <c r="H427" s="60" t="s">
        <v>3510</v>
      </c>
      <c r="I427" s="60" t="s">
        <v>3510</v>
      </c>
      <c r="J427" s="60" t="s">
        <v>2857</v>
      </c>
      <c r="K427" s="60" t="s">
        <v>3515</v>
      </c>
      <c r="L427" s="60" t="s">
        <v>2859</v>
      </c>
      <c r="M427" s="60">
        <v>330</v>
      </c>
      <c r="N427" s="60">
        <v>333</v>
      </c>
      <c r="O427" s="60">
        <v>401</v>
      </c>
      <c r="P427" s="61" t="s">
        <v>1217</v>
      </c>
      <c r="Q427" s="62" t="s">
        <v>2848</v>
      </c>
      <c r="R427" s="60" t="s">
        <v>2845</v>
      </c>
      <c r="S427" s="60" t="s">
        <v>2849</v>
      </c>
      <c r="T427" s="60" t="s">
        <v>2847</v>
      </c>
      <c r="U427" s="60">
        <v>1</v>
      </c>
    </row>
    <row r="428" spans="1:21" x14ac:dyDescent="0.25">
      <c r="A428" s="59" t="s">
        <v>1217</v>
      </c>
      <c r="B428" s="60" t="s">
        <v>3516</v>
      </c>
      <c r="C428" s="60" t="s">
        <v>10</v>
      </c>
      <c r="D428" s="60" t="s">
        <v>2843</v>
      </c>
      <c r="E428" s="60" t="s">
        <v>2844</v>
      </c>
      <c r="F428" s="60" t="s">
        <v>2845</v>
      </c>
      <c r="G428" s="60" t="s">
        <v>2845</v>
      </c>
      <c r="H428" s="60" t="s">
        <v>3510</v>
      </c>
      <c r="I428" s="60" t="s">
        <v>3510</v>
      </c>
      <c r="J428" s="60" t="s">
        <v>2847</v>
      </c>
      <c r="K428" s="60" t="s">
        <v>3511</v>
      </c>
      <c r="L428" s="60" t="s">
        <v>1512</v>
      </c>
      <c r="M428" s="60">
        <v>330</v>
      </c>
      <c r="N428" s="60">
        <v>333</v>
      </c>
      <c r="O428" s="60">
        <v>401</v>
      </c>
      <c r="P428" s="61" t="s">
        <v>1217</v>
      </c>
      <c r="Q428" s="62" t="s">
        <v>2848</v>
      </c>
      <c r="R428" s="60" t="s">
        <v>2845</v>
      </c>
      <c r="S428" s="60" t="s">
        <v>2849</v>
      </c>
      <c r="T428" s="60" t="s">
        <v>2847</v>
      </c>
      <c r="U428" s="60">
        <v>0.001</v>
      </c>
    </row>
    <row r="429" spans="1:21" x14ac:dyDescent="0.25">
      <c r="A429" s="59">
        <v>61756</v>
      </c>
      <c r="B429" s="60" t="s">
        <v>3517</v>
      </c>
      <c r="C429" s="60" t="s">
        <v>10</v>
      </c>
      <c r="D429" s="60" t="s">
        <v>2843</v>
      </c>
      <c r="E429" s="60" t="s">
        <v>2844</v>
      </c>
      <c r="F429" s="60" t="s">
        <v>2845</v>
      </c>
      <c r="G429" s="60" t="s">
        <v>2845</v>
      </c>
      <c r="H429" s="60" t="s">
        <v>3518</v>
      </c>
      <c r="I429" s="60" t="s">
        <v>3518</v>
      </c>
      <c r="J429" s="60" t="s">
        <v>2847</v>
      </c>
      <c r="K429" s="60" t="s">
        <v>3517</v>
      </c>
      <c r="L429" s="60" t="s">
        <v>1302</v>
      </c>
      <c r="M429" s="60">
        <v>330</v>
      </c>
      <c r="N429" s="60">
        <v>333</v>
      </c>
      <c r="O429" s="60">
        <v>401</v>
      </c>
      <c r="P429" s="61" t="s">
        <v>1217</v>
      </c>
      <c r="Q429" s="62" t="s">
        <v>2848</v>
      </c>
      <c r="R429" s="60" t="s">
        <v>2845</v>
      </c>
      <c r="S429" s="60" t="s">
        <v>2849</v>
      </c>
      <c r="T429" s="60" t="s">
        <v>2847</v>
      </c>
      <c r="U429" s="60">
        <v>1</v>
      </c>
    </row>
    <row r="430" spans="1:21" x14ac:dyDescent="0.25">
      <c r="A430" s="59">
        <v>655330</v>
      </c>
      <c r="B430" s="60" t="s">
        <v>3519</v>
      </c>
      <c r="C430" s="60" t="s">
        <v>10</v>
      </c>
      <c r="D430" s="60" t="s">
        <v>2843</v>
      </c>
      <c r="E430" s="60" t="s">
        <v>2844</v>
      </c>
      <c r="F430" s="60" t="s">
        <v>2845</v>
      </c>
      <c r="G430" s="60" t="s">
        <v>2845</v>
      </c>
      <c r="H430" s="60" t="s">
        <v>3518</v>
      </c>
      <c r="I430" s="60" t="s">
        <v>3518</v>
      </c>
      <c r="J430" s="60" t="s">
        <v>2851</v>
      </c>
      <c r="K430" s="60" t="s">
        <v>3519</v>
      </c>
      <c r="L430" s="60" t="s">
        <v>2852</v>
      </c>
      <c r="M430" s="60">
        <v>330</v>
      </c>
      <c r="N430" s="60">
        <v>333</v>
      </c>
      <c r="O430" s="60">
        <v>401</v>
      </c>
      <c r="P430" s="61">
        <v>453</v>
      </c>
      <c r="Q430" s="62">
        <v>330333401453</v>
      </c>
      <c r="R430" s="60" t="s">
        <v>2845</v>
      </c>
      <c r="S430" s="60" t="s">
        <v>2849</v>
      </c>
      <c r="T430" s="60" t="s">
        <v>2847</v>
      </c>
      <c r="U430" s="60">
        <v>1</v>
      </c>
    </row>
    <row r="431" spans="1:21" x14ac:dyDescent="0.25">
      <c r="A431" s="59">
        <v>655744</v>
      </c>
      <c r="B431" s="60" t="s">
        <v>3520</v>
      </c>
      <c r="C431" s="60" t="s">
        <v>10</v>
      </c>
      <c r="D431" s="60" t="s">
        <v>2843</v>
      </c>
      <c r="E431" s="60" t="s">
        <v>2844</v>
      </c>
      <c r="F431" s="60" t="s">
        <v>2845</v>
      </c>
      <c r="G431" s="60" t="s">
        <v>2845</v>
      </c>
      <c r="H431" s="60" t="s">
        <v>3518</v>
      </c>
      <c r="I431" s="60" t="s">
        <v>3518</v>
      </c>
      <c r="J431" s="60" t="s">
        <v>2854</v>
      </c>
      <c r="K431" s="60" t="s">
        <v>3520</v>
      </c>
      <c r="L431" s="60" t="s">
        <v>2852</v>
      </c>
      <c r="M431" s="60">
        <v>330</v>
      </c>
      <c r="N431" s="60">
        <v>333</v>
      </c>
      <c r="O431" s="60">
        <v>401</v>
      </c>
      <c r="P431" s="61">
        <v>101</v>
      </c>
      <c r="Q431" s="62">
        <v>330333401101</v>
      </c>
      <c r="R431" s="60" t="s">
        <v>2845</v>
      </c>
      <c r="S431" s="60" t="s">
        <v>2849</v>
      </c>
      <c r="T431" s="60" t="s">
        <v>2847</v>
      </c>
      <c r="U431" s="60">
        <v>1</v>
      </c>
    </row>
    <row r="432" spans="1:21" x14ac:dyDescent="0.25">
      <c r="A432" s="59">
        <v>659618</v>
      </c>
      <c r="B432" s="60" t="s">
        <v>3521</v>
      </c>
      <c r="C432" s="60" t="s">
        <v>10</v>
      </c>
      <c r="D432" s="60" t="s">
        <v>2843</v>
      </c>
      <c r="E432" s="60" t="s">
        <v>2844</v>
      </c>
      <c r="F432" s="60" t="s">
        <v>2845</v>
      </c>
      <c r="G432" s="60" t="s">
        <v>2845</v>
      </c>
      <c r="H432" s="60" t="s">
        <v>3522</v>
      </c>
      <c r="I432" s="60" t="s">
        <v>3523</v>
      </c>
      <c r="J432" s="60" t="s">
        <v>3120</v>
      </c>
      <c r="K432" s="60" t="s">
        <v>3521</v>
      </c>
      <c r="L432" s="60" t="s">
        <v>2852</v>
      </c>
      <c r="M432" s="60">
        <v>330</v>
      </c>
      <c r="N432" s="60">
        <v>333</v>
      </c>
      <c r="O432" s="60">
        <v>401</v>
      </c>
      <c r="P432" s="61">
        <v>452</v>
      </c>
      <c r="Q432" s="62">
        <v>330333401452</v>
      </c>
      <c r="R432" s="60" t="s">
        <v>2845</v>
      </c>
      <c r="S432" s="60" t="s">
        <v>2849</v>
      </c>
      <c r="T432" s="60" t="s">
        <v>2847</v>
      </c>
      <c r="U432" s="60">
        <v>1</v>
      </c>
    </row>
    <row r="433" spans="1:21" x14ac:dyDescent="0.25">
      <c r="A433" s="59">
        <v>659454</v>
      </c>
      <c r="B433" s="60" t="s">
        <v>3524</v>
      </c>
      <c r="C433" s="60" t="s">
        <v>10</v>
      </c>
      <c r="D433" s="60" t="s">
        <v>2843</v>
      </c>
      <c r="E433" s="60" t="s">
        <v>2844</v>
      </c>
      <c r="F433" s="60" t="s">
        <v>2845</v>
      </c>
      <c r="G433" s="60" t="s">
        <v>2845</v>
      </c>
      <c r="H433" s="60" t="s">
        <v>3522</v>
      </c>
      <c r="I433" s="60" t="s">
        <v>3523</v>
      </c>
      <c r="J433" s="60" t="s">
        <v>3122</v>
      </c>
      <c r="K433" s="60" t="s">
        <v>3524</v>
      </c>
      <c r="L433" s="60" t="s">
        <v>2852</v>
      </c>
      <c r="M433" s="60">
        <v>330</v>
      </c>
      <c r="N433" s="60">
        <v>333</v>
      </c>
      <c r="O433" s="60">
        <v>401</v>
      </c>
      <c r="P433" s="61">
        <v>452</v>
      </c>
      <c r="Q433" s="62">
        <v>330333401452</v>
      </c>
      <c r="R433" s="60" t="s">
        <v>2845</v>
      </c>
      <c r="S433" s="60" t="s">
        <v>2849</v>
      </c>
      <c r="T433" s="60" t="s">
        <v>2847</v>
      </c>
      <c r="U433" s="60">
        <v>1</v>
      </c>
    </row>
    <row r="434" spans="1:21" x14ac:dyDescent="0.25">
      <c r="A434" s="59">
        <v>659612</v>
      </c>
      <c r="B434" s="60" t="s">
        <v>3525</v>
      </c>
      <c r="C434" s="60" t="s">
        <v>10</v>
      </c>
      <c r="D434" s="60" t="s">
        <v>2843</v>
      </c>
      <c r="E434" s="60" t="s">
        <v>2844</v>
      </c>
      <c r="F434" s="60" t="s">
        <v>2845</v>
      </c>
      <c r="G434" s="60" t="s">
        <v>2845</v>
      </c>
      <c r="H434" s="60" t="s">
        <v>3526</v>
      </c>
      <c r="I434" s="60" t="s">
        <v>3523</v>
      </c>
      <c r="J434" s="60" t="s">
        <v>3120</v>
      </c>
      <c r="K434" s="60" t="s">
        <v>3525</v>
      </c>
      <c r="L434" s="60" t="s">
        <v>2852</v>
      </c>
      <c r="M434" s="60">
        <v>330</v>
      </c>
      <c r="N434" s="60">
        <v>333</v>
      </c>
      <c r="O434" s="60">
        <v>401</v>
      </c>
      <c r="P434" s="61">
        <v>452</v>
      </c>
      <c r="Q434" s="62">
        <v>330333401452</v>
      </c>
      <c r="R434" s="60" t="s">
        <v>2845</v>
      </c>
      <c r="S434" s="60" t="s">
        <v>2849</v>
      </c>
      <c r="T434" s="60" t="s">
        <v>2847</v>
      </c>
      <c r="U434" s="60">
        <v>1</v>
      </c>
    </row>
    <row r="435" spans="1:21" x14ac:dyDescent="0.25">
      <c r="A435" s="59">
        <v>659449</v>
      </c>
      <c r="B435" s="60" t="s">
        <v>3527</v>
      </c>
      <c r="C435" s="60" t="s">
        <v>10</v>
      </c>
      <c r="D435" s="60" t="s">
        <v>2843</v>
      </c>
      <c r="E435" s="60" t="s">
        <v>2844</v>
      </c>
      <c r="F435" s="60" t="s">
        <v>2845</v>
      </c>
      <c r="G435" s="60" t="s">
        <v>2845</v>
      </c>
      <c r="H435" s="60" t="s">
        <v>3526</v>
      </c>
      <c r="I435" s="60" t="s">
        <v>3523</v>
      </c>
      <c r="J435" s="60" t="s">
        <v>3122</v>
      </c>
      <c r="K435" s="60" t="s">
        <v>3527</v>
      </c>
      <c r="L435" s="60" t="s">
        <v>2852</v>
      </c>
      <c r="M435" s="60">
        <v>330</v>
      </c>
      <c r="N435" s="60">
        <v>333</v>
      </c>
      <c r="O435" s="60">
        <v>401</v>
      </c>
      <c r="P435" s="61">
        <v>452</v>
      </c>
      <c r="Q435" s="62">
        <v>330333401452</v>
      </c>
      <c r="R435" s="60" t="s">
        <v>2845</v>
      </c>
      <c r="S435" s="60" t="s">
        <v>2849</v>
      </c>
      <c r="T435" s="60" t="s">
        <v>2847</v>
      </c>
      <c r="U435" s="60">
        <v>1</v>
      </c>
    </row>
    <row r="436" spans="1:21" x14ac:dyDescent="0.25">
      <c r="A436" s="59">
        <v>659607</v>
      </c>
      <c r="B436" s="60" t="s">
        <v>3528</v>
      </c>
      <c r="C436" s="60" t="s">
        <v>10</v>
      </c>
      <c r="D436" s="60" t="s">
        <v>2843</v>
      </c>
      <c r="E436" s="60" t="s">
        <v>2844</v>
      </c>
      <c r="F436" s="60" t="s">
        <v>2845</v>
      </c>
      <c r="G436" s="60" t="s">
        <v>2845</v>
      </c>
      <c r="H436" s="60" t="s">
        <v>3529</v>
      </c>
      <c r="I436" s="60" t="s">
        <v>3523</v>
      </c>
      <c r="J436" s="60" t="s">
        <v>3120</v>
      </c>
      <c r="K436" s="60" t="s">
        <v>3528</v>
      </c>
      <c r="L436" s="60" t="s">
        <v>2852</v>
      </c>
      <c r="M436" s="60">
        <v>330</v>
      </c>
      <c r="N436" s="60">
        <v>333</v>
      </c>
      <c r="O436" s="60">
        <v>401</v>
      </c>
      <c r="P436" s="61">
        <v>452</v>
      </c>
      <c r="Q436" s="62">
        <v>330333401452</v>
      </c>
      <c r="R436" s="60" t="s">
        <v>2845</v>
      </c>
      <c r="S436" s="60" t="s">
        <v>2849</v>
      </c>
      <c r="T436" s="60" t="s">
        <v>2847</v>
      </c>
      <c r="U436" s="60">
        <v>1</v>
      </c>
    </row>
    <row r="437" spans="1:21" x14ac:dyDescent="0.25">
      <c r="A437" s="59">
        <v>659446</v>
      </c>
      <c r="B437" s="60" t="s">
        <v>3530</v>
      </c>
      <c r="C437" s="60" t="s">
        <v>10</v>
      </c>
      <c r="D437" s="60" t="s">
        <v>2843</v>
      </c>
      <c r="E437" s="60" t="s">
        <v>2844</v>
      </c>
      <c r="F437" s="60" t="s">
        <v>2845</v>
      </c>
      <c r="G437" s="60" t="s">
        <v>2845</v>
      </c>
      <c r="H437" s="60" t="s">
        <v>3529</v>
      </c>
      <c r="I437" s="60" t="s">
        <v>3523</v>
      </c>
      <c r="J437" s="60" t="s">
        <v>3122</v>
      </c>
      <c r="K437" s="60" t="s">
        <v>3530</v>
      </c>
      <c r="L437" s="60" t="s">
        <v>2852</v>
      </c>
      <c r="M437" s="60">
        <v>330</v>
      </c>
      <c r="N437" s="60">
        <v>333</v>
      </c>
      <c r="O437" s="60">
        <v>401</v>
      </c>
      <c r="P437" s="61">
        <v>452</v>
      </c>
      <c r="Q437" s="62">
        <v>330333401452</v>
      </c>
      <c r="R437" s="60" t="s">
        <v>2845</v>
      </c>
      <c r="S437" s="60" t="s">
        <v>2849</v>
      </c>
      <c r="T437" s="60" t="s">
        <v>2847</v>
      </c>
      <c r="U437" s="60">
        <v>1</v>
      </c>
    </row>
    <row r="438" spans="1:21" x14ac:dyDescent="0.25">
      <c r="A438" s="59">
        <v>659599</v>
      </c>
      <c r="B438" s="60" t="s">
        <v>3531</v>
      </c>
      <c r="C438" s="60" t="s">
        <v>10</v>
      </c>
      <c r="D438" s="60" t="s">
        <v>2843</v>
      </c>
      <c r="E438" s="60" t="s">
        <v>2844</v>
      </c>
      <c r="F438" s="60" t="s">
        <v>2845</v>
      </c>
      <c r="G438" s="60" t="s">
        <v>2845</v>
      </c>
      <c r="H438" s="60" t="s">
        <v>3532</v>
      </c>
      <c r="I438" s="60" t="s">
        <v>3523</v>
      </c>
      <c r="J438" s="60" t="s">
        <v>3120</v>
      </c>
      <c r="K438" s="60" t="s">
        <v>3531</v>
      </c>
      <c r="L438" s="60" t="s">
        <v>2852</v>
      </c>
      <c r="M438" s="60">
        <v>330</v>
      </c>
      <c r="N438" s="60">
        <v>333</v>
      </c>
      <c r="O438" s="60">
        <v>401</v>
      </c>
      <c r="P438" s="61">
        <v>452</v>
      </c>
      <c r="Q438" s="62">
        <v>330333401452</v>
      </c>
      <c r="R438" s="60" t="s">
        <v>2845</v>
      </c>
      <c r="S438" s="60" t="s">
        <v>2849</v>
      </c>
      <c r="T438" s="60" t="s">
        <v>2847</v>
      </c>
      <c r="U438" s="60">
        <v>1</v>
      </c>
    </row>
    <row r="439" spans="1:21" x14ac:dyDescent="0.25">
      <c r="A439" s="59" t="s">
        <v>1217</v>
      </c>
      <c r="B439" s="60" t="s">
        <v>3533</v>
      </c>
      <c r="C439" s="60" t="s">
        <v>9</v>
      </c>
      <c r="D439" s="60" t="s">
        <v>2843</v>
      </c>
      <c r="E439" s="60" t="s">
        <v>2844</v>
      </c>
      <c r="F439" s="60" t="s">
        <v>2845</v>
      </c>
      <c r="G439" s="60" t="s">
        <v>2862</v>
      </c>
      <c r="H439" s="60" t="s">
        <v>3534</v>
      </c>
      <c r="I439" s="60" t="s">
        <v>3523</v>
      </c>
      <c r="J439" s="60" t="s">
        <v>2847</v>
      </c>
      <c r="K439" s="60" t="s">
        <v>3535</v>
      </c>
      <c r="L439" s="60" t="s">
        <v>1964</v>
      </c>
      <c r="M439" s="60">
        <v>330</v>
      </c>
      <c r="N439" s="60">
        <v>333</v>
      </c>
      <c r="O439" s="60">
        <v>401</v>
      </c>
      <c r="P439" s="61" t="s">
        <v>1217</v>
      </c>
      <c r="Q439" s="62" t="s">
        <v>2848</v>
      </c>
      <c r="R439" s="60" t="s">
        <v>2862</v>
      </c>
      <c r="S439" s="60" t="s">
        <v>2865</v>
      </c>
      <c r="T439" s="60" t="s">
        <v>2847</v>
      </c>
      <c r="U439" s="60">
        <v>0.5</v>
      </c>
    </row>
    <row r="440" spans="1:21" x14ac:dyDescent="0.25">
      <c r="A440" s="59">
        <v>134486</v>
      </c>
      <c r="B440" s="60" t="s">
        <v>3536</v>
      </c>
      <c r="C440" s="60" t="s">
        <v>10</v>
      </c>
      <c r="D440" s="60" t="s">
        <v>2843</v>
      </c>
      <c r="E440" s="60" t="s">
        <v>2844</v>
      </c>
      <c r="F440" s="60" t="s">
        <v>2845</v>
      </c>
      <c r="G440" s="60" t="s">
        <v>2845</v>
      </c>
      <c r="H440" s="60" t="s">
        <v>3537</v>
      </c>
      <c r="I440" s="60" t="s">
        <v>3523</v>
      </c>
      <c r="J440" s="60" t="s">
        <v>2847</v>
      </c>
      <c r="K440" s="60" t="s">
        <v>3536</v>
      </c>
      <c r="L440" s="60" t="s">
        <v>1974</v>
      </c>
      <c r="M440" s="60">
        <v>330</v>
      </c>
      <c r="N440" s="60">
        <v>333</v>
      </c>
      <c r="O440" s="60">
        <v>401</v>
      </c>
      <c r="P440" s="61" t="s">
        <v>1217</v>
      </c>
      <c r="Q440" s="62" t="s">
        <v>2848</v>
      </c>
      <c r="R440" s="60" t="s">
        <v>2845</v>
      </c>
      <c r="S440" s="60" t="s">
        <v>2849</v>
      </c>
      <c r="T440" s="60" t="s">
        <v>2847</v>
      </c>
      <c r="U440" s="60">
        <v>1</v>
      </c>
    </row>
    <row r="441" spans="1:21" x14ac:dyDescent="0.25">
      <c r="A441" s="59">
        <v>61757</v>
      </c>
      <c r="B441" s="60" t="s">
        <v>3536</v>
      </c>
      <c r="C441" s="60" t="s">
        <v>10</v>
      </c>
      <c r="D441" s="60" t="s">
        <v>2843</v>
      </c>
      <c r="E441" s="60" t="s">
        <v>2844</v>
      </c>
      <c r="F441" s="60" t="s">
        <v>2845</v>
      </c>
      <c r="G441" s="60" t="s">
        <v>2845</v>
      </c>
      <c r="H441" s="60" t="s">
        <v>3537</v>
      </c>
      <c r="I441" s="60" t="s">
        <v>3523</v>
      </c>
      <c r="J441" s="60" t="s">
        <v>2847</v>
      </c>
      <c r="K441" s="60" t="s">
        <v>3536</v>
      </c>
      <c r="L441" s="60" t="s">
        <v>1302</v>
      </c>
      <c r="M441" s="60">
        <v>330</v>
      </c>
      <c r="N441" s="60">
        <v>333</v>
      </c>
      <c r="O441" s="60">
        <v>401</v>
      </c>
      <c r="P441" s="61" t="s">
        <v>1217</v>
      </c>
      <c r="Q441" s="62" t="s">
        <v>2848</v>
      </c>
      <c r="R441" s="60" t="s">
        <v>2845</v>
      </c>
      <c r="S441" s="60" t="s">
        <v>2849</v>
      </c>
      <c r="T441" s="60" t="s">
        <v>2847</v>
      </c>
      <c r="U441" s="60">
        <v>1</v>
      </c>
    </row>
    <row r="442" spans="1:21" x14ac:dyDescent="0.25">
      <c r="A442" s="59">
        <v>655737</v>
      </c>
      <c r="B442" s="60" t="s">
        <v>3538</v>
      </c>
      <c r="C442" s="60" t="s">
        <v>10</v>
      </c>
      <c r="D442" s="60" t="s">
        <v>2843</v>
      </c>
      <c r="E442" s="60" t="s">
        <v>2844</v>
      </c>
      <c r="F442" s="60" t="s">
        <v>2845</v>
      </c>
      <c r="G442" s="60" t="s">
        <v>2845</v>
      </c>
      <c r="H442" s="60" t="s">
        <v>3537</v>
      </c>
      <c r="I442" s="60" t="s">
        <v>3523</v>
      </c>
      <c r="J442" s="60" t="s">
        <v>2854</v>
      </c>
      <c r="K442" s="60" t="s">
        <v>3538</v>
      </c>
      <c r="L442" s="60" t="s">
        <v>2852</v>
      </c>
      <c r="M442" s="60">
        <v>330</v>
      </c>
      <c r="N442" s="60">
        <v>333</v>
      </c>
      <c r="O442" s="60">
        <v>401</v>
      </c>
      <c r="P442" s="61">
        <v>101</v>
      </c>
      <c r="Q442" s="62">
        <v>330333401101</v>
      </c>
      <c r="R442" s="60" t="s">
        <v>2845</v>
      </c>
      <c r="S442" s="60" t="s">
        <v>2849</v>
      </c>
      <c r="T442" s="60" t="s">
        <v>2847</v>
      </c>
      <c r="U442" s="60">
        <v>1</v>
      </c>
    </row>
    <row r="443" spans="1:21" x14ac:dyDescent="0.25">
      <c r="A443" s="59" t="s">
        <v>1217</v>
      </c>
      <c r="B443" s="60" t="s">
        <v>3539</v>
      </c>
      <c r="C443" s="60" t="s">
        <v>10</v>
      </c>
      <c r="D443" s="60" t="s">
        <v>2843</v>
      </c>
      <c r="E443" s="60" t="s">
        <v>2844</v>
      </c>
      <c r="F443" s="60" t="s">
        <v>2845</v>
      </c>
      <c r="G443" s="60" t="s">
        <v>2845</v>
      </c>
      <c r="H443" s="60" t="s">
        <v>3537</v>
      </c>
      <c r="I443" s="60" t="s">
        <v>3523</v>
      </c>
      <c r="J443" s="60" t="s">
        <v>2847</v>
      </c>
      <c r="K443" s="60" t="s">
        <v>3536</v>
      </c>
      <c r="L443" s="60" t="s">
        <v>1512</v>
      </c>
      <c r="M443" s="60">
        <v>330</v>
      </c>
      <c r="N443" s="60">
        <v>333</v>
      </c>
      <c r="O443" s="60">
        <v>401</v>
      </c>
      <c r="P443" s="61" t="s">
        <v>1217</v>
      </c>
      <c r="Q443" s="62" t="s">
        <v>2848</v>
      </c>
      <c r="R443" s="60" t="s">
        <v>2845</v>
      </c>
      <c r="S443" s="60" t="s">
        <v>2849</v>
      </c>
      <c r="T443" s="60" t="s">
        <v>2847</v>
      </c>
      <c r="U443" s="60">
        <v>0.001</v>
      </c>
    </row>
    <row r="444" spans="1:21" x14ac:dyDescent="0.25">
      <c r="A444" s="59">
        <v>655325</v>
      </c>
      <c r="B444" s="60" t="s">
        <v>3540</v>
      </c>
      <c r="C444" s="60" t="s">
        <v>10</v>
      </c>
      <c r="D444" s="60" t="s">
        <v>2843</v>
      </c>
      <c r="E444" s="60" t="s">
        <v>2844</v>
      </c>
      <c r="F444" s="60" t="s">
        <v>2845</v>
      </c>
      <c r="G444" s="60" t="s">
        <v>2845</v>
      </c>
      <c r="H444" s="60" t="s">
        <v>3541</v>
      </c>
      <c r="I444" s="60" t="s">
        <v>3523</v>
      </c>
      <c r="J444" s="60" t="s">
        <v>2851</v>
      </c>
      <c r="K444" s="60" t="s">
        <v>3540</v>
      </c>
      <c r="L444" s="60" t="s">
        <v>2852</v>
      </c>
      <c r="M444" s="60">
        <v>330</v>
      </c>
      <c r="N444" s="60">
        <v>333</v>
      </c>
      <c r="O444" s="60">
        <v>401</v>
      </c>
      <c r="P444" s="61">
        <v>453</v>
      </c>
      <c r="Q444" s="62">
        <v>330333401453</v>
      </c>
      <c r="R444" s="60" t="s">
        <v>2845</v>
      </c>
      <c r="S444" s="60" t="s">
        <v>2849</v>
      </c>
      <c r="T444" s="60" t="s">
        <v>2847</v>
      </c>
      <c r="U444" s="60">
        <v>1</v>
      </c>
    </row>
    <row r="445" spans="1:21" x14ac:dyDescent="0.25">
      <c r="A445" s="59">
        <v>20020960</v>
      </c>
      <c r="B445" s="60" t="s">
        <v>3542</v>
      </c>
      <c r="C445" s="60" t="s">
        <v>10</v>
      </c>
      <c r="D445" s="60" t="s">
        <v>2843</v>
      </c>
      <c r="E445" s="60" t="s">
        <v>2844</v>
      </c>
      <c r="F445" s="60" t="s">
        <v>2845</v>
      </c>
      <c r="G445" s="60" t="s">
        <v>2845</v>
      </c>
      <c r="H445" s="60" t="s">
        <v>3541</v>
      </c>
      <c r="I445" s="60" t="s">
        <v>3523</v>
      </c>
      <c r="J445" s="60" t="s">
        <v>2857</v>
      </c>
      <c r="K445" s="60" t="s">
        <v>3543</v>
      </c>
      <c r="L445" s="60" t="s">
        <v>2859</v>
      </c>
      <c r="M445" s="60">
        <v>330</v>
      </c>
      <c r="N445" s="60">
        <v>333</v>
      </c>
      <c r="O445" s="60">
        <v>401</v>
      </c>
      <c r="P445" s="61" t="s">
        <v>1217</v>
      </c>
      <c r="Q445" s="62" t="s">
        <v>2848</v>
      </c>
      <c r="R445" s="60" t="s">
        <v>2845</v>
      </c>
      <c r="S445" s="60" t="s">
        <v>2849</v>
      </c>
      <c r="T445" s="60" t="s">
        <v>2847</v>
      </c>
      <c r="U445" s="60">
        <v>1</v>
      </c>
    </row>
    <row r="446" spans="1:21" x14ac:dyDescent="0.25">
      <c r="A446" s="59" t="s">
        <v>1217</v>
      </c>
      <c r="B446" s="60" t="s">
        <v>3544</v>
      </c>
      <c r="C446" s="60" t="s">
        <v>10</v>
      </c>
      <c r="D446" s="60" t="s">
        <v>2843</v>
      </c>
      <c r="E446" s="60" t="s">
        <v>2844</v>
      </c>
      <c r="F446" s="60" t="s">
        <v>2845</v>
      </c>
      <c r="G446" s="60" t="s">
        <v>2845</v>
      </c>
      <c r="H446" s="60" t="s">
        <v>3541</v>
      </c>
      <c r="I446" s="60" t="s">
        <v>3523</v>
      </c>
      <c r="J446" s="60" t="s">
        <v>2847</v>
      </c>
      <c r="K446" s="60" t="s">
        <v>3545</v>
      </c>
      <c r="L446" s="60" t="s">
        <v>1512</v>
      </c>
      <c r="M446" s="60">
        <v>330</v>
      </c>
      <c r="N446" s="60">
        <v>333</v>
      </c>
      <c r="O446" s="60">
        <v>401</v>
      </c>
      <c r="P446" s="61" t="s">
        <v>1217</v>
      </c>
      <c r="Q446" s="62" t="s">
        <v>2848</v>
      </c>
      <c r="R446" s="60" t="s">
        <v>2845</v>
      </c>
      <c r="S446" s="60" t="s">
        <v>2849</v>
      </c>
      <c r="T446" s="60" t="s">
        <v>2847</v>
      </c>
      <c r="U446" s="60">
        <v>0.001</v>
      </c>
    </row>
    <row r="447" spans="1:21" x14ac:dyDescent="0.25">
      <c r="A447" s="59">
        <v>671785</v>
      </c>
      <c r="B447" s="60" t="s">
        <v>3546</v>
      </c>
      <c r="C447" s="60" t="s">
        <v>9</v>
      </c>
      <c r="D447" s="60" t="s">
        <v>2843</v>
      </c>
      <c r="E447" s="60" t="s">
        <v>2844</v>
      </c>
      <c r="F447" s="60" t="s">
        <v>2845</v>
      </c>
      <c r="G447" s="60" t="s">
        <v>2862</v>
      </c>
      <c r="H447" s="60" t="s">
        <v>3547</v>
      </c>
      <c r="I447" s="60" t="s">
        <v>3523</v>
      </c>
      <c r="J447" s="60" t="s">
        <v>2847</v>
      </c>
      <c r="K447" s="60" t="s">
        <v>3546</v>
      </c>
      <c r="L447" s="60" t="s">
        <v>2852</v>
      </c>
      <c r="M447" s="60">
        <v>330</v>
      </c>
      <c r="N447" s="60">
        <v>333</v>
      </c>
      <c r="O447" s="60">
        <v>401</v>
      </c>
      <c r="P447" s="61">
        <v>473</v>
      </c>
      <c r="Q447" s="62">
        <v>330333401473</v>
      </c>
      <c r="R447" s="60" t="s">
        <v>2862</v>
      </c>
      <c r="S447" s="60" t="s">
        <v>2865</v>
      </c>
      <c r="T447" s="60" t="s">
        <v>2847</v>
      </c>
      <c r="U447" s="60">
        <v>0.5</v>
      </c>
    </row>
    <row r="448" spans="1:21" x14ac:dyDescent="0.25">
      <c r="A448" s="59">
        <v>91790</v>
      </c>
      <c r="B448" s="60" t="s">
        <v>3548</v>
      </c>
      <c r="C448" s="60" t="s">
        <v>10</v>
      </c>
      <c r="D448" s="60" t="s">
        <v>2843</v>
      </c>
      <c r="E448" s="60" t="s">
        <v>2844</v>
      </c>
      <c r="F448" s="60" t="s">
        <v>2845</v>
      </c>
      <c r="G448" s="60" t="s">
        <v>2845</v>
      </c>
      <c r="H448" s="60" t="s">
        <v>3549</v>
      </c>
      <c r="I448" s="60" t="s">
        <v>3523</v>
      </c>
      <c r="J448" s="60" t="s">
        <v>2847</v>
      </c>
      <c r="K448" s="60" t="s">
        <v>3548</v>
      </c>
      <c r="L448" s="60" t="s">
        <v>1302</v>
      </c>
      <c r="M448" s="60">
        <v>330</v>
      </c>
      <c r="N448" s="60">
        <v>333</v>
      </c>
      <c r="O448" s="60">
        <v>401</v>
      </c>
      <c r="P448" s="61" t="s">
        <v>1217</v>
      </c>
      <c r="Q448" s="62" t="s">
        <v>2848</v>
      </c>
      <c r="R448" s="60" t="s">
        <v>2845</v>
      </c>
      <c r="S448" s="60" t="s">
        <v>2849</v>
      </c>
      <c r="T448" s="60" t="s">
        <v>2847</v>
      </c>
      <c r="U448" s="60">
        <v>1</v>
      </c>
    </row>
    <row r="449" spans="1:21" x14ac:dyDescent="0.25">
      <c r="A449" s="59">
        <v>134487</v>
      </c>
      <c r="B449" s="60" t="s">
        <v>3550</v>
      </c>
      <c r="C449" s="60" t="s">
        <v>10</v>
      </c>
      <c r="D449" s="60" t="s">
        <v>2843</v>
      </c>
      <c r="E449" s="60" t="s">
        <v>2844</v>
      </c>
      <c r="F449" s="60" t="s">
        <v>2845</v>
      </c>
      <c r="G449" s="60" t="s">
        <v>2845</v>
      </c>
      <c r="H449" s="60" t="s">
        <v>3551</v>
      </c>
      <c r="I449" s="60" t="s">
        <v>3523</v>
      </c>
      <c r="J449" s="60" t="s">
        <v>2847</v>
      </c>
      <c r="K449" s="60" t="s">
        <v>3550</v>
      </c>
      <c r="L449" s="60" t="s">
        <v>1974</v>
      </c>
      <c r="M449" s="60">
        <v>330</v>
      </c>
      <c r="N449" s="60">
        <v>333</v>
      </c>
      <c r="O449" s="60">
        <v>401</v>
      </c>
      <c r="P449" s="61" t="s">
        <v>1217</v>
      </c>
      <c r="Q449" s="62" t="s">
        <v>2848</v>
      </c>
      <c r="R449" s="60" t="s">
        <v>2845</v>
      </c>
      <c r="S449" s="60" t="s">
        <v>2849</v>
      </c>
      <c r="T449" s="60" t="s">
        <v>2847</v>
      </c>
      <c r="U449" s="60">
        <v>1</v>
      </c>
    </row>
    <row r="450" spans="1:21" x14ac:dyDescent="0.25">
      <c r="A450" s="59">
        <v>61758</v>
      </c>
      <c r="B450" s="60" t="s">
        <v>3550</v>
      </c>
      <c r="C450" s="60" t="s">
        <v>10</v>
      </c>
      <c r="D450" s="60" t="s">
        <v>2843</v>
      </c>
      <c r="E450" s="60" t="s">
        <v>2844</v>
      </c>
      <c r="F450" s="60" t="s">
        <v>2845</v>
      </c>
      <c r="G450" s="60" t="s">
        <v>2845</v>
      </c>
      <c r="H450" s="60" t="s">
        <v>3551</v>
      </c>
      <c r="I450" s="60" t="s">
        <v>3523</v>
      </c>
      <c r="J450" s="60" t="s">
        <v>2847</v>
      </c>
      <c r="K450" s="60" t="s">
        <v>3550</v>
      </c>
      <c r="L450" s="60" t="s">
        <v>1302</v>
      </c>
      <c r="M450" s="60">
        <v>330</v>
      </c>
      <c r="N450" s="60">
        <v>333</v>
      </c>
      <c r="O450" s="60">
        <v>401</v>
      </c>
      <c r="P450" s="61" t="s">
        <v>1217</v>
      </c>
      <c r="Q450" s="62" t="s">
        <v>2848</v>
      </c>
      <c r="R450" s="60" t="s">
        <v>2845</v>
      </c>
      <c r="S450" s="60" t="s">
        <v>2849</v>
      </c>
      <c r="T450" s="60" t="s">
        <v>2847</v>
      </c>
      <c r="U450" s="60">
        <v>1</v>
      </c>
    </row>
    <row r="451" spans="1:21" x14ac:dyDescent="0.25">
      <c r="A451" s="59">
        <v>655304</v>
      </c>
      <c r="B451" s="60" t="s">
        <v>3552</v>
      </c>
      <c r="C451" s="60" t="s">
        <v>10</v>
      </c>
      <c r="D451" s="60" t="s">
        <v>2843</v>
      </c>
      <c r="E451" s="60" t="s">
        <v>2844</v>
      </c>
      <c r="F451" s="60" t="s">
        <v>2845</v>
      </c>
      <c r="G451" s="60" t="s">
        <v>2845</v>
      </c>
      <c r="H451" s="60" t="s">
        <v>3551</v>
      </c>
      <c r="I451" s="60" t="s">
        <v>3523</v>
      </c>
      <c r="J451" s="60" t="s">
        <v>2851</v>
      </c>
      <c r="K451" s="60" t="s">
        <v>3552</v>
      </c>
      <c r="L451" s="60" t="s">
        <v>2852</v>
      </c>
      <c r="M451" s="60">
        <v>330</v>
      </c>
      <c r="N451" s="60">
        <v>333</v>
      </c>
      <c r="O451" s="60">
        <v>401</v>
      </c>
      <c r="P451" s="61">
        <v>452</v>
      </c>
      <c r="Q451" s="62">
        <v>330333401452</v>
      </c>
      <c r="R451" s="60" t="s">
        <v>2845</v>
      </c>
      <c r="S451" s="60" t="s">
        <v>2849</v>
      </c>
      <c r="T451" s="60" t="s">
        <v>2847</v>
      </c>
      <c r="U451" s="60">
        <v>1</v>
      </c>
    </row>
    <row r="452" spans="1:21" x14ac:dyDescent="0.25">
      <c r="A452" s="59">
        <v>655712</v>
      </c>
      <c r="B452" s="60" t="s">
        <v>3553</v>
      </c>
      <c r="C452" s="60" t="s">
        <v>10</v>
      </c>
      <c r="D452" s="60" t="s">
        <v>2843</v>
      </c>
      <c r="E452" s="60" t="s">
        <v>2844</v>
      </c>
      <c r="F452" s="60" t="s">
        <v>2845</v>
      </c>
      <c r="G452" s="60" t="s">
        <v>2845</v>
      </c>
      <c r="H452" s="60" t="s">
        <v>3551</v>
      </c>
      <c r="I452" s="60" t="s">
        <v>3523</v>
      </c>
      <c r="J452" s="60" t="s">
        <v>2854</v>
      </c>
      <c r="K452" s="60" t="s">
        <v>3553</v>
      </c>
      <c r="L452" s="60" t="s">
        <v>2852</v>
      </c>
      <c r="M452" s="60">
        <v>330</v>
      </c>
      <c r="N452" s="60">
        <v>333</v>
      </c>
      <c r="O452" s="60">
        <v>401</v>
      </c>
      <c r="P452" s="61">
        <v>101</v>
      </c>
      <c r="Q452" s="62">
        <v>330333401101</v>
      </c>
      <c r="R452" s="60" t="s">
        <v>2845</v>
      </c>
      <c r="S452" s="60" t="s">
        <v>2849</v>
      </c>
      <c r="T452" s="60" t="s">
        <v>2847</v>
      </c>
      <c r="U452" s="60">
        <v>1</v>
      </c>
    </row>
    <row r="453" spans="1:21" x14ac:dyDescent="0.25">
      <c r="A453" s="59" t="s">
        <v>1217</v>
      </c>
      <c r="B453" s="60" t="s">
        <v>3554</v>
      </c>
      <c r="C453" s="60" t="s">
        <v>10</v>
      </c>
      <c r="D453" s="60" t="s">
        <v>2843</v>
      </c>
      <c r="E453" s="60" t="s">
        <v>2844</v>
      </c>
      <c r="F453" s="60" t="s">
        <v>2845</v>
      </c>
      <c r="G453" s="60" t="s">
        <v>2845</v>
      </c>
      <c r="H453" s="60" t="s">
        <v>3551</v>
      </c>
      <c r="I453" s="60" t="s">
        <v>3523</v>
      </c>
      <c r="J453" s="60" t="s">
        <v>2847</v>
      </c>
      <c r="K453" s="60" t="s">
        <v>3550</v>
      </c>
      <c r="L453" s="60" t="s">
        <v>1512</v>
      </c>
      <c r="M453" s="60">
        <v>330</v>
      </c>
      <c r="N453" s="60">
        <v>333</v>
      </c>
      <c r="O453" s="60">
        <v>401</v>
      </c>
      <c r="P453" s="61" t="s">
        <v>1217</v>
      </c>
      <c r="Q453" s="62" t="s">
        <v>2848</v>
      </c>
      <c r="R453" s="60" t="s">
        <v>2845</v>
      </c>
      <c r="S453" s="60" t="s">
        <v>2849</v>
      </c>
      <c r="T453" s="60" t="s">
        <v>2847</v>
      </c>
      <c r="U453" s="60">
        <v>0.001</v>
      </c>
    </row>
    <row r="454" spans="1:21" x14ac:dyDescent="0.25">
      <c r="A454" s="59">
        <v>20024089</v>
      </c>
      <c r="B454" s="60" t="s">
        <v>3555</v>
      </c>
      <c r="C454" s="60" t="s">
        <v>9</v>
      </c>
      <c r="D454" s="60" t="s">
        <v>2843</v>
      </c>
      <c r="E454" s="60" t="s">
        <v>2844</v>
      </c>
      <c r="F454" s="60" t="s">
        <v>2845</v>
      </c>
      <c r="G454" s="60" t="s">
        <v>2862</v>
      </c>
      <c r="H454" s="60" t="s">
        <v>3534</v>
      </c>
      <c r="I454" s="60" t="s">
        <v>3523</v>
      </c>
      <c r="J454" s="60" t="s">
        <v>2847</v>
      </c>
      <c r="K454" s="60" t="s">
        <v>3555</v>
      </c>
      <c r="L454" s="60" t="s">
        <v>2859</v>
      </c>
      <c r="M454" s="60">
        <v>330</v>
      </c>
      <c r="N454" s="60">
        <v>333</v>
      </c>
      <c r="O454" s="60">
        <v>401</v>
      </c>
      <c r="P454" s="61" t="s">
        <v>1217</v>
      </c>
      <c r="Q454" s="62" t="s">
        <v>2848</v>
      </c>
      <c r="R454" s="60" t="s">
        <v>2862</v>
      </c>
      <c r="S454" s="60" t="s">
        <v>2865</v>
      </c>
      <c r="T454" s="60" t="s">
        <v>2847</v>
      </c>
      <c r="U454" s="60">
        <v>0.5</v>
      </c>
    </row>
    <row r="455" spans="1:21" x14ac:dyDescent="0.25">
      <c r="A455" s="59" t="s">
        <v>1217</v>
      </c>
      <c r="B455" s="60" t="s">
        <v>3556</v>
      </c>
      <c r="C455" s="60" t="s">
        <v>9</v>
      </c>
      <c r="D455" s="60" t="s">
        <v>2843</v>
      </c>
      <c r="E455" s="60" t="s">
        <v>2844</v>
      </c>
      <c r="F455" s="60" t="s">
        <v>2845</v>
      </c>
      <c r="G455" s="60" t="s">
        <v>2862</v>
      </c>
      <c r="H455" s="60" t="s">
        <v>3534</v>
      </c>
      <c r="I455" s="60" t="s">
        <v>3523</v>
      </c>
      <c r="J455" s="60" t="s">
        <v>2847</v>
      </c>
      <c r="K455" s="60" t="s">
        <v>3555</v>
      </c>
      <c r="L455" s="60" t="s">
        <v>1512</v>
      </c>
      <c r="M455" s="60">
        <v>330</v>
      </c>
      <c r="N455" s="60">
        <v>333</v>
      </c>
      <c r="O455" s="60">
        <v>401</v>
      </c>
      <c r="P455" s="61" t="s">
        <v>1217</v>
      </c>
      <c r="Q455" s="62" t="s">
        <v>2848</v>
      </c>
      <c r="R455" s="60" t="s">
        <v>2862</v>
      </c>
      <c r="S455" s="60" t="s">
        <v>2865</v>
      </c>
      <c r="T455" s="60" t="s">
        <v>2847</v>
      </c>
      <c r="U455" s="60">
        <v>0.5</v>
      </c>
    </row>
    <row r="456" spans="1:21" x14ac:dyDescent="0.25">
      <c r="A456" s="59">
        <v>134797</v>
      </c>
      <c r="B456" s="60" t="s">
        <v>3557</v>
      </c>
      <c r="C456" s="60" t="s">
        <v>9</v>
      </c>
      <c r="D456" s="60" t="s">
        <v>2843</v>
      </c>
      <c r="E456" s="60" t="s">
        <v>2844</v>
      </c>
      <c r="F456" s="60" t="s">
        <v>2845</v>
      </c>
      <c r="G456" s="60" t="s">
        <v>2862</v>
      </c>
      <c r="H456" s="60" t="s">
        <v>3534</v>
      </c>
      <c r="I456" s="60" t="s">
        <v>3523</v>
      </c>
      <c r="J456" s="60" t="s">
        <v>2847</v>
      </c>
      <c r="K456" s="60" t="s">
        <v>3555</v>
      </c>
      <c r="L456" s="60" t="s">
        <v>1974</v>
      </c>
      <c r="M456" s="60">
        <v>330</v>
      </c>
      <c r="N456" s="60">
        <v>333</v>
      </c>
      <c r="O456" s="60">
        <v>401</v>
      </c>
      <c r="P456" s="61" t="s">
        <v>1217</v>
      </c>
      <c r="Q456" s="62" t="s">
        <v>2848</v>
      </c>
      <c r="R456" s="60" t="s">
        <v>2862</v>
      </c>
      <c r="S456" s="60" t="s">
        <v>2865</v>
      </c>
      <c r="T456" s="60" t="s">
        <v>2847</v>
      </c>
      <c r="U456" s="60">
        <v>0.5</v>
      </c>
    </row>
    <row r="457" spans="1:21" x14ac:dyDescent="0.25">
      <c r="A457" s="59">
        <v>794560</v>
      </c>
      <c r="B457" s="60" t="s">
        <v>3558</v>
      </c>
      <c r="C457" s="60" t="s">
        <v>9</v>
      </c>
      <c r="D457" s="60" t="s">
        <v>2843</v>
      </c>
      <c r="E457" s="60" t="s">
        <v>2844</v>
      </c>
      <c r="F457" s="60" t="s">
        <v>2845</v>
      </c>
      <c r="G457" s="60" t="s">
        <v>2862</v>
      </c>
      <c r="H457" s="60" t="s">
        <v>3534</v>
      </c>
      <c r="I457" s="60" t="s">
        <v>3523</v>
      </c>
      <c r="J457" s="60" t="s">
        <v>2868</v>
      </c>
      <c r="K457" s="60" t="s">
        <v>3559</v>
      </c>
      <c r="L457" s="60" t="s">
        <v>1302</v>
      </c>
      <c r="M457" s="60">
        <v>330</v>
      </c>
      <c r="N457" s="60">
        <v>333</v>
      </c>
      <c r="O457" s="60">
        <v>401</v>
      </c>
      <c r="P457" s="61" t="s">
        <v>1217</v>
      </c>
      <c r="Q457" s="62" t="s">
        <v>2848</v>
      </c>
      <c r="R457" s="60" t="s">
        <v>2862</v>
      </c>
      <c r="S457" s="60" t="s">
        <v>2865</v>
      </c>
      <c r="T457" s="60" t="s">
        <v>2847</v>
      </c>
      <c r="U457" s="60">
        <v>0.5</v>
      </c>
    </row>
    <row r="458" spans="1:21" x14ac:dyDescent="0.25">
      <c r="A458" s="59">
        <v>795725</v>
      </c>
      <c r="B458" s="60" t="s">
        <v>3560</v>
      </c>
      <c r="C458" s="60" t="s">
        <v>9</v>
      </c>
      <c r="D458" s="60" t="s">
        <v>2843</v>
      </c>
      <c r="E458" s="60" t="s">
        <v>2844</v>
      </c>
      <c r="F458" s="60" t="s">
        <v>2845</v>
      </c>
      <c r="G458" s="60" t="s">
        <v>2862</v>
      </c>
      <c r="H458" s="60" t="s">
        <v>3534</v>
      </c>
      <c r="I458" s="60" t="s">
        <v>3523</v>
      </c>
      <c r="J458" s="60" t="s">
        <v>2847</v>
      </c>
      <c r="K458" s="60" t="s">
        <v>3555</v>
      </c>
      <c r="L458" s="60" t="s">
        <v>1302</v>
      </c>
      <c r="M458" s="60">
        <v>330</v>
      </c>
      <c r="N458" s="60">
        <v>333</v>
      </c>
      <c r="O458" s="60">
        <v>401</v>
      </c>
      <c r="P458" s="61" t="s">
        <v>1217</v>
      </c>
      <c r="Q458" s="62" t="s">
        <v>2848</v>
      </c>
      <c r="R458" s="60" t="s">
        <v>2862</v>
      </c>
      <c r="S458" s="60" t="s">
        <v>2865</v>
      </c>
      <c r="T458" s="60" t="s">
        <v>2847</v>
      </c>
      <c r="U458" s="60">
        <v>0.5</v>
      </c>
    </row>
    <row r="459" spans="1:21" x14ac:dyDescent="0.25">
      <c r="A459" s="59">
        <v>20020942</v>
      </c>
      <c r="B459" s="60" t="s">
        <v>3561</v>
      </c>
      <c r="C459" s="60" t="s">
        <v>10</v>
      </c>
      <c r="D459" s="60" t="s">
        <v>2843</v>
      </c>
      <c r="E459" s="60" t="s">
        <v>2844</v>
      </c>
      <c r="F459" s="60" t="s">
        <v>2845</v>
      </c>
      <c r="G459" s="60" t="s">
        <v>2845</v>
      </c>
      <c r="H459" s="60" t="s">
        <v>3562</v>
      </c>
      <c r="I459" s="60" t="s">
        <v>3523</v>
      </c>
      <c r="J459" s="60" t="s">
        <v>2857</v>
      </c>
      <c r="K459" s="60" t="s">
        <v>3563</v>
      </c>
      <c r="L459" s="60" t="s">
        <v>2859</v>
      </c>
      <c r="M459" s="60">
        <v>330</v>
      </c>
      <c r="N459" s="60">
        <v>333</v>
      </c>
      <c r="O459" s="60">
        <v>401</v>
      </c>
      <c r="P459" s="61" t="s">
        <v>1217</v>
      </c>
      <c r="Q459" s="62" t="s">
        <v>2848</v>
      </c>
      <c r="R459" s="60" t="s">
        <v>2845</v>
      </c>
      <c r="S459" s="60" t="s">
        <v>2849</v>
      </c>
      <c r="T459" s="60" t="s">
        <v>2847</v>
      </c>
      <c r="U459" s="60">
        <v>1</v>
      </c>
    </row>
    <row r="460" spans="1:21" x14ac:dyDescent="0.25">
      <c r="A460" s="59">
        <v>659597</v>
      </c>
      <c r="B460" s="60" t="s">
        <v>3564</v>
      </c>
      <c r="C460" s="60" t="s">
        <v>10</v>
      </c>
      <c r="D460" s="60" t="s">
        <v>2843</v>
      </c>
      <c r="E460" s="60" t="s">
        <v>2844</v>
      </c>
      <c r="F460" s="60" t="s">
        <v>2845</v>
      </c>
      <c r="G460" s="60" t="s">
        <v>2845</v>
      </c>
      <c r="H460" s="60" t="s">
        <v>3565</v>
      </c>
      <c r="I460" s="60" t="s">
        <v>3523</v>
      </c>
      <c r="J460" s="60" t="s">
        <v>3120</v>
      </c>
      <c r="K460" s="60" t="s">
        <v>3564</v>
      </c>
      <c r="L460" s="60" t="s">
        <v>2852</v>
      </c>
      <c r="M460" s="60">
        <v>330</v>
      </c>
      <c r="N460" s="60">
        <v>333</v>
      </c>
      <c r="O460" s="60">
        <v>401</v>
      </c>
      <c r="P460" s="61">
        <v>452</v>
      </c>
      <c r="Q460" s="62">
        <v>330333401452</v>
      </c>
      <c r="R460" s="60" t="s">
        <v>2845</v>
      </c>
      <c r="S460" s="60" t="s">
        <v>2849</v>
      </c>
      <c r="T460" s="60" t="s">
        <v>2847</v>
      </c>
      <c r="U460" s="60">
        <v>1</v>
      </c>
    </row>
    <row r="461" spans="1:21" x14ac:dyDescent="0.25">
      <c r="A461" s="59">
        <v>659441</v>
      </c>
      <c r="B461" s="60" t="s">
        <v>3566</v>
      </c>
      <c r="C461" s="60" t="s">
        <v>10</v>
      </c>
      <c r="D461" s="60" t="s">
        <v>2843</v>
      </c>
      <c r="E461" s="60" t="s">
        <v>2844</v>
      </c>
      <c r="F461" s="60" t="s">
        <v>2845</v>
      </c>
      <c r="G461" s="60" t="s">
        <v>2845</v>
      </c>
      <c r="H461" s="60" t="s">
        <v>3565</v>
      </c>
      <c r="I461" s="60" t="s">
        <v>3523</v>
      </c>
      <c r="J461" s="60" t="s">
        <v>3122</v>
      </c>
      <c r="K461" s="60" t="s">
        <v>3566</v>
      </c>
      <c r="L461" s="60" t="s">
        <v>2852</v>
      </c>
      <c r="M461" s="60">
        <v>330</v>
      </c>
      <c r="N461" s="60">
        <v>333</v>
      </c>
      <c r="O461" s="60">
        <v>401</v>
      </c>
      <c r="P461" s="61">
        <v>452</v>
      </c>
      <c r="Q461" s="62">
        <v>330333401452</v>
      </c>
      <c r="R461" s="60" t="s">
        <v>2845</v>
      </c>
      <c r="S461" s="60" t="s">
        <v>2849</v>
      </c>
      <c r="T461" s="60" t="s">
        <v>2847</v>
      </c>
      <c r="U461" s="60">
        <v>1</v>
      </c>
    </row>
    <row r="462" spans="1:21" x14ac:dyDescent="0.25">
      <c r="A462" s="59">
        <v>659588</v>
      </c>
      <c r="B462" s="60" t="s">
        <v>3567</v>
      </c>
      <c r="C462" s="60" t="s">
        <v>10</v>
      </c>
      <c r="D462" s="60" t="s">
        <v>2843</v>
      </c>
      <c r="E462" s="60" t="s">
        <v>2844</v>
      </c>
      <c r="F462" s="60" t="s">
        <v>2845</v>
      </c>
      <c r="G462" s="60" t="s">
        <v>2845</v>
      </c>
      <c r="H462" s="60" t="s">
        <v>3568</v>
      </c>
      <c r="I462" s="60" t="s">
        <v>3523</v>
      </c>
      <c r="J462" s="60" t="s">
        <v>3120</v>
      </c>
      <c r="K462" s="60" t="s">
        <v>3567</v>
      </c>
      <c r="L462" s="60" t="s">
        <v>2852</v>
      </c>
      <c r="M462" s="60">
        <v>330</v>
      </c>
      <c r="N462" s="60">
        <v>333</v>
      </c>
      <c r="O462" s="60">
        <v>401</v>
      </c>
      <c r="P462" s="61">
        <v>452</v>
      </c>
      <c r="Q462" s="62">
        <v>330333401452</v>
      </c>
      <c r="R462" s="60" t="s">
        <v>2845</v>
      </c>
      <c r="S462" s="60" t="s">
        <v>2849</v>
      </c>
      <c r="T462" s="60" t="s">
        <v>2847</v>
      </c>
      <c r="U462" s="60">
        <v>1</v>
      </c>
    </row>
    <row r="463" spans="1:21" x14ac:dyDescent="0.25">
      <c r="A463" s="59">
        <v>659433</v>
      </c>
      <c r="B463" s="60" t="s">
        <v>3569</v>
      </c>
      <c r="C463" s="60" t="s">
        <v>10</v>
      </c>
      <c r="D463" s="60" t="s">
        <v>2843</v>
      </c>
      <c r="E463" s="60" t="s">
        <v>2844</v>
      </c>
      <c r="F463" s="60" t="s">
        <v>2845</v>
      </c>
      <c r="G463" s="60" t="s">
        <v>2845</v>
      </c>
      <c r="H463" s="60" t="s">
        <v>3568</v>
      </c>
      <c r="I463" s="60" t="s">
        <v>3523</v>
      </c>
      <c r="J463" s="60" t="s">
        <v>3122</v>
      </c>
      <c r="K463" s="60" t="s">
        <v>3570</v>
      </c>
      <c r="L463" s="60" t="s">
        <v>2852</v>
      </c>
      <c r="M463" s="60">
        <v>330</v>
      </c>
      <c r="N463" s="60">
        <v>333</v>
      </c>
      <c r="O463" s="60">
        <v>401</v>
      </c>
      <c r="P463" s="61">
        <v>452</v>
      </c>
      <c r="Q463" s="62">
        <v>330333401452</v>
      </c>
      <c r="R463" s="60" t="s">
        <v>2845</v>
      </c>
      <c r="S463" s="60" t="s">
        <v>2849</v>
      </c>
      <c r="T463" s="60" t="s">
        <v>2847</v>
      </c>
      <c r="U463" s="60">
        <v>1</v>
      </c>
    </row>
    <row r="464" spans="1:21" x14ac:dyDescent="0.25">
      <c r="A464" s="59">
        <v>673351</v>
      </c>
      <c r="B464" s="60" t="s">
        <v>3571</v>
      </c>
      <c r="C464" s="60" t="s">
        <v>10</v>
      </c>
      <c r="D464" s="60" t="s">
        <v>2843</v>
      </c>
      <c r="E464" s="60" t="s">
        <v>2844</v>
      </c>
      <c r="F464" s="60" t="s">
        <v>2845</v>
      </c>
      <c r="G464" s="60" t="s">
        <v>2845</v>
      </c>
      <c r="H464" s="60" t="s">
        <v>3568</v>
      </c>
      <c r="I464" s="60" t="s">
        <v>3523</v>
      </c>
      <c r="J464" s="60" t="s">
        <v>2854</v>
      </c>
      <c r="K464" s="60" t="s">
        <v>3572</v>
      </c>
      <c r="L464" s="60" t="s">
        <v>2852</v>
      </c>
      <c r="M464" s="60">
        <v>330</v>
      </c>
      <c r="N464" s="60">
        <v>333</v>
      </c>
      <c r="O464" s="60">
        <v>401</v>
      </c>
      <c r="P464" s="61">
        <v>101</v>
      </c>
      <c r="Q464" s="62">
        <v>330333401101</v>
      </c>
      <c r="R464" s="60" t="s">
        <v>2845</v>
      </c>
      <c r="S464" s="60" t="s">
        <v>2849</v>
      </c>
      <c r="T464" s="60" t="s">
        <v>2847</v>
      </c>
      <c r="U464" s="60">
        <v>1</v>
      </c>
    </row>
    <row r="465" spans="1:21" x14ac:dyDescent="0.25">
      <c r="A465" s="59">
        <v>662431</v>
      </c>
      <c r="B465" s="60" t="s">
        <v>3573</v>
      </c>
      <c r="C465" s="60" t="s">
        <v>10</v>
      </c>
      <c r="D465" s="60" t="s">
        <v>2843</v>
      </c>
      <c r="E465" s="60" t="s">
        <v>2844</v>
      </c>
      <c r="F465" s="60" t="s">
        <v>2845</v>
      </c>
      <c r="G465" s="60" t="s">
        <v>2845</v>
      </c>
      <c r="H465" s="60" t="s">
        <v>3574</v>
      </c>
      <c r="I465" s="60" t="s">
        <v>3575</v>
      </c>
      <c r="J465" s="60" t="s">
        <v>2851</v>
      </c>
      <c r="K465" s="60" t="s">
        <v>3573</v>
      </c>
      <c r="L465" s="60" t="s">
        <v>2852</v>
      </c>
      <c r="M465" s="60">
        <v>330</v>
      </c>
      <c r="N465" s="60">
        <v>333</v>
      </c>
      <c r="O465" s="60">
        <v>401</v>
      </c>
      <c r="P465" s="61">
        <v>452</v>
      </c>
      <c r="Q465" s="62">
        <v>330333401452</v>
      </c>
      <c r="R465" s="60" t="s">
        <v>2845</v>
      </c>
      <c r="S465" s="60" t="s">
        <v>2849</v>
      </c>
      <c r="T465" s="60" t="s">
        <v>2847</v>
      </c>
      <c r="U465" s="60">
        <v>1</v>
      </c>
    </row>
    <row r="466" spans="1:21" x14ac:dyDescent="0.25">
      <c r="A466" s="59" t="s">
        <v>1217</v>
      </c>
      <c r="B466" s="60" t="s">
        <v>3576</v>
      </c>
      <c r="C466" s="60" t="s">
        <v>9</v>
      </c>
      <c r="D466" s="60" t="s">
        <v>2843</v>
      </c>
      <c r="E466" s="60" t="s">
        <v>2844</v>
      </c>
      <c r="F466" s="60" t="s">
        <v>2845</v>
      </c>
      <c r="G466" s="60" t="s">
        <v>2862</v>
      </c>
      <c r="H466" s="60" t="s">
        <v>3577</v>
      </c>
      <c r="I466" s="60" t="s">
        <v>3578</v>
      </c>
      <c r="J466" s="60" t="s">
        <v>2847</v>
      </c>
      <c r="K466" s="60" t="s">
        <v>3579</v>
      </c>
      <c r="L466" s="60" t="s">
        <v>1964</v>
      </c>
      <c r="M466" s="60">
        <v>330</v>
      </c>
      <c r="N466" s="60">
        <v>333</v>
      </c>
      <c r="O466" s="60">
        <v>401</v>
      </c>
      <c r="P466" s="61" t="s">
        <v>1217</v>
      </c>
      <c r="Q466" s="62" t="s">
        <v>2848</v>
      </c>
      <c r="R466" s="60" t="s">
        <v>2862</v>
      </c>
      <c r="S466" s="60" t="s">
        <v>2865</v>
      </c>
      <c r="T466" s="60" t="s">
        <v>2847</v>
      </c>
      <c r="U466" s="60">
        <v>0.5</v>
      </c>
    </row>
    <row r="467" spans="1:21" x14ac:dyDescent="0.25">
      <c r="A467" s="59">
        <v>134488</v>
      </c>
      <c r="B467" s="60" t="s">
        <v>3580</v>
      </c>
      <c r="C467" s="60" t="s">
        <v>10</v>
      </c>
      <c r="D467" s="60" t="s">
        <v>2843</v>
      </c>
      <c r="E467" s="60" t="s">
        <v>2844</v>
      </c>
      <c r="F467" s="60" t="s">
        <v>2845</v>
      </c>
      <c r="G467" s="60" t="s">
        <v>2845</v>
      </c>
      <c r="H467" s="60" t="s">
        <v>3578</v>
      </c>
      <c r="I467" s="60" t="s">
        <v>3578</v>
      </c>
      <c r="J467" s="60" t="s">
        <v>2847</v>
      </c>
      <c r="K467" s="60" t="s">
        <v>3580</v>
      </c>
      <c r="L467" s="60" t="s">
        <v>1974</v>
      </c>
      <c r="M467" s="60">
        <v>330</v>
      </c>
      <c r="N467" s="60">
        <v>333</v>
      </c>
      <c r="O467" s="60">
        <v>401</v>
      </c>
      <c r="P467" s="61" t="s">
        <v>1217</v>
      </c>
      <c r="Q467" s="62" t="s">
        <v>2848</v>
      </c>
      <c r="R467" s="60" t="s">
        <v>2845</v>
      </c>
      <c r="S467" s="60" t="s">
        <v>2849</v>
      </c>
      <c r="T467" s="60" t="s">
        <v>2847</v>
      </c>
      <c r="U467" s="60">
        <v>1</v>
      </c>
    </row>
    <row r="468" spans="1:21" x14ac:dyDescent="0.25">
      <c r="A468" s="59">
        <v>61759</v>
      </c>
      <c r="B468" s="60" t="s">
        <v>3580</v>
      </c>
      <c r="C468" s="60" t="s">
        <v>10</v>
      </c>
      <c r="D468" s="60" t="s">
        <v>2843</v>
      </c>
      <c r="E468" s="60" t="s">
        <v>2844</v>
      </c>
      <c r="F468" s="60" t="s">
        <v>2845</v>
      </c>
      <c r="G468" s="60" t="s">
        <v>2845</v>
      </c>
      <c r="H468" s="60" t="s">
        <v>3578</v>
      </c>
      <c r="I468" s="60" t="s">
        <v>3578</v>
      </c>
      <c r="J468" s="60" t="s">
        <v>2847</v>
      </c>
      <c r="K468" s="60" t="s">
        <v>3580</v>
      </c>
      <c r="L468" s="60" t="s">
        <v>1302</v>
      </c>
      <c r="M468" s="60">
        <v>330</v>
      </c>
      <c r="N468" s="60">
        <v>333</v>
      </c>
      <c r="O468" s="60">
        <v>401</v>
      </c>
      <c r="P468" s="61" t="s">
        <v>1217</v>
      </c>
      <c r="Q468" s="62" t="s">
        <v>2848</v>
      </c>
      <c r="R468" s="60" t="s">
        <v>2845</v>
      </c>
      <c r="S468" s="60" t="s">
        <v>2849</v>
      </c>
      <c r="T468" s="60" t="s">
        <v>2847</v>
      </c>
      <c r="U468" s="60">
        <v>1</v>
      </c>
    </row>
    <row r="469" spans="1:21" x14ac:dyDescent="0.25">
      <c r="A469" s="59">
        <v>655314</v>
      </c>
      <c r="B469" s="60" t="s">
        <v>3581</v>
      </c>
      <c r="C469" s="60" t="s">
        <v>10</v>
      </c>
      <c r="D469" s="60" t="s">
        <v>2843</v>
      </c>
      <c r="E469" s="60" t="s">
        <v>2844</v>
      </c>
      <c r="F469" s="60" t="s">
        <v>2845</v>
      </c>
      <c r="G469" s="60" t="s">
        <v>2845</v>
      </c>
      <c r="H469" s="60" t="s">
        <v>3578</v>
      </c>
      <c r="I469" s="60" t="s">
        <v>3578</v>
      </c>
      <c r="J469" s="60" t="s">
        <v>2851</v>
      </c>
      <c r="K469" s="60" t="s">
        <v>3581</v>
      </c>
      <c r="L469" s="60" t="s">
        <v>2852</v>
      </c>
      <c r="M469" s="60">
        <v>330</v>
      </c>
      <c r="N469" s="60">
        <v>333</v>
      </c>
      <c r="O469" s="60">
        <v>401</v>
      </c>
      <c r="P469" s="61">
        <v>452</v>
      </c>
      <c r="Q469" s="62">
        <v>330333401452</v>
      </c>
      <c r="R469" s="60" t="s">
        <v>2845</v>
      </c>
      <c r="S469" s="60" t="s">
        <v>2849</v>
      </c>
      <c r="T469" s="60" t="s">
        <v>2847</v>
      </c>
      <c r="U469" s="60">
        <v>1</v>
      </c>
    </row>
    <row r="470" spans="1:21" x14ac:dyDescent="0.25">
      <c r="A470" s="59">
        <v>655719</v>
      </c>
      <c r="B470" s="60" t="s">
        <v>3582</v>
      </c>
      <c r="C470" s="60" t="s">
        <v>10</v>
      </c>
      <c r="D470" s="60" t="s">
        <v>2843</v>
      </c>
      <c r="E470" s="60" t="s">
        <v>2844</v>
      </c>
      <c r="F470" s="60" t="s">
        <v>2845</v>
      </c>
      <c r="G470" s="60" t="s">
        <v>2845</v>
      </c>
      <c r="H470" s="60" t="s">
        <v>3578</v>
      </c>
      <c r="I470" s="60" t="s">
        <v>3578</v>
      </c>
      <c r="J470" s="60" t="s">
        <v>2854</v>
      </c>
      <c r="K470" s="60" t="s">
        <v>3582</v>
      </c>
      <c r="L470" s="60" t="s">
        <v>2852</v>
      </c>
      <c r="M470" s="60">
        <v>330</v>
      </c>
      <c r="N470" s="60">
        <v>333</v>
      </c>
      <c r="O470" s="60">
        <v>401</v>
      </c>
      <c r="P470" s="61">
        <v>101</v>
      </c>
      <c r="Q470" s="62">
        <v>330333401101</v>
      </c>
      <c r="R470" s="60" t="s">
        <v>2845</v>
      </c>
      <c r="S470" s="60" t="s">
        <v>2849</v>
      </c>
      <c r="T470" s="60" t="s">
        <v>2847</v>
      </c>
      <c r="U470" s="60">
        <v>1</v>
      </c>
    </row>
    <row r="471" spans="1:21" x14ac:dyDescent="0.25">
      <c r="A471" s="59">
        <v>20020949</v>
      </c>
      <c r="B471" s="60" t="s">
        <v>3583</v>
      </c>
      <c r="C471" s="60" t="s">
        <v>10</v>
      </c>
      <c r="D471" s="60" t="s">
        <v>2843</v>
      </c>
      <c r="E471" s="60" t="s">
        <v>2844</v>
      </c>
      <c r="F471" s="60" t="s">
        <v>2845</v>
      </c>
      <c r="G471" s="60" t="s">
        <v>2845</v>
      </c>
      <c r="H471" s="60" t="s">
        <v>3578</v>
      </c>
      <c r="I471" s="60" t="s">
        <v>3578</v>
      </c>
      <c r="J471" s="60" t="s">
        <v>2857</v>
      </c>
      <c r="K471" s="60" t="s">
        <v>3584</v>
      </c>
      <c r="L471" s="60" t="s">
        <v>2859</v>
      </c>
      <c r="M471" s="60">
        <v>330</v>
      </c>
      <c r="N471" s="60">
        <v>333</v>
      </c>
      <c r="O471" s="60">
        <v>401</v>
      </c>
      <c r="P471" s="61" t="s">
        <v>1217</v>
      </c>
      <c r="Q471" s="62" t="s">
        <v>2848</v>
      </c>
      <c r="R471" s="60" t="s">
        <v>2845</v>
      </c>
      <c r="S471" s="60" t="s">
        <v>2849</v>
      </c>
      <c r="T471" s="60" t="s">
        <v>2847</v>
      </c>
      <c r="U471" s="60">
        <v>1</v>
      </c>
    </row>
    <row r="472" spans="1:21" x14ac:dyDescent="0.25">
      <c r="A472" s="59" t="s">
        <v>1217</v>
      </c>
      <c r="B472" s="60" t="s">
        <v>3585</v>
      </c>
      <c r="C472" s="60" t="s">
        <v>10</v>
      </c>
      <c r="D472" s="60" t="s">
        <v>2843</v>
      </c>
      <c r="E472" s="60" t="s">
        <v>2844</v>
      </c>
      <c r="F472" s="60" t="s">
        <v>2845</v>
      </c>
      <c r="G472" s="60" t="s">
        <v>2845</v>
      </c>
      <c r="H472" s="60" t="s">
        <v>3578</v>
      </c>
      <c r="I472" s="60" t="s">
        <v>3578</v>
      </c>
      <c r="J472" s="60" t="s">
        <v>2847</v>
      </c>
      <c r="K472" s="60" t="s">
        <v>3580</v>
      </c>
      <c r="L472" s="60" t="s">
        <v>1512</v>
      </c>
      <c r="M472" s="60">
        <v>330</v>
      </c>
      <c r="N472" s="60">
        <v>333</v>
      </c>
      <c r="O472" s="60">
        <v>401</v>
      </c>
      <c r="P472" s="61" t="s">
        <v>1217</v>
      </c>
      <c r="Q472" s="62" t="s">
        <v>2848</v>
      </c>
      <c r="R472" s="60" t="s">
        <v>2845</v>
      </c>
      <c r="S472" s="60" t="s">
        <v>2849</v>
      </c>
      <c r="T472" s="60" t="s">
        <v>2847</v>
      </c>
      <c r="U472" s="60">
        <v>0.001</v>
      </c>
    </row>
    <row r="473" spans="1:21" x14ac:dyDescent="0.25">
      <c r="A473" s="59">
        <v>671783</v>
      </c>
      <c r="B473" s="60" t="s">
        <v>3586</v>
      </c>
      <c r="C473" s="60" t="s">
        <v>9</v>
      </c>
      <c r="D473" s="60" t="s">
        <v>2843</v>
      </c>
      <c r="E473" s="60" t="s">
        <v>2844</v>
      </c>
      <c r="F473" s="60" t="s">
        <v>2845</v>
      </c>
      <c r="G473" s="60" t="s">
        <v>2862</v>
      </c>
      <c r="H473" s="60" t="s">
        <v>3577</v>
      </c>
      <c r="I473" s="60" t="s">
        <v>3578</v>
      </c>
      <c r="J473" s="60" t="s">
        <v>2847</v>
      </c>
      <c r="K473" s="60" t="s">
        <v>3586</v>
      </c>
      <c r="L473" s="60" t="s">
        <v>2852</v>
      </c>
      <c r="M473" s="60">
        <v>330</v>
      </c>
      <c r="N473" s="60">
        <v>333</v>
      </c>
      <c r="O473" s="60">
        <v>401</v>
      </c>
      <c r="P473" s="61">
        <v>473</v>
      </c>
      <c r="Q473" s="62">
        <v>330333401473</v>
      </c>
      <c r="R473" s="60" t="s">
        <v>2862</v>
      </c>
      <c r="S473" s="60" t="s">
        <v>2865</v>
      </c>
      <c r="T473" s="60" t="s">
        <v>2847</v>
      </c>
      <c r="U473" s="60">
        <v>0.5</v>
      </c>
    </row>
    <row r="474" spans="1:21" x14ac:dyDescent="0.25">
      <c r="A474" s="59">
        <v>20024088</v>
      </c>
      <c r="B474" s="60" t="s">
        <v>3587</v>
      </c>
      <c r="C474" s="60" t="s">
        <v>9</v>
      </c>
      <c r="D474" s="60" t="s">
        <v>2843</v>
      </c>
      <c r="E474" s="60" t="s">
        <v>2844</v>
      </c>
      <c r="F474" s="60" t="s">
        <v>2845</v>
      </c>
      <c r="G474" s="60" t="s">
        <v>2862</v>
      </c>
      <c r="H474" s="60" t="s">
        <v>3577</v>
      </c>
      <c r="I474" s="60" t="s">
        <v>3578</v>
      </c>
      <c r="J474" s="60" t="s">
        <v>2847</v>
      </c>
      <c r="K474" s="60" t="s">
        <v>3586</v>
      </c>
      <c r="L474" s="60" t="s">
        <v>2859</v>
      </c>
      <c r="M474" s="60">
        <v>330</v>
      </c>
      <c r="N474" s="60">
        <v>333</v>
      </c>
      <c r="O474" s="60">
        <v>401</v>
      </c>
      <c r="P474" s="61" t="s">
        <v>1217</v>
      </c>
      <c r="Q474" s="62" t="s">
        <v>2848</v>
      </c>
      <c r="R474" s="60" t="s">
        <v>2862</v>
      </c>
      <c r="S474" s="60" t="s">
        <v>2865</v>
      </c>
      <c r="T474" s="60" t="s">
        <v>2847</v>
      </c>
      <c r="U474" s="60">
        <v>0.5</v>
      </c>
    </row>
    <row r="475" spans="1:21" x14ac:dyDescent="0.25">
      <c r="A475" s="59">
        <v>134796</v>
      </c>
      <c r="B475" s="60" t="s">
        <v>3588</v>
      </c>
      <c r="C475" s="60" t="s">
        <v>9</v>
      </c>
      <c r="D475" s="60" t="s">
        <v>2843</v>
      </c>
      <c r="E475" s="60" t="s">
        <v>2844</v>
      </c>
      <c r="F475" s="60" t="s">
        <v>2845</v>
      </c>
      <c r="G475" s="60" t="s">
        <v>2862</v>
      </c>
      <c r="H475" s="60" t="s">
        <v>3577</v>
      </c>
      <c r="I475" s="60" t="s">
        <v>3578</v>
      </c>
      <c r="J475" s="60" t="s">
        <v>2847</v>
      </c>
      <c r="K475" s="60" t="s">
        <v>3586</v>
      </c>
      <c r="L475" s="60" t="s">
        <v>1974</v>
      </c>
      <c r="M475" s="60">
        <v>330</v>
      </c>
      <c r="N475" s="60">
        <v>333</v>
      </c>
      <c r="O475" s="60">
        <v>401</v>
      </c>
      <c r="P475" s="61" t="s">
        <v>1217</v>
      </c>
      <c r="Q475" s="62" t="s">
        <v>2848</v>
      </c>
      <c r="R475" s="60" t="s">
        <v>2862</v>
      </c>
      <c r="S475" s="60" t="s">
        <v>2865</v>
      </c>
      <c r="T475" s="60" t="s">
        <v>2847</v>
      </c>
      <c r="U475" s="60">
        <v>0.5</v>
      </c>
    </row>
    <row r="476" spans="1:21" x14ac:dyDescent="0.25">
      <c r="A476" s="59">
        <v>794559</v>
      </c>
      <c r="B476" s="60" t="s">
        <v>3589</v>
      </c>
      <c r="C476" s="60" t="s">
        <v>9</v>
      </c>
      <c r="D476" s="60" t="s">
        <v>2843</v>
      </c>
      <c r="E476" s="60" t="s">
        <v>2844</v>
      </c>
      <c r="F476" s="60" t="s">
        <v>2845</v>
      </c>
      <c r="G476" s="60" t="s">
        <v>2862</v>
      </c>
      <c r="H476" s="60" t="s">
        <v>3577</v>
      </c>
      <c r="I476" s="60" t="s">
        <v>3578</v>
      </c>
      <c r="J476" s="60" t="s">
        <v>2868</v>
      </c>
      <c r="K476" s="60" t="s">
        <v>3590</v>
      </c>
      <c r="L476" s="60" t="s">
        <v>1302</v>
      </c>
      <c r="M476" s="60">
        <v>330</v>
      </c>
      <c r="N476" s="60">
        <v>333</v>
      </c>
      <c r="O476" s="60">
        <v>401</v>
      </c>
      <c r="P476" s="61" t="s">
        <v>1217</v>
      </c>
      <c r="Q476" s="62" t="s">
        <v>2848</v>
      </c>
      <c r="R476" s="60" t="s">
        <v>2862</v>
      </c>
      <c r="S476" s="60" t="s">
        <v>2865</v>
      </c>
      <c r="T476" s="60" t="s">
        <v>2847</v>
      </c>
      <c r="U476" s="60">
        <v>0.5</v>
      </c>
    </row>
    <row r="477" spans="1:21" x14ac:dyDescent="0.25">
      <c r="A477" s="59">
        <v>795722</v>
      </c>
      <c r="B477" s="60" t="s">
        <v>3588</v>
      </c>
      <c r="C477" s="60" t="s">
        <v>9</v>
      </c>
      <c r="D477" s="60" t="s">
        <v>2843</v>
      </c>
      <c r="E477" s="60" t="s">
        <v>2844</v>
      </c>
      <c r="F477" s="60" t="s">
        <v>2845</v>
      </c>
      <c r="G477" s="60" t="s">
        <v>2862</v>
      </c>
      <c r="H477" s="60" t="s">
        <v>3577</v>
      </c>
      <c r="I477" s="60" t="s">
        <v>3578</v>
      </c>
      <c r="J477" s="60" t="s">
        <v>2847</v>
      </c>
      <c r="K477" s="60" t="s">
        <v>3586</v>
      </c>
      <c r="L477" s="60" t="s">
        <v>1302</v>
      </c>
      <c r="M477" s="60">
        <v>330</v>
      </c>
      <c r="N477" s="60">
        <v>333</v>
      </c>
      <c r="O477" s="60">
        <v>401</v>
      </c>
      <c r="P477" s="61" t="s">
        <v>1217</v>
      </c>
      <c r="Q477" s="62" t="s">
        <v>2848</v>
      </c>
      <c r="R477" s="60" t="s">
        <v>2862</v>
      </c>
      <c r="S477" s="60" t="s">
        <v>2865</v>
      </c>
      <c r="T477" s="60" t="s">
        <v>2847</v>
      </c>
      <c r="U477" s="60">
        <v>0.5</v>
      </c>
    </row>
    <row r="478" spans="1:21" x14ac:dyDescent="0.25">
      <c r="A478" s="59">
        <v>91831</v>
      </c>
      <c r="B478" s="60" t="s">
        <v>3591</v>
      </c>
      <c r="C478" s="60" t="s">
        <v>10</v>
      </c>
      <c r="D478" s="60" t="s">
        <v>2843</v>
      </c>
      <c r="E478" s="60" t="s">
        <v>2844</v>
      </c>
      <c r="F478" s="60" t="s">
        <v>2845</v>
      </c>
      <c r="G478" s="60" t="s">
        <v>2845</v>
      </c>
      <c r="H478" s="60" t="s">
        <v>3592</v>
      </c>
      <c r="I478" s="60" t="s">
        <v>3578</v>
      </c>
      <c r="J478" s="60" t="s">
        <v>2847</v>
      </c>
      <c r="K478" s="60" t="s">
        <v>3593</v>
      </c>
      <c r="L478" s="60" t="s">
        <v>1302</v>
      </c>
      <c r="M478" s="60">
        <v>330</v>
      </c>
      <c r="N478" s="60">
        <v>333</v>
      </c>
      <c r="O478" s="60">
        <v>401</v>
      </c>
      <c r="P478" s="61" t="s">
        <v>1217</v>
      </c>
      <c r="Q478" s="62" t="s">
        <v>2848</v>
      </c>
      <c r="R478" s="60" t="s">
        <v>2845</v>
      </c>
      <c r="S478" s="60" t="s">
        <v>2849</v>
      </c>
      <c r="T478" s="60" t="s">
        <v>2847</v>
      </c>
      <c r="U478" s="60">
        <v>1</v>
      </c>
    </row>
    <row r="479" spans="1:21" x14ac:dyDescent="0.25">
      <c r="A479" s="59">
        <v>134483</v>
      </c>
      <c r="B479" s="60" t="s">
        <v>3594</v>
      </c>
      <c r="C479" s="60" t="s">
        <v>10</v>
      </c>
      <c r="D479" s="60" t="s">
        <v>2843</v>
      </c>
      <c r="E479" s="60" t="s">
        <v>2844</v>
      </c>
      <c r="F479" s="60" t="s">
        <v>2845</v>
      </c>
      <c r="G479" s="60" t="s">
        <v>2845</v>
      </c>
      <c r="H479" s="60" t="s">
        <v>3595</v>
      </c>
      <c r="I479" s="60" t="s">
        <v>3596</v>
      </c>
      <c r="J479" s="60" t="s">
        <v>2847</v>
      </c>
      <c r="K479" s="60" t="s">
        <v>3594</v>
      </c>
      <c r="L479" s="60" t="s">
        <v>1974</v>
      </c>
      <c r="M479" s="60">
        <v>330</v>
      </c>
      <c r="N479" s="60">
        <v>333</v>
      </c>
      <c r="O479" s="60">
        <v>401</v>
      </c>
      <c r="P479" s="61" t="s">
        <v>1217</v>
      </c>
      <c r="Q479" s="62" t="s">
        <v>2848</v>
      </c>
      <c r="R479" s="60" t="s">
        <v>2845</v>
      </c>
      <c r="S479" s="60" t="s">
        <v>2849</v>
      </c>
      <c r="T479" s="60" t="s">
        <v>2847</v>
      </c>
      <c r="U479" s="60">
        <v>1</v>
      </c>
    </row>
    <row r="480" spans="1:21" x14ac:dyDescent="0.25">
      <c r="A480" s="59">
        <v>61749</v>
      </c>
      <c r="B480" s="60" t="s">
        <v>3597</v>
      </c>
      <c r="C480" s="60" t="s">
        <v>10</v>
      </c>
      <c r="D480" s="60" t="s">
        <v>2843</v>
      </c>
      <c r="E480" s="60" t="s">
        <v>2844</v>
      </c>
      <c r="F480" s="60" t="s">
        <v>2845</v>
      </c>
      <c r="G480" s="60" t="s">
        <v>2845</v>
      </c>
      <c r="H480" s="60" t="s">
        <v>3595</v>
      </c>
      <c r="I480" s="60" t="s">
        <v>3596</v>
      </c>
      <c r="J480" s="60" t="s">
        <v>2847</v>
      </c>
      <c r="K480" s="60" t="s">
        <v>3594</v>
      </c>
      <c r="L480" s="60" t="s">
        <v>1302</v>
      </c>
      <c r="M480" s="60">
        <v>330</v>
      </c>
      <c r="N480" s="60">
        <v>333</v>
      </c>
      <c r="O480" s="60">
        <v>401</v>
      </c>
      <c r="P480" s="61" t="s">
        <v>1217</v>
      </c>
      <c r="Q480" s="62" t="s">
        <v>2848</v>
      </c>
      <c r="R480" s="60" t="s">
        <v>2845</v>
      </c>
      <c r="S480" s="60" t="s">
        <v>2849</v>
      </c>
      <c r="T480" s="60" t="s">
        <v>2847</v>
      </c>
      <c r="U480" s="60">
        <v>1</v>
      </c>
    </row>
    <row r="481" spans="1:21" x14ac:dyDescent="0.25">
      <c r="A481" s="59">
        <v>657472</v>
      </c>
      <c r="B481" s="60" t="s">
        <v>3598</v>
      </c>
      <c r="C481" s="60" t="s">
        <v>10</v>
      </c>
      <c r="D481" s="60" t="s">
        <v>2843</v>
      </c>
      <c r="E481" s="60" t="s">
        <v>2844</v>
      </c>
      <c r="F481" s="60" t="s">
        <v>2845</v>
      </c>
      <c r="G481" s="60" t="s">
        <v>2845</v>
      </c>
      <c r="H481" s="60" t="s">
        <v>3595</v>
      </c>
      <c r="I481" s="60" t="s">
        <v>3596</v>
      </c>
      <c r="J481" s="60" t="s">
        <v>2851</v>
      </c>
      <c r="K481" s="60" t="s">
        <v>3598</v>
      </c>
      <c r="L481" s="60" t="s">
        <v>2852</v>
      </c>
      <c r="M481" s="60">
        <v>330</v>
      </c>
      <c r="N481" s="60">
        <v>333</v>
      </c>
      <c r="O481" s="60">
        <v>401</v>
      </c>
      <c r="P481" s="61">
        <v>453</v>
      </c>
      <c r="Q481" s="62">
        <v>330333401453</v>
      </c>
      <c r="R481" s="60" t="s">
        <v>2845</v>
      </c>
      <c r="S481" s="60" t="s">
        <v>2849</v>
      </c>
      <c r="T481" s="60" t="s">
        <v>2847</v>
      </c>
      <c r="U481" s="60">
        <v>1</v>
      </c>
    </row>
    <row r="482" spans="1:21" x14ac:dyDescent="0.25">
      <c r="A482" s="59">
        <v>20020972</v>
      </c>
      <c r="B482" s="60" t="s">
        <v>3599</v>
      </c>
      <c r="C482" s="60" t="s">
        <v>10</v>
      </c>
      <c r="D482" s="60" t="s">
        <v>2843</v>
      </c>
      <c r="E482" s="60" t="s">
        <v>2844</v>
      </c>
      <c r="F482" s="60" t="s">
        <v>2845</v>
      </c>
      <c r="G482" s="60" t="s">
        <v>2845</v>
      </c>
      <c r="H482" s="60" t="s">
        <v>3595</v>
      </c>
      <c r="I482" s="60" t="s">
        <v>3596</v>
      </c>
      <c r="J482" s="60" t="s">
        <v>2857</v>
      </c>
      <c r="K482" s="60" t="s">
        <v>3600</v>
      </c>
      <c r="L482" s="60" t="s">
        <v>2859</v>
      </c>
      <c r="M482" s="60">
        <v>330</v>
      </c>
      <c r="N482" s="60">
        <v>333</v>
      </c>
      <c r="O482" s="60">
        <v>401</v>
      </c>
      <c r="P482" s="61" t="s">
        <v>1217</v>
      </c>
      <c r="Q482" s="62" t="s">
        <v>2848</v>
      </c>
      <c r="R482" s="60" t="s">
        <v>2845</v>
      </c>
      <c r="S482" s="60" t="s">
        <v>2849</v>
      </c>
      <c r="T482" s="60" t="s">
        <v>2847</v>
      </c>
      <c r="U482" s="60">
        <v>1</v>
      </c>
    </row>
    <row r="483" spans="1:21" x14ac:dyDescent="0.25">
      <c r="A483" s="59" t="s">
        <v>1217</v>
      </c>
      <c r="B483" s="60" t="s">
        <v>3601</v>
      </c>
      <c r="C483" s="60" t="s">
        <v>10</v>
      </c>
      <c r="D483" s="60" t="s">
        <v>2843</v>
      </c>
      <c r="E483" s="60" t="s">
        <v>2844</v>
      </c>
      <c r="F483" s="60" t="s">
        <v>2845</v>
      </c>
      <c r="G483" s="60" t="s">
        <v>2845</v>
      </c>
      <c r="H483" s="60" t="s">
        <v>3595</v>
      </c>
      <c r="I483" s="60" t="s">
        <v>3596</v>
      </c>
      <c r="J483" s="60" t="s">
        <v>2847</v>
      </c>
      <c r="K483" s="60" t="s">
        <v>3594</v>
      </c>
      <c r="L483" s="60" t="s">
        <v>1512</v>
      </c>
      <c r="M483" s="60">
        <v>330</v>
      </c>
      <c r="N483" s="60">
        <v>333</v>
      </c>
      <c r="O483" s="60">
        <v>401</v>
      </c>
      <c r="P483" s="61" t="s">
        <v>1217</v>
      </c>
      <c r="Q483" s="62" t="s">
        <v>2848</v>
      </c>
      <c r="R483" s="60" t="s">
        <v>2845</v>
      </c>
      <c r="S483" s="60" t="s">
        <v>2849</v>
      </c>
      <c r="T483" s="60" t="s">
        <v>2847</v>
      </c>
      <c r="U483" s="60">
        <v>0.001</v>
      </c>
    </row>
    <row r="484" spans="1:21" x14ac:dyDescent="0.25">
      <c r="A484" s="59">
        <v>134489</v>
      </c>
      <c r="B484" s="60" t="s">
        <v>3602</v>
      </c>
      <c r="C484" s="60" t="s">
        <v>10</v>
      </c>
      <c r="D484" s="60" t="s">
        <v>2843</v>
      </c>
      <c r="E484" s="60" t="s">
        <v>2844</v>
      </c>
      <c r="F484" s="60" t="s">
        <v>2845</v>
      </c>
      <c r="G484" s="60" t="s">
        <v>2845</v>
      </c>
      <c r="H484" s="60" t="s">
        <v>3596</v>
      </c>
      <c r="I484" s="60" t="s">
        <v>3596</v>
      </c>
      <c r="J484" s="60" t="s">
        <v>2847</v>
      </c>
      <c r="K484" s="60" t="s">
        <v>3602</v>
      </c>
      <c r="L484" s="60" t="s">
        <v>1974</v>
      </c>
      <c r="M484" s="60">
        <v>330</v>
      </c>
      <c r="N484" s="60">
        <v>333</v>
      </c>
      <c r="O484" s="60">
        <v>401</v>
      </c>
      <c r="P484" s="61" t="s">
        <v>1217</v>
      </c>
      <c r="Q484" s="62" t="s">
        <v>2848</v>
      </c>
      <c r="R484" s="60" t="s">
        <v>2845</v>
      </c>
      <c r="S484" s="60" t="s">
        <v>2849</v>
      </c>
      <c r="T484" s="60" t="s">
        <v>2847</v>
      </c>
      <c r="U484" s="60">
        <v>1</v>
      </c>
    </row>
    <row r="485" spans="1:21" x14ac:dyDescent="0.25">
      <c r="A485" s="59">
        <v>61760</v>
      </c>
      <c r="B485" s="60" t="s">
        <v>3602</v>
      </c>
      <c r="C485" s="60" t="s">
        <v>10</v>
      </c>
      <c r="D485" s="60" t="s">
        <v>2843</v>
      </c>
      <c r="E485" s="60" t="s">
        <v>2844</v>
      </c>
      <c r="F485" s="60" t="s">
        <v>2845</v>
      </c>
      <c r="G485" s="60" t="s">
        <v>2845</v>
      </c>
      <c r="H485" s="60" t="s">
        <v>3596</v>
      </c>
      <c r="I485" s="60" t="s">
        <v>3596</v>
      </c>
      <c r="J485" s="60" t="s">
        <v>2847</v>
      </c>
      <c r="K485" s="60" t="s">
        <v>3602</v>
      </c>
      <c r="L485" s="60" t="s">
        <v>1302</v>
      </c>
      <c r="M485" s="60">
        <v>330</v>
      </c>
      <c r="N485" s="60">
        <v>333</v>
      </c>
      <c r="O485" s="60">
        <v>401</v>
      </c>
      <c r="P485" s="61" t="s">
        <v>1217</v>
      </c>
      <c r="Q485" s="62" t="s">
        <v>2848</v>
      </c>
      <c r="R485" s="60" t="s">
        <v>2845</v>
      </c>
      <c r="S485" s="60" t="s">
        <v>2849</v>
      </c>
      <c r="T485" s="60" t="s">
        <v>2847</v>
      </c>
      <c r="U485" s="60">
        <v>1</v>
      </c>
    </row>
    <row r="486" spans="1:21" x14ac:dyDescent="0.25">
      <c r="A486" s="59">
        <v>655309</v>
      </c>
      <c r="B486" s="60" t="s">
        <v>3603</v>
      </c>
      <c r="C486" s="60" t="s">
        <v>10</v>
      </c>
      <c r="D486" s="60" t="s">
        <v>2843</v>
      </c>
      <c r="E486" s="60" t="s">
        <v>2844</v>
      </c>
      <c r="F486" s="60" t="s">
        <v>2845</v>
      </c>
      <c r="G486" s="60" t="s">
        <v>2845</v>
      </c>
      <c r="H486" s="60" t="s">
        <v>3596</v>
      </c>
      <c r="I486" s="60" t="s">
        <v>3596</v>
      </c>
      <c r="J486" s="60" t="s">
        <v>2851</v>
      </c>
      <c r="K486" s="60" t="s">
        <v>3603</v>
      </c>
      <c r="L486" s="60" t="s">
        <v>2852</v>
      </c>
      <c r="M486" s="60">
        <v>330</v>
      </c>
      <c r="N486" s="60">
        <v>333</v>
      </c>
      <c r="O486" s="60">
        <v>401</v>
      </c>
      <c r="P486" s="61">
        <v>452</v>
      </c>
      <c r="Q486" s="62">
        <v>330333401452</v>
      </c>
      <c r="R486" s="60" t="s">
        <v>2845</v>
      </c>
      <c r="S486" s="60" t="s">
        <v>2849</v>
      </c>
      <c r="T486" s="60" t="s">
        <v>2847</v>
      </c>
      <c r="U486" s="60">
        <v>1</v>
      </c>
    </row>
    <row r="487" spans="1:21" x14ac:dyDescent="0.25">
      <c r="A487" s="59">
        <v>655716</v>
      </c>
      <c r="B487" s="60" t="s">
        <v>3604</v>
      </c>
      <c r="C487" s="60" t="s">
        <v>10</v>
      </c>
      <c r="D487" s="60" t="s">
        <v>2843</v>
      </c>
      <c r="E487" s="60" t="s">
        <v>2844</v>
      </c>
      <c r="F487" s="60" t="s">
        <v>2845</v>
      </c>
      <c r="G487" s="60" t="s">
        <v>2845</v>
      </c>
      <c r="H487" s="60" t="s">
        <v>3596</v>
      </c>
      <c r="I487" s="60" t="s">
        <v>3596</v>
      </c>
      <c r="J487" s="60" t="s">
        <v>2854</v>
      </c>
      <c r="K487" s="60" t="s">
        <v>3604</v>
      </c>
      <c r="L487" s="60" t="s">
        <v>2852</v>
      </c>
      <c r="M487" s="60">
        <v>330</v>
      </c>
      <c r="N487" s="60">
        <v>333</v>
      </c>
      <c r="O487" s="60">
        <v>401</v>
      </c>
      <c r="P487" s="61">
        <v>101</v>
      </c>
      <c r="Q487" s="62">
        <v>330333401101</v>
      </c>
      <c r="R487" s="60" t="s">
        <v>2845</v>
      </c>
      <c r="S487" s="60" t="s">
        <v>2849</v>
      </c>
      <c r="T487" s="60" t="s">
        <v>2847</v>
      </c>
      <c r="U487" s="60">
        <v>1</v>
      </c>
    </row>
    <row r="488" spans="1:21" x14ac:dyDescent="0.25">
      <c r="A488" s="59">
        <v>20020946</v>
      </c>
      <c r="B488" s="60" t="s">
        <v>3605</v>
      </c>
      <c r="C488" s="60" t="s">
        <v>10</v>
      </c>
      <c r="D488" s="60" t="s">
        <v>2843</v>
      </c>
      <c r="E488" s="60" t="s">
        <v>2844</v>
      </c>
      <c r="F488" s="60" t="s">
        <v>2845</v>
      </c>
      <c r="G488" s="60" t="s">
        <v>2845</v>
      </c>
      <c r="H488" s="60" t="s">
        <v>3596</v>
      </c>
      <c r="I488" s="60" t="s">
        <v>3596</v>
      </c>
      <c r="J488" s="60" t="s">
        <v>2857</v>
      </c>
      <c r="K488" s="60" t="s">
        <v>3606</v>
      </c>
      <c r="L488" s="60" t="s">
        <v>2859</v>
      </c>
      <c r="M488" s="60">
        <v>330</v>
      </c>
      <c r="N488" s="60">
        <v>333</v>
      </c>
      <c r="O488" s="60">
        <v>401</v>
      </c>
      <c r="P488" s="61" t="s">
        <v>1217</v>
      </c>
      <c r="Q488" s="62" t="s">
        <v>2848</v>
      </c>
      <c r="R488" s="60" t="s">
        <v>2845</v>
      </c>
      <c r="S488" s="60" t="s">
        <v>2849</v>
      </c>
      <c r="T488" s="60" t="s">
        <v>2847</v>
      </c>
      <c r="U488" s="60">
        <v>1</v>
      </c>
    </row>
    <row r="489" spans="1:21" x14ac:dyDescent="0.25">
      <c r="A489" s="59" t="s">
        <v>1217</v>
      </c>
      <c r="B489" s="60" t="s">
        <v>3607</v>
      </c>
      <c r="C489" s="60" t="s">
        <v>10</v>
      </c>
      <c r="D489" s="60" t="s">
        <v>2843</v>
      </c>
      <c r="E489" s="60" t="s">
        <v>2844</v>
      </c>
      <c r="F489" s="60" t="s">
        <v>2845</v>
      </c>
      <c r="G489" s="60" t="s">
        <v>2845</v>
      </c>
      <c r="H489" s="60" t="s">
        <v>3596</v>
      </c>
      <c r="I489" s="60" t="s">
        <v>3596</v>
      </c>
      <c r="J489" s="60" t="s">
        <v>2847</v>
      </c>
      <c r="K489" s="60" t="s">
        <v>3602</v>
      </c>
      <c r="L489" s="60" t="s">
        <v>1512</v>
      </c>
      <c r="M489" s="60">
        <v>330</v>
      </c>
      <c r="N489" s="60">
        <v>333</v>
      </c>
      <c r="O489" s="60">
        <v>401</v>
      </c>
      <c r="P489" s="61" t="s">
        <v>1217</v>
      </c>
      <c r="Q489" s="62" t="s">
        <v>2848</v>
      </c>
      <c r="R489" s="60" t="s">
        <v>2845</v>
      </c>
      <c r="S489" s="60" t="s">
        <v>2849</v>
      </c>
      <c r="T489" s="60" t="s">
        <v>2847</v>
      </c>
      <c r="U489" s="60">
        <v>0.001</v>
      </c>
    </row>
    <row r="490" spans="1:21" x14ac:dyDescent="0.25">
      <c r="A490" s="59">
        <v>61761</v>
      </c>
      <c r="B490" s="60" t="s">
        <v>3608</v>
      </c>
      <c r="C490" s="60" t="s">
        <v>10</v>
      </c>
      <c r="D490" s="60" t="s">
        <v>2843</v>
      </c>
      <c r="E490" s="60" t="s">
        <v>2844</v>
      </c>
      <c r="F490" s="60" t="s">
        <v>2845</v>
      </c>
      <c r="G490" s="60" t="s">
        <v>2845</v>
      </c>
      <c r="H490" s="60" t="s">
        <v>3609</v>
      </c>
      <c r="I490" s="60" t="s">
        <v>3596</v>
      </c>
      <c r="J490" s="60" t="s">
        <v>2847</v>
      </c>
      <c r="K490" s="60" t="s">
        <v>3608</v>
      </c>
      <c r="L490" s="60" t="s">
        <v>1302</v>
      </c>
      <c r="M490" s="60">
        <v>330</v>
      </c>
      <c r="N490" s="60">
        <v>333</v>
      </c>
      <c r="O490" s="60">
        <v>401</v>
      </c>
      <c r="P490" s="61" t="s">
        <v>1217</v>
      </c>
      <c r="Q490" s="62" t="s">
        <v>2848</v>
      </c>
      <c r="R490" s="60" t="s">
        <v>2845</v>
      </c>
      <c r="S490" s="60" t="s">
        <v>2849</v>
      </c>
      <c r="T490" s="60" t="s">
        <v>2847</v>
      </c>
      <c r="U490" s="60">
        <v>1</v>
      </c>
    </row>
    <row r="491" spans="1:21" x14ac:dyDescent="0.25">
      <c r="A491" s="59">
        <v>655317</v>
      </c>
      <c r="B491" s="60" t="s">
        <v>3610</v>
      </c>
      <c r="C491" s="60" t="s">
        <v>10</v>
      </c>
      <c r="D491" s="60" t="s">
        <v>2843</v>
      </c>
      <c r="E491" s="60" t="s">
        <v>2844</v>
      </c>
      <c r="F491" s="60" t="s">
        <v>2845</v>
      </c>
      <c r="G491" s="60" t="s">
        <v>2845</v>
      </c>
      <c r="H491" s="60" t="s">
        <v>3609</v>
      </c>
      <c r="I491" s="60" t="s">
        <v>3596</v>
      </c>
      <c r="J491" s="60" t="s">
        <v>2851</v>
      </c>
      <c r="K491" s="60" t="s">
        <v>3610</v>
      </c>
      <c r="L491" s="60" t="s">
        <v>2852</v>
      </c>
      <c r="M491" s="60">
        <v>330</v>
      </c>
      <c r="N491" s="60">
        <v>333</v>
      </c>
      <c r="O491" s="60">
        <v>401</v>
      </c>
      <c r="P491" s="61">
        <v>453</v>
      </c>
      <c r="Q491" s="62">
        <v>330333401453</v>
      </c>
      <c r="R491" s="60" t="s">
        <v>2845</v>
      </c>
      <c r="S491" s="60" t="s">
        <v>2849</v>
      </c>
      <c r="T491" s="60" t="s">
        <v>2847</v>
      </c>
      <c r="U491" s="60">
        <v>1</v>
      </c>
    </row>
    <row r="492" spans="1:21" x14ac:dyDescent="0.25">
      <c r="A492" s="59">
        <v>655727</v>
      </c>
      <c r="B492" s="60" t="s">
        <v>3611</v>
      </c>
      <c r="C492" s="60" t="s">
        <v>10</v>
      </c>
      <c r="D492" s="60" t="s">
        <v>2843</v>
      </c>
      <c r="E492" s="60" t="s">
        <v>2844</v>
      </c>
      <c r="F492" s="60" t="s">
        <v>2845</v>
      </c>
      <c r="G492" s="60" t="s">
        <v>2845</v>
      </c>
      <c r="H492" s="60" t="s">
        <v>3609</v>
      </c>
      <c r="I492" s="60" t="s">
        <v>3596</v>
      </c>
      <c r="J492" s="60" t="s">
        <v>2854</v>
      </c>
      <c r="K492" s="60" t="s">
        <v>3611</v>
      </c>
      <c r="L492" s="60" t="s">
        <v>2852</v>
      </c>
      <c r="M492" s="60">
        <v>330</v>
      </c>
      <c r="N492" s="60">
        <v>333</v>
      </c>
      <c r="O492" s="60">
        <v>401</v>
      </c>
      <c r="P492" s="61">
        <v>101</v>
      </c>
      <c r="Q492" s="62">
        <v>330333401101</v>
      </c>
      <c r="R492" s="60" t="s">
        <v>2845</v>
      </c>
      <c r="S492" s="60" t="s">
        <v>2849</v>
      </c>
      <c r="T492" s="60" t="s">
        <v>2847</v>
      </c>
      <c r="U492" s="60">
        <v>1</v>
      </c>
    </row>
    <row r="493" spans="1:21" x14ac:dyDescent="0.25">
      <c r="A493" s="59">
        <v>20020952</v>
      </c>
      <c r="B493" s="60" t="s">
        <v>3612</v>
      </c>
      <c r="C493" s="60" t="s">
        <v>10</v>
      </c>
      <c r="D493" s="60" t="s">
        <v>2843</v>
      </c>
      <c r="E493" s="60" t="s">
        <v>2844</v>
      </c>
      <c r="F493" s="60" t="s">
        <v>2845</v>
      </c>
      <c r="G493" s="60" t="s">
        <v>2845</v>
      </c>
      <c r="H493" s="60" t="s">
        <v>3609</v>
      </c>
      <c r="I493" s="60" t="s">
        <v>3596</v>
      </c>
      <c r="J493" s="60" t="s">
        <v>2857</v>
      </c>
      <c r="K493" s="60" t="s">
        <v>3613</v>
      </c>
      <c r="L493" s="60" t="s">
        <v>2859</v>
      </c>
      <c r="M493" s="60">
        <v>330</v>
      </c>
      <c r="N493" s="60">
        <v>333</v>
      </c>
      <c r="O493" s="60">
        <v>401</v>
      </c>
      <c r="P493" s="61" t="s">
        <v>1217</v>
      </c>
      <c r="Q493" s="62" t="s">
        <v>2848</v>
      </c>
      <c r="R493" s="60" t="s">
        <v>2845</v>
      </c>
      <c r="S493" s="60" t="s">
        <v>2849</v>
      </c>
      <c r="T493" s="60" t="s">
        <v>2847</v>
      </c>
      <c r="U493" s="60">
        <v>1</v>
      </c>
    </row>
    <row r="494" spans="1:21" x14ac:dyDescent="0.25">
      <c r="A494" s="59" t="s">
        <v>1217</v>
      </c>
      <c r="B494" s="60" t="s">
        <v>3614</v>
      </c>
      <c r="C494" s="60" t="s">
        <v>10</v>
      </c>
      <c r="D494" s="60" t="s">
        <v>2843</v>
      </c>
      <c r="E494" s="60" t="s">
        <v>2844</v>
      </c>
      <c r="F494" s="60" t="s">
        <v>2845</v>
      </c>
      <c r="G494" s="60" t="s">
        <v>2845</v>
      </c>
      <c r="H494" s="60" t="s">
        <v>3609</v>
      </c>
      <c r="I494" s="60" t="s">
        <v>3596</v>
      </c>
      <c r="J494" s="60" t="s">
        <v>2847</v>
      </c>
      <c r="K494" s="60" t="s">
        <v>3608</v>
      </c>
      <c r="L494" s="60" t="s">
        <v>1512</v>
      </c>
      <c r="M494" s="60">
        <v>330</v>
      </c>
      <c r="N494" s="60">
        <v>333</v>
      </c>
      <c r="O494" s="60">
        <v>401</v>
      </c>
      <c r="P494" s="61" t="s">
        <v>1217</v>
      </c>
      <c r="Q494" s="62" t="s">
        <v>2848</v>
      </c>
      <c r="R494" s="60" t="s">
        <v>2845</v>
      </c>
      <c r="S494" s="60" t="s">
        <v>2849</v>
      </c>
      <c r="T494" s="60" t="s">
        <v>2847</v>
      </c>
      <c r="U494" s="60">
        <v>0.001</v>
      </c>
    </row>
    <row r="495" spans="1:21" x14ac:dyDescent="0.25">
      <c r="A495" s="59">
        <v>61787</v>
      </c>
      <c r="B495" s="60" t="s">
        <v>3615</v>
      </c>
      <c r="C495" s="60" t="s">
        <v>10</v>
      </c>
      <c r="D495" s="60" t="s">
        <v>2843</v>
      </c>
      <c r="E495" s="60" t="s">
        <v>2844</v>
      </c>
      <c r="F495" s="60" t="s">
        <v>2845</v>
      </c>
      <c r="G495" s="60" t="s">
        <v>2845</v>
      </c>
      <c r="H495" s="60" t="s">
        <v>3616</v>
      </c>
      <c r="I495" s="60" t="s">
        <v>3616</v>
      </c>
      <c r="J495" s="60" t="s">
        <v>2847</v>
      </c>
      <c r="K495" s="60" t="s">
        <v>3615</v>
      </c>
      <c r="L495" s="60" t="s">
        <v>1302</v>
      </c>
      <c r="M495" s="60">
        <v>330</v>
      </c>
      <c r="N495" s="60">
        <v>333</v>
      </c>
      <c r="O495" s="60">
        <v>401</v>
      </c>
      <c r="P495" s="61" t="s">
        <v>1217</v>
      </c>
      <c r="Q495" s="62" t="s">
        <v>2848</v>
      </c>
      <c r="R495" s="60" t="s">
        <v>2845</v>
      </c>
      <c r="S495" s="60" t="s">
        <v>2849</v>
      </c>
      <c r="T495" s="60" t="s">
        <v>2847</v>
      </c>
      <c r="U495" s="60">
        <v>1</v>
      </c>
    </row>
    <row r="496" spans="1:21" x14ac:dyDescent="0.25">
      <c r="A496" s="59">
        <v>655322</v>
      </c>
      <c r="B496" s="60" t="s">
        <v>3617</v>
      </c>
      <c r="C496" s="60" t="s">
        <v>10</v>
      </c>
      <c r="D496" s="60" t="s">
        <v>2843</v>
      </c>
      <c r="E496" s="60" t="s">
        <v>2844</v>
      </c>
      <c r="F496" s="60" t="s">
        <v>2845</v>
      </c>
      <c r="G496" s="60" t="s">
        <v>2845</v>
      </c>
      <c r="H496" s="60" t="s">
        <v>3616</v>
      </c>
      <c r="I496" s="60" t="s">
        <v>3616</v>
      </c>
      <c r="J496" s="60" t="s">
        <v>2851</v>
      </c>
      <c r="K496" s="60" t="s">
        <v>3617</v>
      </c>
      <c r="L496" s="60" t="s">
        <v>2852</v>
      </c>
      <c r="M496" s="60">
        <v>330</v>
      </c>
      <c r="N496" s="60">
        <v>333</v>
      </c>
      <c r="O496" s="60">
        <v>401</v>
      </c>
      <c r="P496" s="61">
        <v>453</v>
      </c>
      <c r="Q496" s="62">
        <v>330333401453</v>
      </c>
      <c r="R496" s="60" t="s">
        <v>2845</v>
      </c>
      <c r="S496" s="60" t="s">
        <v>2849</v>
      </c>
      <c r="T496" s="60" t="s">
        <v>2847</v>
      </c>
      <c r="U496" s="60">
        <v>1</v>
      </c>
    </row>
    <row r="497" spans="1:21" x14ac:dyDescent="0.25">
      <c r="A497" s="59">
        <v>655734</v>
      </c>
      <c r="B497" s="60" t="s">
        <v>3618</v>
      </c>
      <c r="C497" s="60" t="s">
        <v>10</v>
      </c>
      <c r="D497" s="60" t="s">
        <v>2843</v>
      </c>
      <c r="E497" s="60" t="s">
        <v>2844</v>
      </c>
      <c r="F497" s="60" t="s">
        <v>2845</v>
      </c>
      <c r="G497" s="60" t="s">
        <v>2845</v>
      </c>
      <c r="H497" s="60" t="s">
        <v>3616</v>
      </c>
      <c r="I497" s="60" t="s">
        <v>3616</v>
      </c>
      <c r="J497" s="60" t="s">
        <v>2854</v>
      </c>
      <c r="K497" s="60" t="s">
        <v>3618</v>
      </c>
      <c r="L497" s="60" t="s">
        <v>2852</v>
      </c>
      <c r="M497" s="60">
        <v>330</v>
      </c>
      <c r="N497" s="60">
        <v>333</v>
      </c>
      <c r="O497" s="60">
        <v>401</v>
      </c>
      <c r="P497" s="61">
        <v>101</v>
      </c>
      <c r="Q497" s="62">
        <v>330333401101</v>
      </c>
      <c r="R497" s="60" t="s">
        <v>2845</v>
      </c>
      <c r="S497" s="60" t="s">
        <v>2849</v>
      </c>
      <c r="T497" s="60" t="s">
        <v>2847</v>
      </c>
      <c r="U497" s="60">
        <v>1</v>
      </c>
    </row>
    <row r="498" spans="1:21" x14ac:dyDescent="0.25">
      <c r="A498" s="59" t="s">
        <v>1217</v>
      </c>
      <c r="B498" s="60" t="s">
        <v>3619</v>
      </c>
      <c r="C498" s="60" t="s">
        <v>10</v>
      </c>
      <c r="D498" s="60" t="s">
        <v>2843</v>
      </c>
      <c r="E498" s="60" t="s">
        <v>2844</v>
      </c>
      <c r="F498" s="60" t="s">
        <v>2845</v>
      </c>
      <c r="G498" s="60" t="s">
        <v>2845</v>
      </c>
      <c r="H498" s="60" t="s">
        <v>3616</v>
      </c>
      <c r="I498" s="60" t="s">
        <v>3616</v>
      </c>
      <c r="J498" s="60" t="s">
        <v>2847</v>
      </c>
      <c r="K498" s="60" t="s">
        <v>3615</v>
      </c>
      <c r="L498" s="60" t="s">
        <v>1512</v>
      </c>
      <c r="M498" s="60">
        <v>330</v>
      </c>
      <c r="N498" s="60">
        <v>333</v>
      </c>
      <c r="O498" s="60">
        <v>401</v>
      </c>
      <c r="P498" s="61" t="s">
        <v>1217</v>
      </c>
      <c r="Q498" s="62" t="s">
        <v>2848</v>
      </c>
      <c r="R498" s="60" t="s">
        <v>2845</v>
      </c>
      <c r="S498" s="60" t="s">
        <v>2849</v>
      </c>
      <c r="T498" s="60" t="s">
        <v>2847</v>
      </c>
      <c r="U498" s="60">
        <v>0.001</v>
      </c>
    </row>
    <row r="499" spans="1:21" x14ac:dyDescent="0.25">
      <c r="A499" s="59">
        <v>20024097</v>
      </c>
      <c r="B499" s="60" t="s">
        <v>3620</v>
      </c>
      <c r="C499" s="60" t="s">
        <v>9</v>
      </c>
      <c r="D499" s="60" t="s">
        <v>2843</v>
      </c>
      <c r="E499" s="60" t="s">
        <v>2844</v>
      </c>
      <c r="F499" s="60" t="s">
        <v>2845</v>
      </c>
      <c r="G499" s="60" t="s">
        <v>2862</v>
      </c>
      <c r="H499" s="60" t="s">
        <v>3621</v>
      </c>
      <c r="I499" s="60" t="s">
        <v>3616</v>
      </c>
      <c r="J499" s="60" t="s">
        <v>2847</v>
      </c>
      <c r="K499" s="60" t="s">
        <v>3620</v>
      </c>
      <c r="L499" s="60" t="s">
        <v>2859</v>
      </c>
      <c r="M499" s="60">
        <v>330</v>
      </c>
      <c r="N499" s="60">
        <v>333</v>
      </c>
      <c r="O499" s="60">
        <v>401</v>
      </c>
      <c r="P499" s="61" t="s">
        <v>1217</v>
      </c>
      <c r="Q499" s="62" t="s">
        <v>2848</v>
      </c>
      <c r="R499" s="60" t="s">
        <v>2862</v>
      </c>
      <c r="S499" s="60" t="s">
        <v>2865</v>
      </c>
      <c r="T499" s="60" t="s">
        <v>2847</v>
      </c>
      <c r="U499" s="60">
        <v>0.5</v>
      </c>
    </row>
    <row r="500" spans="1:21" x14ac:dyDescent="0.25">
      <c r="A500" s="59">
        <v>134807</v>
      </c>
      <c r="B500" s="60" t="s">
        <v>3622</v>
      </c>
      <c r="C500" s="60" t="s">
        <v>9</v>
      </c>
      <c r="D500" s="60" t="s">
        <v>3623</v>
      </c>
      <c r="E500" s="60" t="s">
        <v>3624</v>
      </c>
      <c r="F500" s="60" t="s">
        <v>3625</v>
      </c>
      <c r="G500" s="60" t="s">
        <v>3626</v>
      </c>
      <c r="H500" s="60" t="s">
        <v>3627</v>
      </c>
      <c r="I500" s="60" t="s">
        <v>3626</v>
      </c>
      <c r="J500" s="60" t="s">
        <v>2847</v>
      </c>
      <c r="K500" s="60" t="s">
        <v>3622</v>
      </c>
      <c r="L500" s="60" t="s">
        <v>1974</v>
      </c>
      <c r="M500" s="60">
        <v>480</v>
      </c>
      <c r="N500" s="60">
        <v>433</v>
      </c>
      <c r="O500" s="60">
        <v>104</v>
      </c>
      <c r="P500" s="61" t="s">
        <v>1217</v>
      </c>
      <c r="Q500" s="62" t="s">
        <v>3628</v>
      </c>
      <c r="R500" s="60" t="s">
        <v>3421</v>
      </c>
      <c r="S500" s="60" t="s">
        <v>3626</v>
      </c>
      <c r="T500" s="60" t="s">
        <v>2847</v>
      </c>
      <c r="U500" s="60">
        <v>0.25</v>
      </c>
    </row>
    <row r="501" spans="1:21" x14ac:dyDescent="0.25">
      <c r="A501" s="59">
        <v>795517</v>
      </c>
      <c r="B501" s="60" t="s">
        <v>3629</v>
      </c>
      <c r="C501" s="60" t="s">
        <v>9</v>
      </c>
      <c r="D501" s="60" t="s">
        <v>3623</v>
      </c>
      <c r="E501" s="60" t="s">
        <v>3624</v>
      </c>
      <c r="F501" s="60" t="s">
        <v>3625</v>
      </c>
      <c r="G501" s="60" t="s">
        <v>3626</v>
      </c>
      <c r="H501" s="60" t="s">
        <v>3630</v>
      </c>
      <c r="I501" s="60" t="s">
        <v>3626</v>
      </c>
      <c r="J501" s="60" t="s">
        <v>2847</v>
      </c>
      <c r="K501" s="60" t="s">
        <v>3631</v>
      </c>
      <c r="L501" s="60" t="s">
        <v>1302</v>
      </c>
      <c r="M501" s="60">
        <v>480</v>
      </c>
      <c r="N501" s="60">
        <v>433</v>
      </c>
      <c r="O501" s="60">
        <v>104</v>
      </c>
      <c r="P501" s="61" t="s">
        <v>1217</v>
      </c>
      <c r="Q501" s="62" t="s">
        <v>3628</v>
      </c>
      <c r="R501" s="60" t="s">
        <v>3421</v>
      </c>
      <c r="S501" s="60" t="s">
        <v>3626</v>
      </c>
      <c r="T501" s="60" t="s">
        <v>2847</v>
      </c>
      <c r="U501" s="60">
        <v>0.2</v>
      </c>
    </row>
    <row r="502" spans="1:21" x14ac:dyDescent="0.25">
      <c r="A502" s="59">
        <v>657358</v>
      </c>
      <c r="B502" s="60" t="s">
        <v>3631</v>
      </c>
      <c r="C502" s="60" t="s">
        <v>9</v>
      </c>
      <c r="D502" s="60" t="s">
        <v>3623</v>
      </c>
      <c r="E502" s="60" t="s">
        <v>3624</v>
      </c>
      <c r="F502" s="60" t="s">
        <v>3625</v>
      </c>
      <c r="G502" s="60" t="s">
        <v>3626</v>
      </c>
      <c r="H502" s="60" t="s">
        <v>3630</v>
      </c>
      <c r="I502" s="60" t="s">
        <v>3626</v>
      </c>
      <c r="J502" s="60" t="s">
        <v>2847</v>
      </c>
      <c r="K502" s="60" t="s">
        <v>3631</v>
      </c>
      <c r="L502" s="60" t="s">
        <v>2852</v>
      </c>
      <c r="M502" s="60">
        <v>430</v>
      </c>
      <c r="N502" s="60">
        <v>433</v>
      </c>
      <c r="O502" s="60">
        <v>104</v>
      </c>
      <c r="P502" s="61">
        <v>105</v>
      </c>
      <c r="Q502" s="62">
        <v>430433104105</v>
      </c>
      <c r="R502" s="60" t="s">
        <v>3421</v>
      </c>
      <c r="S502" s="60" t="s">
        <v>3626</v>
      </c>
      <c r="T502" s="60" t="s">
        <v>2847</v>
      </c>
      <c r="U502" s="60">
        <v>0.2</v>
      </c>
    </row>
    <row r="503" spans="1:21" x14ac:dyDescent="0.25">
      <c r="A503" s="59" t="s">
        <v>1217</v>
      </c>
      <c r="B503" s="60" t="s">
        <v>3632</v>
      </c>
      <c r="C503" s="60" t="s">
        <v>9</v>
      </c>
      <c r="D503" s="60" t="s">
        <v>3623</v>
      </c>
      <c r="E503" s="60" t="s">
        <v>3624</v>
      </c>
      <c r="F503" s="60" t="s">
        <v>3625</v>
      </c>
      <c r="G503" s="60" t="s">
        <v>3626</v>
      </c>
      <c r="H503" s="60" t="s">
        <v>3627</v>
      </c>
      <c r="I503" s="60" t="s">
        <v>3626</v>
      </c>
      <c r="J503" s="60" t="s">
        <v>2847</v>
      </c>
      <c r="K503" s="60" t="s">
        <v>3622</v>
      </c>
      <c r="L503" s="60" t="s">
        <v>1512</v>
      </c>
      <c r="M503" s="60">
        <v>480</v>
      </c>
      <c r="N503" s="60">
        <v>433</v>
      </c>
      <c r="O503" s="60">
        <v>104</v>
      </c>
      <c r="P503" s="61" t="s">
        <v>1217</v>
      </c>
      <c r="Q503" s="62" t="s">
        <v>3628</v>
      </c>
      <c r="R503" s="60" t="s">
        <v>3421</v>
      </c>
      <c r="S503" s="60" t="s">
        <v>3626</v>
      </c>
      <c r="T503" s="60" t="s">
        <v>2847</v>
      </c>
      <c r="U503" s="60">
        <v>0.25</v>
      </c>
    </row>
    <row r="504" spans="1:21" x14ac:dyDescent="0.25">
      <c r="A504" s="59" t="s">
        <v>1217</v>
      </c>
      <c r="B504" s="60" t="s">
        <v>3633</v>
      </c>
      <c r="C504" s="60" t="s">
        <v>9</v>
      </c>
      <c r="D504" s="60" t="s">
        <v>3623</v>
      </c>
      <c r="E504" s="60" t="s">
        <v>3624</v>
      </c>
      <c r="F504" s="60" t="s">
        <v>3625</v>
      </c>
      <c r="G504" s="60" t="s">
        <v>3626</v>
      </c>
      <c r="H504" s="60" t="s">
        <v>3627</v>
      </c>
      <c r="I504" s="60" t="s">
        <v>3626</v>
      </c>
      <c r="J504" s="60" t="s">
        <v>2847</v>
      </c>
      <c r="K504" s="60" t="s">
        <v>3622</v>
      </c>
      <c r="L504" s="60" t="s">
        <v>1964</v>
      </c>
      <c r="M504" s="60">
        <v>480</v>
      </c>
      <c r="N504" s="60">
        <v>433</v>
      </c>
      <c r="O504" s="60">
        <v>104</v>
      </c>
      <c r="P504" s="61" t="s">
        <v>1217</v>
      </c>
      <c r="Q504" s="62" t="s">
        <v>3628</v>
      </c>
      <c r="R504" s="60" t="s">
        <v>3421</v>
      </c>
      <c r="S504" s="60" t="s">
        <v>3626</v>
      </c>
      <c r="T504" s="60" t="s">
        <v>2847</v>
      </c>
      <c r="U504" s="60">
        <v>0.25</v>
      </c>
    </row>
    <row r="505" spans="1:21" x14ac:dyDescent="0.25">
      <c r="A505" s="59">
        <v>134811</v>
      </c>
      <c r="B505" s="60" t="s">
        <v>3634</v>
      </c>
      <c r="C505" s="60" t="s">
        <v>9</v>
      </c>
      <c r="D505" s="60" t="s">
        <v>3635</v>
      </c>
      <c r="E505" s="60" t="s">
        <v>3636</v>
      </c>
      <c r="F505" s="60" t="s">
        <v>3637</v>
      </c>
      <c r="G505" s="60" t="s">
        <v>3626</v>
      </c>
      <c r="H505" s="60" t="s">
        <v>3638</v>
      </c>
      <c r="I505" s="60" t="s">
        <v>3626</v>
      </c>
      <c r="J505" s="60" t="s">
        <v>2847</v>
      </c>
      <c r="K505" s="60" t="s">
        <v>3639</v>
      </c>
      <c r="L505" s="60" t="s">
        <v>1974</v>
      </c>
      <c r="M505" s="60">
        <v>480</v>
      </c>
      <c r="N505" s="60">
        <v>483</v>
      </c>
      <c r="O505" s="60">
        <v>101</v>
      </c>
      <c r="P505" s="61" t="s">
        <v>1217</v>
      </c>
      <c r="Q505" s="62" t="s">
        <v>3640</v>
      </c>
      <c r="R505" s="60" t="s">
        <v>3641</v>
      </c>
      <c r="S505" s="60" t="s">
        <v>3626</v>
      </c>
      <c r="T505" s="60" t="s">
        <v>2847</v>
      </c>
      <c r="U505" s="60">
        <v>1</v>
      </c>
    </row>
    <row r="506" spans="1:21" x14ac:dyDescent="0.25">
      <c r="A506" s="59">
        <v>798921</v>
      </c>
      <c r="B506" s="60" t="s">
        <v>3642</v>
      </c>
      <c r="C506" s="60" t="s">
        <v>9</v>
      </c>
      <c r="D506" s="60" t="s">
        <v>3635</v>
      </c>
      <c r="E506" s="60" t="s">
        <v>3636</v>
      </c>
      <c r="F506" s="60" t="s">
        <v>3637</v>
      </c>
      <c r="G506" s="60" t="s">
        <v>3626</v>
      </c>
      <c r="H506" s="60" t="s">
        <v>3638</v>
      </c>
      <c r="I506" s="60" t="s">
        <v>3626</v>
      </c>
      <c r="J506" s="60" t="s">
        <v>2847</v>
      </c>
      <c r="K506" s="60" t="s">
        <v>3639</v>
      </c>
      <c r="L506" s="60" t="s">
        <v>1302</v>
      </c>
      <c r="M506" s="60">
        <v>480</v>
      </c>
      <c r="N506" s="60">
        <v>483</v>
      </c>
      <c r="O506" s="60">
        <v>101</v>
      </c>
      <c r="P506" s="61" t="s">
        <v>1217</v>
      </c>
      <c r="Q506" s="62" t="s">
        <v>3640</v>
      </c>
      <c r="R506" s="60" t="s">
        <v>3641</v>
      </c>
      <c r="S506" s="60" t="s">
        <v>3626</v>
      </c>
      <c r="T506" s="60" t="s">
        <v>2847</v>
      </c>
      <c r="U506" s="60">
        <v>1</v>
      </c>
    </row>
    <row r="507" spans="1:21" x14ac:dyDescent="0.25">
      <c r="A507" s="59">
        <v>666982</v>
      </c>
      <c r="B507" s="60" t="s">
        <v>161</v>
      </c>
      <c r="C507" s="60" t="s">
        <v>9</v>
      </c>
      <c r="D507" s="60" t="s">
        <v>3635</v>
      </c>
      <c r="E507" s="60" t="s">
        <v>3636</v>
      </c>
      <c r="F507" s="60" t="s">
        <v>3637</v>
      </c>
      <c r="G507" s="60" t="s">
        <v>3626</v>
      </c>
      <c r="H507" s="60" t="s">
        <v>3638</v>
      </c>
      <c r="I507" s="60" t="s">
        <v>3626</v>
      </c>
      <c r="J507" s="60" t="s">
        <v>2847</v>
      </c>
      <c r="K507" s="60" t="s">
        <v>3639</v>
      </c>
      <c r="L507" s="60" t="s">
        <v>2852</v>
      </c>
      <c r="M507" s="60">
        <v>480</v>
      </c>
      <c r="N507" s="60">
        <v>483</v>
      </c>
      <c r="O507" s="60">
        <v>101</v>
      </c>
      <c r="P507" s="61">
        <v>228</v>
      </c>
      <c r="Q507" s="62">
        <v>480483101228</v>
      </c>
      <c r="R507" s="60" t="s">
        <v>3641</v>
      </c>
      <c r="S507" s="60" t="s">
        <v>3626</v>
      </c>
      <c r="T507" s="60" t="s">
        <v>2847</v>
      </c>
      <c r="U507" s="60">
        <v>1</v>
      </c>
    </row>
    <row r="508" spans="1:21" x14ac:dyDescent="0.25">
      <c r="A508" s="59" t="s">
        <v>1217</v>
      </c>
      <c r="B508" s="60" t="s">
        <v>3643</v>
      </c>
      <c r="C508" s="60" t="s">
        <v>9</v>
      </c>
      <c r="D508" s="60" t="s">
        <v>3635</v>
      </c>
      <c r="E508" s="60" t="s">
        <v>3636</v>
      </c>
      <c r="F508" s="60" t="s">
        <v>3637</v>
      </c>
      <c r="G508" s="60" t="s">
        <v>3626</v>
      </c>
      <c r="H508" s="60" t="s">
        <v>3638</v>
      </c>
      <c r="I508" s="60" t="s">
        <v>3626</v>
      </c>
      <c r="J508" s="60" t="s">
        <v>2847</v>
      </c>
      <c r="K508" s="60" t="s">
        <v>3639</v>
      </c>
      <c r="L508" s="60" t="s">
        <v>1512</v>
      </c>
      <c r="M508" s="60">
        <v>480</v>
      </c>
      <c r="N508" s="60">
        <v>483</v>
      </c>
      <c r="O508" s="60">
        <v>101</v>
      </c>
      <c r="P508" s="61" t="s">
        <v>1217</v>
      </c>
      <c r="Q508" s="62" t="s">
        <v>3640</v>
      </c>
      <c r="R508" s="60" t="s">
        <v>3641</v>
      </c>
      <c r="S508" s="60" t="s">
        <v>3626</v>
      </c>
      <c r="T508" s="60" t="s">
        <v>2847</v>
      </c>
      <c r="U508" s="60">
        <v>1</v>
      </c>
    </row>
    <row r="509" spans="1:21" x14ac:dyDescent="0.25">
      <c r="A509" s="59" t="s">
        <v>1217</v>
      </c>
      <c r="B509" s="60" t="s">
        <v>3644</v>
      </c>
      <c r="C509" s="60" t="s">
        <v>9</v>
      </c>
      <c r="D509" s="60" t="s">
        <v>3635</v>
      </c>
      <c r="E509" s="60" t="s">
        <v>3636</v>
      </c>
      <c r="F509" s="60" t="s">
        <v>3637</v>
      </c>
      <c r="G509" s="60" t="s">
        <v>3626</v>
      </c>
      <c r="H509" s="60" t="s">
        <v>3638</v>
      </c>
      <c r="I509" s="60" t="s">
        <v>3626</v>
      </c>
      <c r="J509" s="60" t="s">
        <v>2847</v>
      </c>
      <c r="K509" s="60" t="s">
        <v>3639</v>
      </c>
      <c r="L509" s="60" t="s">
        <v>1964</v>
      </c>
      <c r="M509" s="60">
        <v>480</v>
      </c>
      <c r="N509" s="60">
        <v>483</v>
      </c>
      <c r="O509" s="60">
        <v>101</v>
      </c>
      <c r="P509" s="61" t="s">
        <v>1217</v>
      </c>
      <c r="Q509" s="62" t="s">
        <v>3640</v>
      </c>
      <c r="R509" s="60" t="s">
        <v>3641</v>
      </c>
      <c r="S509" s="60" t="s">
        <v>3626</v>
      </c>
      <c r="T509" s="60" t="s">
        <v>2847</v>
      </c>
      <c r="U509" s="60">
        <v>1</v>
      </c>
    </row>
    <row r="510" spans="1:21" x14ac:dyDescent="0.25">
      <c r="A510" s="59">
        <v>134810</v>
      </c>
      <c r="B510" s="60" t="s">
        <v>3645</v>
      </c>
      <c r="C510" s="60" t="s">
        <v>9</v>
      </c>
      <c r="D510" s="60" t="s">
        <v>3058</v>
      </c>
      <c r="E510" s="60" t="s">
        <v>2844</v>
      </c>
      <c r="F510" s="60" t="s">
        <v>3059</v>
      </c>
      <c r="G510" s="60" t="s">
        <v>3626</v>
      </c>
      <c r="H510" s="60" t="s">
        <v>3646</v>
      </c>
      <c r="I510" s="60" t="s">
        <v>3626</v>
      </c>
      <c r="J510" s="60" t="s">
        <v>2847</v>
      </c>
      <c r="K510" s="60" t="s">
        <v>3647</v>
      </c>
      <c r="L510" s="60" t="s">
        <v>1974</v>
      </c>
      <c r="M510" s="60">
        <v>330</v>
      </c>
      <c r="N510" s="60">
        <v>335</v>
      </c>
      <c r="O510" s="60">
        <v>405</v>
      </c>
      <c r="P510" s="61" t="s">
        <v>1217</v>
      </c>
      <c r="Q510" s="62" t="s">
        <v>3411</v>
      </c>
      <c r="R510" s="60" t="s">
        <v>3648</v>
      </c>
      <c r="S510" s="60" t="s">
        <v>3626</v>
      </c>
      <c r="T510" s="60" t="s">
        <v>2847</v>
      </c>
      <c r="U510" s="60">
        <v>1</v>
      </c>
    </row>
    <row r="511" spans="1:21" x14ac:dyDescent="0.25">
      <c r="A511" s="59">
        <v>795518</v>
      </c>
      <c r="B511" s="60" t="s">
        <v>3649</v>
      </c>
      <c r="C511" s="60" t="s">
        <v>9</v>
      </c>
      <c r="D511" s="60" t="s">
        <v>3058</v>
      </c>
      <c r="E511" s="60" t="s">
        <v>2844</v>
      </c>
      <c r="F511" s="60" t="s">
        <v>3059</v>
      </c>
      <c r="G511" s="60" t="s">
        <v>3626</v>
      </c>
      <c r="H511" s="60" t="s">
        <v>3650</v>
      </c>
      <c r="I511" s="60" t="s">
        <v>3626</v>
      </c>
      <c r="J511" s="60" t="s">
        <v>2847</v>
      </c>
      <c r="K511" s="60" t="s">
        <v>3651</v>
      </c>
      <c r="L511" s="60" t="s">
        <v>1302</v>
      </c>
      <c r="M511" s="60">
        <v>330</v>
      </c>
      <c r="N511" s="60">
        <v>335</v>
      </c>
      <c r="O511" s="60">
        <v>405</v>
      </c>
      <c r="P511" s="61" t="s">
        <v>1217</v>
      </c>
      <c r="Q511" s="62" t="s">
        <v>3411</v>
      </c>
      <c r="R511" s="60" t="s">
        <v>3648</v>
      </c>
      <c r="S511" s="60" t="s">
        <v>3626</v>
      </c>
      <c r="T511" s="60" t="s">
        <v>2847</v>
      </c>
      <c r="U511" s="60">
        <v>0.75</v>
      </c>
    </row>
    <row r="512" spans="1:21" x14ac:dyDescent="0.25">
      <c r="A512" s="59">
        <v>662370</v>
      </c>
      <c r="B512" s="60" t="s">
        <v>3647</v>
      </c>
      <c r="C512" s="60" t="s">
        <v>9</v>
      </c>
      <c r="D512" s="60" t="s">
        <v>3058</v>
      </c>
      <c r="E512" s="60" t="s">
        <v>2844</v>
      </c>
      <c r="F512" s="60" t="s">
        <v>3059</v>
      </c>
      <c r="G512" s="60" t="s">
        <v>3626</v>
      </c>
      <c r="H512" s="60" t="s">
        <v>3646</v>
      </c>
      <c r="I512" s="60" t="s">
        <v>3626</v>
      </c>
      <c r="J512" s="60" t="s">
        <v>2847</v>
      </c>
      <c r="K512" s="60" t="s">
        <v>3647</v>
      </c>
      <c r="L512" s="60" t="s">
        <v>2852</v>
      </c>
      <c r="M512" s="60">
        <v>330</v>
      </c>
      <c r="N512" s="60">
        <v>335</v>
      </c>
      <c r="O512" s="60">
        <v>405</v>
      </c>
      <c r="P512" s="61">
        <v>142</v>
      </c>
      <c r="Q512" s="62">
        <v>330335405142</v>
      </c>
      <c r="R512" s="60" t="s">
        <v>3648</v>
      </c>
      <c r="S512" s="60" t="s">
        <v>3626</v>
      </c>
      <c r="T512" s="60" t="s">
        <v>2847</v>
      </c>
      <c r="U512" s="60">
        <v>1</v>
      </c>
    </row>
    <row r="513" spans="1:21" x14ac:dyDescent="0.25">
      <c r="A513" s="59" t="s">
        <v>1217</v>
      </c>
      <c r="B513" s="60" t="s">
        <v>3652</v>
      </c>
      <c r="C513" s="60" t="s">
        <v>9</v>
      </c>
      <c r="D513" s="60" t="s">
        <v>3058</v>
      </c>
      <c r="E513" s="60" t="s">
        <v>2844</v>
      </c>
      <c r="F513" s="60" t="s">
        <v>3059</v>
      </c>
      <c r="G513" s="60" t="s">
        <v>3626</v>
      </c>
      <c r="H513" s="60" t="s">
        <v>3646</v>
      </c>
      <c r="I513" s="60" t="s">
        <v>3626</v>
      </c>
      <c r="J513" s="60" t="s">
        <v>2847</v>
      </c>
      <c r="K513" s="60" t="s">
        <v>3647</v>
      </c>
      <c r="L513" s="60" t="s">
        <v>1512</v>
      </c>
      <c r="M513" s="60">
        <v>330</v>
      </c>
      <c r="N513" s="60">
        <v>335</v>
      </c>
      <c r="O513" s="60">
        <v>405</v>
      </c>
      <c r="P513" s="61" t="s">
        <v>1217</v>
      </c>
      <c r="Q513" s="62" t="s">
        <v>3411</v>
      </c>
      <c r="R513" s="60" t="s">
        <v>3648</v>
      </c>
      <c r="S513" s="60" t="s">
        <v>3626</v>
      </c>
      <c r="T513" s="60" t="s">
        <v>2847</v>
      </c>
      <c r="U513" s="60">
        <v>1</v>
      </c>
    </row>
    <row r="514" spans="1:21" x14ac:dyDescent="0.25">
      <c r="A514" s="59" t="s">
        <v>1217</v>
      </c>
      <c r="B514" s="60" t="s">
        <v>3653</v>
      </c>
      <c r="C514" s="60" t="s">
        <v>9</v>
      </c>
      <c r="D514" s="60" t="s">
        <v>3058</v>
      </c>
      <c r="E514" s="60" t="s">
        <v>2844</v>
      </c>
      <c r="F514" s="60" t="s">
        <v>3059</v>
      </c>
      <c r="G514" s="60" t="s">
        <v>3626</v>
      </c>
      <c r="H514" s="60" t="s">
        <v>3646</v>
      </c>
      <c r="I514" s="60" t="s">
        <v>3626</v>
      </c>
      <c r="J514" s="60" t="s">
        <v>2847</v>
      </c>
      <c r="K514" s="60" t="s">
        <v>3647</v>
      </c>
      <c r="L514" s="60" t="s">
        <v>1964</v>
      </c>
      <c r="M514" s="60">
        <v>330</v>
      </c>
      <c r="N514" s="60">
        <v>335</v>
      </c>
      <c r="O514" s="60">
        <v>405</v>
      </c>
      <c r="P514" s="61" t="s">
        <v>1217</v>
      </c>
      <c r="Q514" s="62" t="s">
        <v>3411</v>
      </c>
      <c r="R514" s="60" t="s">
        <v>3648</v>
      </c>
      <c r="S514" s="60" t="s">
        <v>3626</v>
      </c>
      <c r="T514" s="60" t="s">
        <v>2847</v>
      </c>
      <c r="U514" s="60">
        <v>1</v>
      </c>
    </row>
    <row r="515" spans="1:21" x14ac:dyDescent="0.25">
      <c r="A515" s="59">
        <v>134809</v>
      </c>
      <c r="B515" s="60" t="s">
        <v>3654</v>
      </c>
      <c r="C515" s="60" t="s">
        <v>9</v>
      </c>
      <c r="D515" s="60" t="s">
        <v>3058</v>
      </c>
      <c r="E515" s="60" t="s">
        <v>2844</v>
      </c>
      <c r="F515" s="60" t="s">
        <v>3059</v>
      </c>
      <c r="G515" s="60" t="s">
        <v>3626</v>
      </c>
      <c r="H515" s="60" t="s">
        <v>3655</v>
      </c>
      <c r="I515" s="60" t="s">
        <v>3626</v>
      </c>
      <c r="J515" s="60" t="s">
        <v>2847</v>
      </c>
      <c r="K515" s="60" t="s">
        <v>3654</v>
      </c>
      <c r="L515" s="60" t="s">
        <v>1974</v>
      </c>
      <c r="M515" s="60">
        <v>330</v>
      </c>
      <c r="N515" s="60">
        <v>335</v>
      </c>
      <c r="O515" s="60">
        <v>405</v>
      </c>
      <c r="P515" s="61" t="s">
        <v>1217</v>
      </c>
      <c r="Q515" s="62" t="s">
        <v>3411</v>
      </c>
      <c r="R515" s="60" t="s">
        <v>3656</v>
      </c>
      <c r="S515" s="60" t="s">
        <v>3626</v>
      </c>
      <c r="T515" s="60" t="s">
        <v>2847</v>
      </c>
      <c r="U515" s="60">
        <v>0.25</v>
      </c>
    </row>
    <row r="516" spans="1:21" x14ac:dyDescent="0.25">
      <c r="A516" s="59">
        <v>795519</v>
      </c>
      <c r="B516" s="60" t="s">
        <v>3657</v>
      </c>
      <c r="C516" s="60" t="s">
        <v>9</v>
      </c>
      <c r="D516" s="60" t="s">
        <v>3058</v>
      </c>
      <c r="E516" s="60" t="s">
        <v>2844</v>
      </c>
      <c r="F516" s="60" t="s">
        <v>3059</v>
      </c>
      <c r="G516" s="60" t="s">
        <v>3626</v>
      </c>
      <c r="H516" s="60" t="s">
        <v>3655</v>
      </c>
      <c r="I516" s="60" t="s">
        <v>3626</v>
      </c>
      <c r="J516" s="60" t="s">
        <v>2847</v>
      </c>
      <c r="K516" s="60" t="s">
        <v>3654</v>
      </c>
      <c r="L516" s="60" t="s">
        <v>1302</v>
      </c>
      <c r="M516" s="60">
        <v>330</v>
      </c>
      <c r="N516" s="60">
        <v>335</v>
      </c>
      <c r="O516" s="60">
        <v>405</v>
      </c>
      <c r="P516" s="61" t="s">
        <v>1217</v>
      </c>
      <c r="Q516" s="62" t="s">
        <v>3411</v>
      </c>
      <c r="R516" s="60" t="s">
        <v>3656</v>
      </c>
      <c r="S516" s="60" t="s">
        <v>3626</v>
      </c>
      <c r="T516" s="60" t="s">
        <v>2847</v>
      </c>
      <c r="U516" s="60">
        <v>0.25</v>
      </c>
    </row>
    <row r="517" spans="1:21" x14ac:dyDescent="0.25">
      <c r="A517" s="59">
        <v>657360</v>
      </c>
      <c r="B517" s="60" t="s">
        <v>3654</v>
      </c>
      <c r="C517" s="60" t="s">
        <v>9</v>
      </c>
      <c r="D517" s="60" t="s">
        <v>3058</v>
      </c>
      <c r="E517" s="60" t="s">
        <v>2844</v>
      </c>
      <c r="F517" s="60" t="s">
        <v>3059</v>
      </c>
      <c r="G517" s="60" t="s">
        <v>3626</v>
      </c>
      <c r="H517" s="60" t="s">
        <v>3655</v>
      </c>
      <c r="I517" s="60" t="s">
        <v>3626</v>
      </c>
      <c r="J517" s="60" t="s">
        <v>2847</v>
      </c>
      <c r="K517" s="60" t="s">
        <v>3654</v>
      </c>
      <c r="L517" s="60" t="s">
        <v>2852</v>
      </c>
      <c r="M517" s="60">
        <v>330</v>
      </c>
      <c r="N517" s="60">
        <v>335</v>
      </c>
      <c r="O517" s="60">
        <v>405</v>
      </c>
      <c r="P517" s="61">
        <v>142</v>
      </c>
      <c r="Q517" s="62">
        <v>330335405142</v>
      </c>
      <c r="R517" s="60" t="s">
        <v>3656</v>
      </c>
      <c r="S517" s="60" t="s">
        <v>3626</v>
      </c>
      <c r="T517" s="60" t="s">
        <v>2847</v>
      </c>
      <c r="U517" s="60">
        <v>0.25</v>
      </c>
    </row>
    <row r="518" spans="1:21" x14ac:dyDescent="0.25">
      <c r="A518" s="59" t="s">
        <v>1217</v>
      </c>
      <c r="B518" s="60" t="s">
        <v>3658</v>
      </c>
      <c r="C518" s="60" t="s">
        <v>9</v>
      </c>
      <c r="D518" s="60" t="s">
        <v>3058</v>
      </c>
      <c r="E518" s="60" t="s">
        <v>2844</v>
      </c>
      <c r="F518" s="60" t="s">
        <v>3059</v>
      </c>
      <c r="G518" s="60" t="s">
        <v>3626</v>
      </c>
      <c r="H518" s="60" t="s">
        <v>3655</v>
      </c>
      <c r="I518" s="60" t="s">
        <v>3626</v>
      </c>
      <c r="J518" s="60" t="s">
        <v>2847</v>
      </c>
      <c r="K518" s="60" t="s">
        <v>3654</v>
      </c>
      <c r="L518" s="60" t="s">
        <v>1512</v>
      </c>
      <c r="M518" s="60">
        <v>330</v>
      </c>
      <c r="N518" s="60">
        <v>335</v>
      </c>
      <c r="O518" s="60">
        <v>405</v>
      </c>
      <c r="P518" s="61" t="s">
        <v>1217</v>
      </c>
      <c r="Q518" s="62" t="s">
        <v>3411</v>
      </c>
      <c r="R518" s="60" t="s">
        <v>3656</v>
      </c>
      <c r="S518" s="60" t="s">
        <v>3626</v>
      </c>
      <c r="T518" s="60" t="s">
        <v>2847</v>
      </c>
      <c r="U518" s="60">
        <v>0.25</v>
      </c>
    </row>
    <row r="519" spans="1:21" x14ac:dyDescent="0.25">
      <c r="A519" s="59" t="s">
        <v>1217</v>
      </c>
      <c r="B519" s="60" t="s">
        <v>3659</v>
      </c>
      <c r="C519" s="60" t="s">
        <v>9</v>
      </c>
      <c r="D519" s="60" t="s">
        <v>3058</v>
      </c>
      <c r="E519" s="60" t="s">
        <v>2844</v>
      </c>
      <c r="F519" s="60" t="s">
        <v>3059</v>
      </c>
      <c r="G519" s="60" t="s">
        <v>3626</v>
      </c>
      <c r="H519" s="60" t="s">
        <v>3655</v>
      </c>
      <c r="I519" s="60" t="s">
        <v>3626</v>
      </c>
      <c r="J519" s="60" t="s">
        <v>2847</v>
      </c>
      <c r="K519" s="60" t="s">
        <v>3654</v>
      </c>
      <c r="L519" s="60" t="s">
        <v>1964</v>
      </c>
      <c r="M519" s="60">
        <v>330</v>
      </c>
      <c r="N519" s="60">
        <v>335</v>
      </c>
      <c r="O519" s="60">
        <v>405</v>
      </c>
      <c r="P519" s="61" t="s">
        <v>1217</v>
      </c>
      <c r="Q519" s="62" t="s">
        <v>3411</v>
      </c>
      <c r="R519" s="60" t="s">
        <v>3656</v>
      </c>
      <c r="S519" s="60" t="s">
        <v>3626</v>
      </c>
      <c r="T519" s="60" t="s">
        <v>2847</v>
      </c>
      <c r="U519" s="60">
        <v>0.25</v>
      </c>
    </row>
    <row r="520" spans="1:21" x14ac:dyDescent="0.25">
      <c r="A520" s="59">
        <v>134806</v>
      </c>
      <c r="B520" s="60" t="s">
        <v>3660</v>
      </c>
      <c r="C520" s="60" t="s">
        <v>9</v>
      </c>
      <c r="D520" s="60" t="s">
        <v>3635</v>
      </c>
      <c r="E520" s="60" t="s">
        <v>3636</v>
      </c>
      <c r="F520" s="60" t="s">
        <v>3637</v>
      </c>
      <c r="G520" s="60" t="s">
        <v>3626</v>
      </c>
      <c r="H520" s="60" t="s">
        <v>3661</v>
      </c>
      <c r="I520" s="60" t="s">
        <v>3626</v>
      </c>
      <c r="J520" s="60" t="s">
        <v>2847</v>
      </c>
      <c r="K520" s="60" t="s">
        <v>3662</v>
      </c>
      <c r="L520" s="60" t="s">
        <v>1974</v>
      </c>
      <c r="M520" s="60">
        <v>480</v>
      </c>
      <c r="N520" s="60">
        <v>483</v>
      </c>
      <c r="O520" s="60">
        <v>101</v>
      </c>
      <c r="P520" s="61" t="s">
        <v>1217</v>
      </c>
      <c r="Q520" s="62" t="s">
        <v>3640</v>
      </c>
      <c r="R520" s="60" t="s">
        <v>3663</v>
      </c>
      <c r="S520" s="60" t="s">
        <v>3626</v>
      </c>
      <c r="T520" s="60" t="s">
        <v>2847</v>
      </c>
      <c r="U520" s="60">
        <v>0.25</v>
      </c>
    </row>
    <row r="521" spans="1:21" x14ac:dyDescent="0.25">
      <c r="A521" s="59">
        <v>795520</v>
      </c>
      <c r="B521" s="60" t="s">
        <v>3664</v>
      </c>
      <c r="C521" s="60" t="s">
        <v>9</v>
      </c>
      <c r="D521" s="60" t="s">
        <v>3635</v>
      </c>
      <c r="E521" s="60" t="s">
        <v>3636</v>
      </c>
      <c r="F521" s="60" t="s">
        <v>3637</v>
      </c>
      <c r="G521" s="60" t="s">
        <v>3626</v>
      </c>
      <c r="H521" s="60" t="s">
        <v>3665</v>
      </c>
      <c r="I521" s="60" t="s">
        <v>3626</v>
      </c>
      <c r="J521" s="60" t="s">
        <v>2847</v>
      </c>
      <c r="K521" s="60" t="s">
        <v>3666</v>
      </c>
      <c r="L521" s="60" t="s">
        <v>1302</v>
      </c>
      <c r="M521" s="60">
        <v>480</v>
      </c>
      <c r="N521" s="60">
        <v>483</v>
      </c>
      <c r="O521" s="60">
        <v>101</v>
      </c>
      <c r="P521" s="61" t="s">
        <v>1217</v>
      </c>
      <c r="Q521" s="62" t="s">
        <v>3640</v>
      </c>
      <c r="R521" s="60" t="s">
        <v>3663</v>
      </c>
      <c r="S521" s="60" t="s">
        <v>3626</v>
      </c>
      <c r="T521" s="60" t="s">
        <v>2847</v>
      </c>
      <c r="U521" s="60">
        <v>0.2</v>
      </c>
    </row>
    <row r="522" spans="1:21" x14ac:dyDescent="0.25">
      <c r="A522" s="59">
        <v>662375</v>
      </c>
      <c r="B522" s="60" t="s">
        <v>3667</v>
      </c>
      <c r="C522" s="60" t="s">
        <v>9</v>
      </c>
      <c r="D522" s="60" t="s">
        <v>3635</v>
      </c>
      <c r="E522" s="60" t="s">
        <v>3636</v>
      </c>
      <c r="F522" s="60" t="s">
        <v>3637</v>
      </c>
      <c r="G522" s="60" t="s">
        <v>3626</v>
      </c>
      <c r="H522" s="60" t="s">
        <v>3665</v>
      </c>
      <c r="I522" s="60" t="s">
        <v>3626</v>
      </c>
      <c r="J522" s="60" t="s">
        <v>2847</v>
      </c>
      <c r="K522" s="60" t="s">
        <v>3666</v>
      </c>
      <c r="L522" s="60" t="s">
        <v>2852</v>
      </c>
      <c r="M522" s="60">
        <v>480</v>
      </c>
      <c r="N522" s="60">
        <v>483</v>
      </c>
      <c r="O522" s="60">
        <v>101</v>
      </c>
      <c r="P522" s="61">
        <v>228</v>
      </c>
      <c r="Q522" s="62">
        <v>480483101228</v>
      </c>
      <c r="R522" s="60" t="s">
        <v>3663</v>
      </c>
      <c r="S522" s="60" t="s">
        <v>3626</v>
      </c>
      <c r="T522" s="60" t="s">
        <v>2847</v>
      </c>
      <c r="U522" s="60">
        <v>0.2</v>
      </c>
    </row>
    <row r="523" spans="1:21" x14ac:dyDescent="0.25">
      <c r="A523" s="59" t="s">
        <v>1217</v>
      </c>
      <c r="B523" s="60" t="s">
        <v>3668</v>
      </c>
      <c r="C523" s="60" t="s">
        <v>9</v>
      </c>
      <c r="D523" s="60" t="s">
        <v>3635</v>
      </c>
      <c r="E523" s="60" t="s">
        <v>3636</v>
      </c>
      <c r="F523" s="60" t="s">
        <v>3637</v>
      </c>
      <c r="G523" s="60" t="s">
        <v>3626</v>
      </c>
      <c r="H523" s="60" t="s">
        <v>3661</v>
      </c>
      <c r="I523" s="60" t="s">
        <v>3626</v>
      </c>
      <c r="J523" s="60" t="s">
        <v>2847</v>
      </c>
      <c r="K523" s="60" t="s">
        <v>3662</v>
      </c>
      <c r="L523" s="60" t="s">
        <v>1512</v>
      </c>
      <c r="M523" s="60">
        <v>480</v>
      </c>
      <c r="N523" s="60">
        <v>483</v>
      </c>
      <c r="O523" s="60">
        <v>101</v>
      </c>
      <c r="P523" s="61" t="s">
        <v>1217</v>
      </c>
      <c r="Q523" s="62" t="s">
        <v>3640</v>
      </c>
      <c r="R523" s="60" t="s">
        <v>3663</v>
      </c>
      <c r="S523" s="60" t="s">
        <v>3626</v>
      </c>
      <c r="T523" s="60" t="s">
        <v>2847</v>
      </c>
      <c r="U523" s="60">
        <v>0.25</v>
      </c>
    </row>
    <row r="524" spans="1:21" x14ac:dyDescent="0.25">
      <c r="A524" s="59" t="s">
        <v>1217</v>
      </c>
      <c r="B524" s="60" t="s">
        <v>3669</v>
      </c>
      <c r="C524" s="60" t="s">
        <v>9</v>
      </c>
      <c r="D524" s="60" t="s">
        <v>3635</v>
      </c>
      <c r="E524" s="60" t="s">
        <v>3636</v>
      </c>
      <c r="F524" s="60" t="s">
        <v>3637</v>
      </c>
      <c r="G524" s="60" t="s">
        <v>3626</v>
      </c>
      <c r="H524" s="60" t="s">
        <v>3661</v>
      </c>
      <c r="I524" s="60" t="s">
        <v>3626</v>
      </c>
      <c r="J524" s="60" t="s">
        <v>2847</v>
      </c>
      <c r="K524" s="60" t="s">
        <v>3662</v>
      </c>
      <c r="L524" s="60" t="s">
        <v>1964</v>
      </c>
      <c r="M524" s="60">
        <v>480</v>
      </c>
      <c r="N524" s="60">
        <v>483</v>
      </c>
      <c r="O524" s="60">
        <v>101</v>
      </c>
      <c r="P524" s="61" t="s">
        <v>1217</v>
      </c>
      <c r="Q524" s="62" t="s">
        <v>3640</v>
      </c>
      <c r="R524" s="60" t="s">
        <v>3663</v>
      </c>
      <c r="S524" s="60" t="s">
        <v>3626</v>
      </c>
      <c r="T524" s="60" t="s">
        <v>2847</v>
      </c>
      <c r="U524" s="60">
        <v>0.25</v>
      </c>
    </row>
    <row r="525" spans="1:21" x14ac:dyDescent="0.25">
      <c r="A525" s="59">
        <v>134808</v>
      </c>
      <c r="B525" s="60" t="s">
        <v>3670</v>
      </c>
      <c r="C525" s="60" t="s">
        <v>9</v>
      </c>
      <c r="D525" s="60" t="s">
        <v>3623</v>
      </c>
      <c r="E525" s="60" t="s">
        <v>3624</v>
      </c>
      <c r="F525" s="60" t="s">
        <v>3625</v>
      </c>
      <c r="G525" s="60" t="s">
        <v>3626</v>
      </c>
      <c r="H525" s="60" t="s">
        <v>3671</v>
      </c>
      <c r="I525" s="60" t="s">
        <v>3626</v>
      </c>
      <c r="J525" s="60" t="s">
        <v>2847</v>
      </c>
      <c r="K525" s="60" t="s">
        <v>3672</v>
      </c>
      <c r="L525" s="60" t="s">
        <v>1974</v>
      </c>
      <c r="M525" s="60">
        <v>480</v>
      </c>
      <c r="N525" s="60">
        <v>433</v>
      </c>
      <c r="O525" s="60">
        <v>104</v>
      </c>
      <c r="P525" s="61" t="s">
        <v>1217</v>
      </c>
      <c r="Q525" s="62" t="s">
        <v>3628</v>
      </c>
      <c r="R525" s="60" t="s">
        <v>3455</v>
      </c>
      <c r="S525" s="60" t="s">
        <v>3626</v>
      </c>
      <c r="T525" s="60" t="s">
        <v>2847</v>
      </c>
      <c r="U525" s="60">
        <v>0.25</v>
      </c>
    </row>
    <row r="526" spans="1:21" x14ac:dyDescent="0.25">
      <c r="A526" s="59">
        <v>795516</v>
      </c>
      <c r="B526" s="60" t="s">
        <v>3673</v>
      </c>
      <c r="C526" s="60" t="s">
        <v>9</v>
      </c>
      <c r="D526" s="60" t="s">
        <v>3623</v>
      </c>
      <c r="E526" s="60" t="s">
        <v>3624</v>
      </c>
      <c r="F526" s="60" t="s">
        <v>3625</v>
      </c>
      <c r="G526" s="60" t="s">
        <v>3626</v>
      </c>
      <c r="H526" s="60" t="s">
        <v>3674</v>
      </c>
      <c r="I526" s="60" t="s">
        <v>3626</v>
      </c>
      <c r="J526" s="60" t="s">
        <v>2847</v>
      </c>
      <c r="K526" s="60" t="s">
        <v>42</v>
      </c>
      <c r="L526" s="60" t="s">
        <v>1302</v>
      </c>
      <c r="M526" s="60">
        <v>480</v>
      </c>
      <c r="N526" s="60">
        <v>433</v>
      </c>
      <c r="O526" s="60">
        <v>104</v>
      </c>
      <c r="P526" s="61" t="s">
        <v>1217</v>
      </c>
      <c r="Q526" s="62" t="s">
        <v>3628</v>
      </c>
      <c r="R526" s="60" t="s">
        <v>3455</v>
      </c>
      <c r="S526" s="60" t="s">
        <v>3626</v>
      </c>
      <c r="T526" s="60" t="s">
        <v>2847</v>
      </c>
      <c r="U526" s="60">
        <v>0.2</v>
      </c>
    </row>
    <row r="527" spans="1:21" x14ac:dyDescent="0.25">
      <c r="A527" s="59">
        <v>657353</v>
      </c>
      <c r="B527" s="60" t="s">
        <v>3675</v>
      </c>
      <c r="C527" s="60" t="s">
        <v>9</v>
      </c>
      <c r="D527" s="60" t="s">
        <v>3623</v>
      </c>
      <c r="E527" s="60" t="s">
        <v>3624</v>
      </c>
      <c r="F527" s="60" t="s">
        <v>3625</v>
      </c>
      <c r="G527" s="60" t="s">
        <v>3626</v>
      </c>
      <c r="H527" s="60" t="s">
        <v>3674</v>
      </c>
      <c r="I527" s="60" t="s">
        <v>3626</v>
      </c>
      <c r="J527" s="60" t="s">
        <v>2847</v>
      </c>
      <c r="K527" s="60" t="s">
        <v>42</v>
      </c>
      <c r="L527" s="60" t="s">
        <v>2852</v>
      </c>
      <c r="M527" s="60">
        <v>430</v>
      </c>
      <c r="N527" s="60">
        <v>433</v>
      </c>
      <c r="O527" s="60">
        <v>104</v>
      </c>
      <c r="P527" s="61">
        <v>105</v>
      </c>
      <c r="Q527" s="62">
        <v>430433104105</v>
      </c>
      <c r="R527" s="60" t="s">
        <v>3455</v>
      </c>
      <c r="S527" s="60" t="s">
        <v>3626</v>
      </c>
      <c r="T527" s="60" t="s">
        <v>2847</v>
      </c>
      <c r="U527" s="60">
        <v>0.2</v>
      </c>
    </row>
    <row r="528" spans="1:21" x14ac:dyDescent="0.25">
      <c r="A528" s="59" t="s">
        <v>1217</v>
      </c>
      <c r="B528" s="60" t="s">
        <v>3676</v>
      </c>
      <c r="C528" s="60" t="s">
        <v>9</v>
      </c>
      <c r="D528" s="60" t="s">
        <v>3623</v>
      </c>
      <c r="E528" s="60" t="s">
        <v>3624</v>
      </c>
      <c r="F528" s="60" t="s">
        <v>3625</v>
      </c>
      <c r="G528" s="60" t="s">
        <v>3626</v>
      </c>
      <c r="H528" s="60" t="s">
        <v>3671</v>
      </c>
      <c r="I528" s="60" t="s">
        <v>3626</v>
      </c>
      <c r="J528" s="60" t="s">
        <v>2847</v>
      </c>
      <c r="K528" s="60" t="s">
        <v>3672</v>
      </c>
      <c r="L528" s="60" t="s">
        <v>1512</v>
      </c>
      <c r="M528" s="60">
        <v>480</v>
      </c>
      <c r="N528" s="60">
        <v>433</v>
      </c>
      <c r="O528" s="60">
        <v>104</v>
      </c>
      <c r="P528" s="61" t="s">
        <v>1217</v>
      </c>
      <c r="Q528" s="62" t="s">
        <v>3628</v>
      </c>
      <c r="R528" s="60" t="s">
        <v>3455</v>
      </c>
      <c r="S528" s="60" t="s">
        <v>3626</v>
      </c>
      <c r="T528" s="60" t="s">
        <v>2847</v>
      </c>
      <c r="U528" s="60">
        <v>0.25</v>
      </c>
    </row>
    <row r="529" spans="1:21" x14ac:dyDescent="0.25">
      <c r="A529" s="59" t="s">
        <v>1217</v>
      </c>
      <c r="B529" s="60" t="s">
        <v>3677</v>
      </c>
      <c r="C529" s="60" t="s">
        <v>9</v>
      </c>
      <c r="D529" s="60" t="s">
        <v>3623</v>
      </c>
      <c r="E529" s="60" t="s">
        <v>3624</v>
      </c>
      <c r="F529" s="60" t="s">
        <v>3625</v>
      </c>
      <c r="G529" s="60" t="s">
        <v>3626</v>
      </c>
      <c r="H529" s="60" t="s">
        <v>3671</v>
      </c>
      <c r="I529" s="60" t="s">
        <v>3626</v>
      </c>
      <c r="J529" s="60" t="s">
        <v>2847</v>
      </c>
      <c r="K529" s="60" t="s">
        <v>3672</v>
      </c>
      <c r="L529" s="60" t="s">
        <v>1964</v>
      </c>
      <c r="M529" s="60">
        <v>480</v>
      </c>
      <c r="N529" s="60">
        <v>433</v>
      </c>
      <c r="O529" s="60">
        <v>104</v>
      </c>
      <c r="P529" s="61" t="s">
        <v>1217</v>
      </c>
      <c r="Q529" s="62" t="s">
        <v>3628</v>
      </c>
      <c r="R529" s="60" t="s">
        <v>3455</v>
      </c>
      <c r="S529" s="60" t="s">
        <v>3626</v>
      </c>
      <c r="T529" s="60" t="s">
        <v>2847</v>
      </c>
      <c r="U529" s="60">
        <v>0.25</v>
      </c>
    </row>
    <row r="530" spans="1:21" x14ac:dyDescent="0.25">
      <c r="A530" s="59">
        <v>134805</v>
      </c>
      <c r="B530" s="60" t="s">
        <v>3678</v>
      </c>
      <c r="C530" s="60" t="s">
        <v>9</v>
      </c>
      <c r="D530" s="60" t="s">
        <v>3635</v>
      </c>
      <c r="E530" s="60" t="s">
        <v>3636</v>
      </c>
      <c r="F530" s="60" t="s">
        <v>3637</v>
      </c>
      <c r="G530" s="60" t="s">
        <v>3626</v>
      </c>
      <c r="H530" s="60" t="s">
        <v>3679</v>
      </c>
      <c r="I530" s="60" t="s">
        <v>3626</v>
      </c>
      <c r="J530" s="60" t="s">
        <v>2847</v>
      </c>
      <c r="K530" s="60" t="s">
        <v>3678</v>
      </c>
      <c r="L530" s="60" t="s">
        <v>1974</v>
      </c>
      <c r="M530" s="60">
        <v>480</v>
      </c>
      <c r="N530" s="60">
        <v>483</v>
      </c>
      <c r="O530" s="60">
        <v>101</v>
      </c>
      <c r="P530" s="61" t="s">
        <v>1217</v>
      </c>
      <c r="Q530" s="62" t="s">
        <v>3640</v>
      </c>
      <c r="R530" s="60" t="s">
        <v>3680</v>
      </c>
      <c r="S530" s="60" t="s">
        <v>3626</v>
      </c>
      <c r="T530" s="60" t="s">
        <v>2847</v>
      </c>
      <c r="U530" s="60">
        <v>0.5</v>
      </c>
    </row>
    <row r="531" spans="1:21" x14ac:dyDescent="0.25">
      <c r="A531" s="59">
        <v>798920</v>
      </c>
      <c r="B531" s="60" t="s">
        <v>3681</v>
      </c>
      <c r="C531" s="60" t="s">
        <v>9</v>
      </c>
      <c r="D531" s="60" t="s">
        <v>3635</v>
      </c>
      <c r="E531" s="60" t="s">
        <v>3636</v>
      </c>
      <c r="F531" s="60" t="s">
        <v>3637</v>
      </c>
      <c r="G531" s="60" t="s">
        <v>3626</v>
      </c>
      <c r="H531" s="60" t="s">
        <v>3682</v>
      </c>
      <c r="I531" s="60" t="s">
        <v>3626</v>
      </c>
      <c r="J531" s="60" t="s">
        <v>2847</v>
      </c>
      <c r="K531" s="60" t="s">
        <v>62</v>
      </c>
      <c r="L531" s="60" t="s">
        <v>1302</v>
      </c>
      <c r="M531" s="60">
        <v>480</v>
      </c>
      <c r="N531" s="60">
        <v>483</v>
      </c>
      <c r="O531" s="60">
        <v>101</v>
      </c>
      <c r="P531" s="61" t="s">
        <v>1217</v>
      </c>
      <c r="Q531" s="62" t="s">
        <v>3640</v>
      </c>
      <c r="R531" s="60" t="s">
        <v>3680</v>
      </c>
      <c r="S531" s="60" t="s">
        <v>3626</v>
      </c>
      <c r="T531" s="60" t="s">
        <v>2847</v>
      </c>
      <c r="U531" s="60">
        <v>0.4</v>
      </c>
    </row>
    <row r="532" spans="1:21" x14ac:dyDescent="0.25">
      <c r="A532" s="59">
        <v>662372</v>
      </c>
      <c r="B532" s="60" t="s">
        <v>3683</v>
      </c>
      <c r="C532" s="60" t="s">
        <v>9</v>
      </c>
      <c r="D532" s="60" t="s">
        <v>3635</v>
      </c>
      <c r="E532" s="60" t="s">
        <v>3636</v>
      </c>
      <c r="F532" s="60" t="s">
        <v>3637</v>
      </c>
      <c r="G532" s="60" t="s">
        <v>3626</v>
      </c>
      <c r="H532" s="60" t="s">
        <v>3682</v>
      </c>
      <c r="I532" s="60" t="s">
        <v>3626</v>
      </c>
      <c r="J532" s="60" t="s">
        <v>2847</v>
      </c>
      <c r="K532" s="60" t="s">
        <v>62</v>
      </c>
      <c r="L532" s="60" t="s">
        <v>2852</v>
      </c>
      <c r="M532" s="60">
        <v>480</v>
      </c>
      <c r="N532" s="60">
        <v>483</v>
      </c>
      <c r="O532" s="60">
        <v>101</v>
      </c>
      <c r="P532" s="61">
        <v>228</v>
      </c>
      <c r="Q532" s="62">
        <v>480483101228</v>
      </c>
      <c r="R532" s="60" t="s">
        <v>3680</v>
      </c>
      <c r="S532" s="60" t="s">
        <v>3626</v>
      </c>
      <c r="T532" s="60" t="s">
        <v>2847</v>
      </c>
      <c r="U532" s="60">
        <v>0.4</v>
      </c>
    </row>
    <row r="533" spans="1:21" x14ac:dyDescent="0.25">
      <c r="A533" s="59" t="s">
        <v>1217</v>
      </c>
      <c r="B533" s="60" t="s">
        <v>3684</v>
      </c>
      <c r="C533" s="60" t="s">
        <v>9</v>
      </c>
      <c r="D533" s="60" t="s">
        <v>3635</v>
      </c>
      <c r="E533" s="60" t="s">
        <v>3636</v>
      </c>
      <c r="F533" s="60" t="s">
        <v>3637</v>
      </c>
      <c r="G533" s="60" t="s">
        <v>3626</v>
      </c>
      <c r="H533" s="60" t="s">
        <v>3679</v>
      </c>
      <c r="I533" s="60" t="s">
        <v>3626</v>
      </c>
      <c r="J533" s="60" t="s">
        <v>2847</v>
      </c>
      <c r="K533" s="60" t="s">
        <v>3678</v>
      </c>
      <c r="L533" s="60" t="s">
        <v>1512</v>
      </c>
      <c r="M533" s="60">
        <v>480</v>
      </c>
      <c r="N533" s="60">
        <v>483</v>
      </c>
      <c r="O533" s="60">
        <v>101</v>
      </c>
      <c r="P533" s="61" t="s">
        <v>1217</v>
      </c>
      <c r="Q533" s="62" t="s">
        <v>3640</v>
      </c>
      <c r="R533" s="60" t="s">
        <v>3680</v>
      </c>
      <c r="S533" s="60" t="s">
        <v>3626</v>
      </c>
      <c r="T533" s="60" t="s">
        <v>2847</v>
      </c>
      <c r="U533" s="60">
        <v>0.5</v>
      </c>
    </row>
    <row r="534" spans="1:21" x14ac:dyDescent="0.25">
      <c r="A534" s="59" t="s">
        <v>1217</v>
      </c>
      <c r="B534" s="60" t="s">
        <v>3684</v>
      </c>
      <c r="C534" s="60" t="s">
        <v>9</v>
      </c>
      <c r="D534" s="60" t="s">
        <v>3635</v>
      </c>
      <c r="E534" s="60" t="s">
        <v>3636</v>
      </c>
      <c r="F534" s="60" t="s">
        <v>3637</v>
      </c>
      <c r="G534" s="60" t="s">
        <v>3626</v>
      </c>
      <c r="H534" s="60" t="s">
        <v>3679</v>
      </c>
      <c r="I534" s="60" t="s">
        <v>3626</v>
      </c>
      <c r="J534" s="60" t="s">
        <v>2847</v>
      </c>
      <c r="K534" s="60" t="s">
        <v>3678</v>
      </c>
      <c r="L534" s="60" t="s">
        <v>1964</v>
      </c>
      <c r="M534" s="60">
        <v>480</v>
      </c>
      <c r="N534" s="60">
        <v>483</v>
      </c>
      <c r="O534" s="60">
        <v>101</v>
      </c>
      <c r="P534" s="61" t="s">
        <v>1217</v>
      </c>
      <c r="Q534" s="62" t="s">
        <v>3640</v>
      </c>
      <c r="R534" s="60" t="s">
        <v>3680</v>
      </c>
      <c r="S534" s="60" t="s">
        <v>3626</v>
      </c>
      <c r="T534" s="60" t="s">
        <v>2847</v>
      </c>
      <c r="U534" s="60">
        <v>0.5</v>
      </c>
    </row>
    <row r="535" spans="1:21" x14ac:dyDescent="0.25">
      <c r="A535" s="59">
        <v>677212</v>
      </c>
      <c r="B535" s="60" t="s">
        <v>3685</v>
      </c>
      <c r="C535" s="60" t="s">
        <v>9</v>
      </c>
      <c r="D535" s="60" t="s">
        <v>2843</v>
      </c>
      <c r="E535" s="60" t="s">
        <v>2844</v>
      </c>
      <c r="F535" s="60" t="s">
        <v>2845</v>
      </c>
      <c r="G535" s="60" t="s">
        <v>2862</v>
      </c>
      <c r="H535" s="60" t="s">
        <v>3686</v>
      </c>
      <c r="I535" s="60" t="s">
        <v>3272</v>
      </c>
      <c r="J535" s="60" t="s">
        <v>2851</v>
      </c>
      <c r="K535" s="60" t="s">
        <v>3685</v>
      </c>
      <c r="L535" s="60" t="s">
        <v>2852</v>
      </c>
      <c r="M535" s="60">
        <v>330</v>
      </c>
      <c r="N535" s="60">
        <v>333</v>
      </c>
      <c r="O535" s="60">
        <v>401</v>
      </c>
      <c r="P535" s="61">
        <v>127</v>
      </c>
      <c r="Q535" s="62">
        <v>330333401127</v>
      </c>
      <c r="R535" s="60" t="s">
        <v>3687</v>
      </c>
      <c r="S535" s="60" t="s">
        <v>2865</v>
      </c>
      <c r="T535" s="60" t="s">
        <v>2847</v>
      </c>
      <c r="U535" s="60">
        <v>0.3</v>
      </c>
    </row>
    <row r="536" spans="1:21" x14ac:dyDescent="0.25">
      <c r="A536" s="59">
        <v>677203</v>
      </c>
      <c r="B536" s="60" t="s">
        <v>3688</v>
      </c>
      <c r="C536" s="60" t="s">
        <v>9</v>
      </c>
      <c r="D536" s="60" t="s">
        <v>2843</v>
      </c>
      <c r="E536" s="60" t="s">
        <v>2844</v>
      </c>
      <c r="F536" s="60" t="s">
        <v>2845</v>
      </c>
      <c r="G536" s="60" t="s">
        <v>2862</v>
      </c>
      <c r="H536" s="60" t="s">
        <v>3689</v>
      </c>
      <c r="I536" s="60" t="s">
        <v>3280</v>
      </c>
      <c r="J536" s="60" t="s">
        <v>2851</v>
      </c>
      <c r="K536" s="60" t="s">
        <v>3688</v>
      </c>
      <c r="L536" s="60" t="s">
        <v>2852</v>
      </c>
      <c r="M536" s="60">
        <v>330</v>
      </c>
      <c r="N536" s="60">
        <v>333</v>
      </c>
      <c r="O536" s="60">
        <v>401</v>
      </c>
      <c r="P536" s="61">
        <v>127</v>
      </c>
      <c r="Q536" s="62">
        <v>330333401127</v>
      </c>
      <c r="R536" s="60" t="s">
        <v>3687</v>
      </c>
      <c r="S536" s="60" t="s">
        <v>2865</v>
      </c>
      <c r="T536" s="60" t="s">
        <v>2847</v>
      </c>
      <c r="U536" s="60">
        <v>0.3</v>
      </c>
    </row>
    <row r="537" spans="1:21" x14ac:dyDescent="0.25">
      <c r="A537" s="59">
        <v>677206</v>
      </c>
      <c r="B537" s="60" t="s">
        <v>3690</v>
      </c>
      <c r="C537" s="60" t="s">
        <v>9</v>
      </c>
      <c r="D537" s="60" t="s">
        <v>2843</v>
      </c>
      <c r="E537" s="60" t="s">
        <v>2844</v>
      </c>
      <c r="F537" s="60" t="s">
        <v>2845</v>
      </c>
      <c r="G537" s="60" t="s">
        <v>2862</v>
      </c>
      <c r="H537" s="60" t="s">
        <v>3691</v>
      </c>
      <c r="I537" s="60" t="s">
        <v>2846</v>
      </c>
      <c r="J537" s="60" t="s">
        <v>2851</v>
      </c>
      <c r="K537" s="60" t="s">
        <v>3690</v>
      </c>
      <c r="L537" s="60" t="s">
        <v>2852</v>
      </c>
      <c r="M537" s="60">
        <v>330</v>
      </c>
      <c r="N537" s="60">
        <v>333</v>
      </c>
      <c r="O537" s="60">
        <v>401</v>
      </c>
      <c r="P537" s="61">
        <v>127</v>
      </c>
      <c r="Q537" s="62">
        <v>330333401127</v>
      </c>
      <c r="R537" s="60" t="s">
        <v>3687</v>
      </c>
      <c r="S537" s="60" t="s">
        <v>2865</v>
      </c>
      <c r="T537" s="60" t="s">
        <v>2847</v>
      </c>
      <c r="U537" s="60">
        <v>0.3</v>
      </c>
    </row>
    <row r="538" spans="1:21" x14ac:dyDescent="0.25">
      <c r="A538" s="59">
        <v>677205</v>
      </c>
      <c r="B538" s="60" t="s">
        <v>3692</v>
      </c>
      <c r="C538" s="60" t="s">
        <v>9</v>
      </c>
      <c r="D538" s="60" t="s">
        <v>2843</v>
      </c>
      <c r="E538" s="60" t="s">
        <v>2844</v>
      </c>
      <c r="F538" s="60" t="s">
        <v>2845</v>
      </c>
      <c r="G538" s="60" t="s">
        <v>2862</v>
      </c>
      <c r="H538" s="60" t="s">
        <v>3693</v>
      </c>
      <c r="I538" s="60" t="s">
        <v>3084</v>
      </c>
      <c r="J538" s="60" t="s">
        <v>2851</v>
      </c>
      <c r="K538" s="60" t="s">
        <v>3692</v>
      </c>
      <c r="L538" s="60" t="s">
        <v>2852</v>
      </c>
      <c r="M538" s="60">
        <v>330</v>
      </c>
      <c r="N538" s="60">
        <v>333</v>
      </c>
      <c r="O538" s="60">
        <v>401</v>
      </c>
      <c r="P538" s="61">
        <v>127</v>
      </c>
      <c r="Q538" s="62">
        <v>330333401127</v>
      </c>
      <c r="R538" s="60" t="s">
        <v>3687</v>
      </c>
      <c r="S538" s="60" t="s">
        <v>2865</v>
      </c>
      <c r="T538" s="60" t="s">
        <v>2847</v>
      </c>
      <c r="U538" s="60">
        <v>0.27</v>
      </c>
    </row>
    <row r="539" spans="1:21" x14ac:dyDescent="0.25">
      <c r="A539" s="59">
        <v>677204</v>
      </c>
      <c r="B539" s="60" t="s">
        <v>3694</v>
      </c>
      <c r="C539" s="60" t="s">
        <v>9</v>
      </c>
      <c r="D539" s="60" t="s">
        <v>2843</v>
      </c>
      <c r="E539" s="60" t="s">
        <v>2844</v>
      </c>
      <c r="F539" s="60" t="s">
        <v>2845</v>
      </c>
      <c r="G539" s="60" t="s">
        <v>2862</v>
      </c>
      <c r="H539" s="60" t="s">
        <v>3695</v>
      </c>
      <c r="I539" s="60" t="s">
        <v>3084</v>
      </c>
      <c r="J539" s="60" t="s">
        <v>2851</v>
      </c>
      <c r="K539" s="60" t="s">
        <v>3694</v>
      </c>
      <c r="L539" s="60" t="s">
        <v>2852</v>
      </c>
      <c r="M539" s="60">
        <v>330</v>
      </c>
      <c r="N539" s="60">
        <v>333</v>
      </c>
      <c r="O539" s="60">
        <v>401</v>
      </c>
      <c r="P539" s="61">
        <v>127</v>
      </c>
      <c r="Q539" s="62">
        <v>330333401127</v>
      </c>
      <c r="R539" s="60" t="s">
        <v>3687</v>
      </c>
      <c r="S539" s="60" t="s">
        <v>2865</v>
      </c>
      <c r="T539" s="60" t="s">
        <v>2847</v>
      </c>
      <c r="U539" s="60">
        <v>0.27</v>
      </c>
    </row>
    <row r="540" spans="1:21" x14ac:dyDescent="0.25">
      <c r="A540" s="59">
        <v>677210</v>
      </c>
      <c r="B540" s="60" t="s">
        <v>3696</v>
      </c>
      <c r="C540" s="60" t="s">
        <v>9</v>
      </c>
      <c r="D540" s="60" t="s">
        <v>2843</v>
      </c>
      <c r="E540" s="60" t="s">
        <v>2844</v>
      </c>
      <c r="F540" s="60" t="s">
        <v>2845</v>
      </c>
      <c r="G540" s="60" t="s">
        <v>2862</v>
      </c>
      <c r="H540" s="60" t="s">
        <v>3697</v>
      </c>
      <c r="I540" s="60" t="s">
        <v>3325</v>
      </c>
      <c r="J540" s="60" t="s">
        <v>2851</v>
      </c>
      <c r="K540" s="60" t="s">
        <v>3696</v>
      </c>
      <c r="L540" s="60" t="s">
        <v>2852</v>
      </c>
      <c r="M540" s="60">
        <v>330</v>
      </c>
      <c r="N540" s="60">
        <v>333</v>
      </c>
      <c r="O540" s="60">
        <v>401</v>
      </c>
      <c r="P540" s="61">
        <v>127</v>
      </c>
      <c r="Q540" s="62">
        <v>330333401127</v>
      </c>
      <c r="R540" s="60" t="s">
        <v>3687</v>
      </c>
      <c r="S540" s="60" t="s">
        <v>2865</v>
      </c>
      <c r="T540" s="60" t="s">
        <v>2847</v>
      </c>
      <c r="U540" s="60">
        <v>0.3</v>
      </c>
    </row>
    <row r="541" spans="1:21" x14ac:dyDescent="0.25">
      <c r="A541" s="59">
        <v>677208</v>
      </c>
      <c r="B541" s="60" t="s">
        <v>3698</v>
      </c>
      <c r="C541" s="60" t="s">
        <v>9</v>
      </c>
      <c r="D541" s="60" t="s">
        <v>2843</v>
      </c>
      <c r="E541" s="60" t="s">
        <v>2844</v>
      </c>
      <c r="F541" s="60" t="s">
        <v>2845</v>
      </c>
      <c r="G541" s="60" t="s">
        <v>2862</v>
      </c>
      <c r="H541" s="60" t="s">
        <v>3699</v>
      </c>
      <c r="I541" s="60" t="s">
        <v>3479</v>
      </c>
      <c r="J541" s="60" t="s">
        <v>2851</v>
      </c>
      <c r="K541" s="60" t="s">
        <v>3698</v>
      </c>
      <c r="L541" s="60" t="s">
        <v>2852</v>
      </c>
      <c r="M541" s="60">
        <v>330</v>
      </c>
      <c r="N541" s="60">
        <v>333</v>
      </c>
      <c r="O541" s="60">
        <v>401</v>
      </c>
      <c r="P541" s="61">
        <v>127</v>
      </c>
      <c r="Q541" s="62">
        <v>330333401127</v>
      </c>
      <c r="R541" s="60" t="s">
        <v>3687</v>
      </c>
      <c r="S541" s="60" t="s">
        <v>2865</v>
      </c>
      <c r="T541" s="60" t="s">
        <v>2847</v>
      </c>
      <c r="U541" s="60">
        <v>0.405</v>
      </c>
    </row>
    <row r="542" spans="1:21" x14ac:dyDescent="0.25">
      <c r="A542" s="59">
        <v>677211</v>
      </c>
      <c r="B542" s="60" t="s">
        <v>3700</v>
      </c>
      <c r="C542" s="60" t="s">
        <v>9</v>
      </c>
      <c r="D542" s="60" t="s">
        <v>2843</v>
      </c>
      <c r="E542" s="60" t="s">
        <v>2844</v>
      </c>
      <c r="F542" s="60" t="s">
        <v>2845</v>
      </c>
      <c r="G542" s="60" t="s">
        <v>2862</v>
      </c>
      <c r="H542" s="60" t="s">
        <v>3701</v>
      </c>
      <c r="I542" s="60" t="s">
        <v>3503</v>
      </c>
      <c r="J542" s="60" t="s">
        <v>2851</v>
      </c>
      <c r="K542" s="60" t="s">
        <v>3700</v>
      </c>
      <c r="L542" s="60" t="s">
        <v>2852</v>
      </c>
      <c r="M542" s="60">
        <v>330</v>
      </c>
      <c r="N542" s="60">
        <v>333</v>
      </c>
      <c r="O542" s="60">
        <v>401</v>
      </c>
      <c r="P542" s="61">
        <v>127</v>
      </c>
      <c r="Q542" s="62">
        <v>330333401127</v>
      </c>
      <c r="R542" s="60" t="s">
        <v>3687</v>
      </c>
      <c r="S542" s="60" t="s">
        <v>2865</v>
      </c>
      <c r="T542" s="60" t="s">
        <v>2847</v>
      </c>
      <c r="U542" s="60">
        <v>0.3</v>
      </c>
    </row>
    <row r="543" spans="1:21" x14ac:dyDescent="0.25">
      <c r="A543" s="59">
        <v>677207</v>
      </c>
      <c r="B543" s="60" t="s">
        <v>3702</v>
      </c>
      <c r="C543" s="60" t="s">
        <v>9</v>
      </c>
      <c r="D543" s="60" t="s">
        <v>2843</v>
      </c>
      <c r="E543" s="60" t="s">
        <v>2844</v>
      </c>
      <c r="F543" s="60" t="s">
        <v>2845</v>
      </c>
      <c r="G543" s="60" t="s">
        <v>2862</v>
      </c>
      <c r="H543" s="60" t="s">
        <v>3703</v>
      </c>
      <c r="I543" s="60" t="s">
        <v>3523</v>
      </c>
      <c r="J543" s="60" t="s">
        <v>2851</v>
      </c>
      <c r="K543" s="60" t="s">
        <v>3702</v>
      </c>
      <c r="L543" s="60" t="s">
        <v>2852</v>
      </c>
      <c r="M543" s="60">
        <v>330</v>
      </c>
      <c r="N543" s="60">
        <v>333</v>
      </c>
      <c r="O543" s="60">
        <v>401</v>
      </c>
      <c r="P543" s="61">
        <v>127</v>
      </c>
      <c r="Q543" s="62">
        <v>330333401127</v>
      </c>
      <c r="R543" s="60" t="s">
        <v>3687</v>
      </c>
      <c r="S543" s="60" t="s">
        <v>2865</v>
      </c>
      <c r="T543" s="60" t="s">
        <v>2847</v>
      </c>
      <c r="U543" s="60">
        <v>0.3</v>
      </c>
    </row>
    <row r="544" spans="1:21" x14ac:dyDescent="0.25">
      <c r="A544" s="59" t="s">
        <v>1217</v>
      </c>
      <c r="B544" s="60" t="s">
        <v>3704</v>
      </c>
      <c r="C544" s="60" t="s">
        <v>9</v>
      </c>
      <c r="D544" s="60" t="s">
        <v>2843</v>
      </c>
      <c r="E544" s="60" t="s">
        <v>2844</v>
      </c>
      <c r="F544" s="60" t="s">
        <v>2845</v>
      </c>
      <c r="G544" s="60" t="s">
        <v>2862</v>
      </c>
      <c r="H544" s="60" t="s">
        <v>3621</v>
      </c>
      <c r="I544" s="60" t="s">
        <v>3616</v>
      </c>
      <c r="J544" s="60" t="s">
        <v>2847</v>
      </c>
      <c r="K544" s="60" t="s">
        <v>3705</v>
      </c>
      <c r="L544" s="60" t="s">
        <v>1512</v>
      </c>
      <c r="M544" s="60">
        <v>330</v>
      </c>
      <c r="N544" s="60">
        <v>333</v>
      </c>
      <c r="O544" s="60">
        <v>401</v>
      </c>
      <c r="P544" s="61" t="s">
        <v>1217</v>
      </c>
      <c r="Q544" s="62" t="s">
        <v>2848</v>
      </c>
      <c r="R544" s="60" t="s">
        <v>2862</v>
      </c>
      <c r="S544" s="60" t="s">
        <v>2865</v>
      </c>
      <c r="T544" s="60" t="s">
        <v>2847</v>
      </c>
      <c r="U544" s="60">
        <v>0.5</v>
      </c>
    </row>
    <row r="545" spans="1:21" x14ac:dyDescent="0.25">
      <c r="A545" s="59" t="s">
        <v>1217</v>
      </c>
      <c r="B545" s="60" t="s">
        <v>3706</v>
      </c>
      <c r="C545" s="60" t="s">
        <v>9</v>
      </c>
      <c r="D545" s="60" t="s">
        <v>2843</v>
      </c>
      <c r="E545" s="60" t="s">
        <v>2844</v>
      </c>
      <c r="F545" s="60" t="s">
        <v>2881</v>
      </c>
      <c r="G545" s="60" t="s">
        <v>2933</v>
      </c>
      <c r="H545" s="60" t="s">
        <v>3002</v>
      </c>
      <c r="I545" s="60" t="s">
        <v>2999</v>
      </c>
      <c r="J545" s="60" t="s">
        <v>2847</v>
      </c>
      <c r="K545" s="60" t="s">
        <v>3003</v>
      </c>
      <c r="L545" s="60" t="s">
        <v>1974</v>
      </c>
      <c r="M545" s="60">
        <v>330</v>
      </c>
      <c r="N545" s="60">
        <v>333</v>
      </c>
      <c r="O545" s="60">
        <v>402</v>
      </c>
      <c r="P545" s="61" t="s">
        <v>1217</v>
      </c>
      <c r="Q545" s="62" t="s">
        <v>2884</v>
      </c>
      <c r="R545" s="60" t="s">
        <v>2933</v>
      </c>
      <c r="S545" s="60" t="s">
        <v>2865</v>
      </c>
      <c r="T545" s="60" t="s">
        <v>2847</v>
      </c>
      <c r="U545" s="60">
        <v>0.5</v>
      </c>
    </row>
    <row r="546" spans="1:21" x14ac:dyDescent="0.25">
      <c r="A546" s="59">
        <v>91836</v>
      </c>
      <c r="B546" s="60" t="s">
        <v>3707</v>
      </c>
      <c r="C546" s="60" t="s">
        <v>10</v>
      </c>
      <c r="D546" s="60" t="s">
        <v>2843</v>
      </c>
      <c r="E546" s="60" t="s">
        <v>2844</v>
      </c>
      <c r="F546" s="60" t="s">
        <v>2881</v>
      </c>
      <c r="G546" s="60" t="s">
        <v>2881</v>
      </c>
      <c r="H546" s="60" t="s">
        <v>3708</v>
      </c>
      <c r="I546" s="60" t="s">
        <v>3211</v>
      </c>
      <c r="J546" s="60" t="s">
        <v>2847</v>
      </c>
      <c r="K546" s="60" t="s">
        <v>3707</v>
      </c>
      <c r="L546" s="60" t="s">
        <v>1302</v>
      </c>
      <c r="M546" s="60">
        <v>330</v>
      </c>
      <c r="N546" s="60">
        <v>333</v>
      </c>
      <c r="O546" s="60">
        <v>402</v>
      </c>
      <c r="P546" s="61" t="s">
        <v>1217</v>
      </c>
      <c r="Q546" s="62" t="s">
        <v>2884</v>
      </c>
      <c r="R546" s="60" t="s">
        <v>2881</v>
      </c>
      <c r="S546" s="60" t="s">
        <v>2849</v>
      </c>
      <c r="T546" s="60" t="s">
        <v>2847</v>
      </c>
      <c r="U546" s="60">
        <v>1</v>
      </c>
    </row>
    <row r="547" spans="1:21" x14ac:dyDescent="0.25">
      <c r="A547" s="59" t="s">
        <v>1217</v>
      </c>
      <c r="B547" s="60" t="s">
        <v>3709</v>
      </c>
      <c r="C547" s="60" t="s">
        <v>10</v>
      </c>
      <c r="D547" s="60" t="s">
        <v>2843</v>
      </c>
      <c r="E547" s="60" t="s">
        <v>2844</v>
      </c>
      <c r="F547" s="60" t="s">
        <v>2881</v>
      </c>
      <c r="G547" s="60" t="s">
        <v>2881</v>
      </c>
      <c r="H547" s="60" t="s">
        <v>2969</v>
      </c>
      <c r="I547" s="60" t="s">
        <v>2970</v>
      </c>
      <c r="J547" s="60" t="s">
        <v>2847</v>
      </c>
      <c r="K547" s="60" t="s">
        <v>2968</v>
      </c>
      <c r="L547" s="60" t="s">
        <v>1512</v>
      </c>
      <c r="M547" s="60">
        <v>330</v>
      </c>
      <c r="N547" s="60">
        <v>333</v>
      </c>
      <c r="O547" s="60">
        <v>402</v>
      </c>
      <c r="P547" s="61" t="s">
        <v>1217</v>
      </c>
      <c r="Q547" s="62" t="s">
        <v>2884</v>
      </c>
      <c r="R547" s="60" t="s">
        <v>2881</v>
      </c>
      <c r="S547" s="60" t="s">
        <v>2849</v>
      </c>
      <c r="T547" s="60" t="s">
        <v>2847</v>
      </c>
      <c r="U547" s="60">
        <v>0.001</v>
      </c>
    </row>
    <row r="548" spans="1:21" x14ac:dyDescent="0.25">
      <c r="A548" s="59" t="s">
        <v>1217</v>
      </c>
      <c r="B548" s="60" t="s">
        <v>3710</v>
      </c>
      <c r="C548" s="60" t="s">
        <v>10</v>
      </c>
      <c r="D548" s="60" t="s">
        <v>2843</v>
      </c>
      <c r="E548" s="60" t="s">
        <v>2844</v>
      </c>
      <c r="F548" s="60" t="s">
        <v>2881</v>
      </c>
      <c r="G548" s="60" t="s">
        <v>2881</v>
      </c>
      <c r="H548" s="60" t="s">
        <v>3008</v>
      </c>
      <c r="I548" s="60" t="s">
        <v>3008</v>
      </c>
      <c r="J548" s="60" t="s">
        <v>2847</v>
      </c>
      <c r="K548" s="60" t="s">
        <v>3007</v>
      </c>
      <c r="L548" s="60" t="s">
        <v>1512</v>
      </c>
      <c r="M548" s="60">
        <v>330</v>
      </c>
      <c r="N548" s="60">
        <v>333</v>
      </c>
      <c r="O548" s="60">
        <v>402</v>
      </c>
      <c r="P548" s="61" t="s">
        <v>1217</v>
      </c>
      <c r="Q548" s="62" t="s">
        <v>2884</v>
      </c>
      <c r="R548" s="60" t="s">
        <v>2881</v>
      </c>
      <c r="S548" s="60" t="s">
        <v>2849</v>
      </c>
      <c r="T548" s="60" t="s">
        <v>2847</v>
      </c>
      <c r="U548" s="60">
        <v>0.001</v>
      </c>
    </row>
    <row r="549" spans="1:21" x14ac:dyDescent="0.25">
      <c r="A549" s="59">
        <v>91830</v>
      </c>
      <c r="B549" s="60" t="s">
        <v>3711</v>
      </c>
      <c r="C549" s="60" t="s">
        <v>10</v>
      </c>
      <c r="D549" s="60" t="s">
        <v>2843</v>
      </c>
      <c r="E549" s="60" t="s">
        <v>2844</v>
      </c>
      <c r="F549" s="60" t="s">
        <v>2845</v>
      </c>
      <c r="G549" s="60" t="s">
        <v>2845</v>
      </c>
      <c r="H549" s="60" t="s">
        <v>3712</v>
      </c>
      <c r="I549" s="60" t="s">
        <v>3318</v>
      </c>
      <c r="J549" s="60" t="s">
        <v>2847</v>
      </c>
      <c r="K549" s="60" t="s">
        <v>3711</v>
      </c>
      <c r="L549" s="60" t="s">
        <v>1302</v>
      </c>
      <c r="M549" s="60">
        <v>330</v>
      </c>
      <c r="N549" s="60">
        <v>333</v>
      </c>
      <c r="O549" s="60">
        <v>401</v>
      </c>
      <c r="P549" s="61" t="s">
        <v>1217</v>
      </c>
      <c r="Q549" s="62" t="s">
        <v>2848</v>
      </c>
      <c r="R549" s="60" t="s">
        <v>2845</v>
      </c>
      <c r="S549" s="60" t="s">
        <v>2849</v>
      </c>
      <c r="T549" s="60" t="s">
        <v>2847</v>
      </c>
      <c r="U549" s="60">
        <v>1</v>
      </c>
    </row>
    <row r="550" spans="1:21" x14ac:dyDescent="0.25">
      <c r="A550" s="59" t="s">
        <v>1217</v>
      </c>
      <c r="B550" s="60" t="s">
        <v>3713</v>
      </c>
      <c r="C550" s="60" t="s">
        <v>10</v>
      </c>
      <c r="D550" s="60" t="s">
        <v>2843</v>
      </c>
      <c r="E550" s="60" t="s">
        <v>2844</v>
      </c>
      <c r="F550" s="60" t="s">
        <v>2845</v>
      </c>
      <c r="G550" s="60" t="s">
        <v>2845</v>
      </c>
      <c r="H550" s="60" t="s">
        <v>3714</v>
      </c>
      <c r="I550" s="60" t="s">
        <v>3503</v>
      </c>
      <c r="J550" s="60" t="s">
        <v>2847</v>
      </c>
      <c r="K550" s="60" t="s">
        <v>3715</v>
      </c>
      <c r="L550" s="60" t="s">
        <v>1512</v>
      </c>
      <c r="M550" s="60">
        <v>330</v>
      </c>
      <c r="N550" s="60">
        <v>333</v>
      </c>
      <c r="O550" s="60">
        <v>401</v>
      </c>
      <c r="P550" s="61" t="s">
        <v>1217</v>
      </c>
      <c r="Q550" s="62" t="s">
        <v>2848</v>
      </c>
      <c r="R550" s="60" t="s">
        <v>2845</v>
      </c>
      <c r="S550" s="60" t="s">
        <v>2849</v>
      </c>
      <c r="T550" s="60" t="s">
        <v>2847</v>
      </c>
      <c r="U550" s="60">
        <v>0.001</v>
      </c>
    </row>
    <row r="551" spans="1:21" x14ac:dyDescent="0.25">
      <c r="A551" s="59" t="s">
        <v>1217</v>
      </c>
      <c r="B551" s="60" t="s">
        <v>3716</v>
      </c>
      <c r="C551" s="60" t="s">
        <v>10</v>
      </c>
      <c r="D551" s="60" t="s">
        <v>2843</v>
      </c>
      <c r="E551" s="60" t="s">
        <v>2844</v>
      </c>
      <c r="F551" s="60" t="s">
        <v>2845</v>
      </c>
      <c r="G551" s="60" t="s">
        <v>2845</v>
      </c>
      <c r="H551" s="60" t="s">
        <v>3497</v>
      </c>
      <c r="I551" s="60" t="s">
        <v>3497</v>
      </c>
      <c r="J551" s="60" t="s">
        <v>2847</v>
      </c>
      <c r="K551" s="60" t="s">
        <v>3496</v>
      </c>
      <c r="L551" s="60" t="s">
        <v>1512</v>
      </c>
      <c r="M551" s="60">
        <v>330</v>
      </c>
      <c r="N551" s="60">
        <v>333</v>
      </c>
      <c r="O551" s="60">
        <v>401</v>
      </c>
      <c r="P551" s="61" t="s">
        <v>1217</v>
      </c>
      <c r="Q551" s="62" t="s">
        <v>2848</v>
      </c>
      <c r="R551" s="60" t="s">
        <v>2845</v>
      </c>
      <c r="S551" s="60" t="s">
        <v>2849</v>
      </c>
      <c r="T551" s="60" t="s">
        <v>2847</v>
      </c>
      <c r="U551" s="60">
        <v>0.001</v>
      </c>
    </row>
    <row r="552" spans="1:21" x14ac:dyDescent="0.25">
      <c r="A552" s="59" t="s">
        <v>1217</v>
      </c>
      <c r="B552" s="60" t="s">
        <v>3717</v>
      </c>
      <c r="C552" s="60" t="s">
        <v>3308</v>
      </c>
      <c r="D552" s="60" t="s">
        <v>3178</v>
      </c>
      <c r="E552" s="60" t="s">
        <v>3301</v>
      </c>
      <c r="F552" s="60" t="s">
        <v>3302</v>
      </c>
      <c r="G552" s="60" t="s">
        <v>3302</v>
      </c>
      <c r="H552" s="60" t="s">
        <v>3344</v>
      </c>
      <c r="I552" s="60" t="s">
        <v>3340</v>
      </c>
      <c r="J552" s="60" t="s">
        <v>2847</v>
      </c>
      <c r="K552" s="60" t="s">
        <v>3718</v>
      </c>
      <c r="L552" s="60" t="s">
        <v>1512</v>
      </c>
      <c r="M552" s="60" t="s">
        <v>1217</v>
      </c>
      <c r="N552" s="60" t="s">
        <v>1217</v>
      </c>
      <c r="O552" s="60" t="s">
        <v>1217</v>
      </c>
      <c r="P552" s="61" t="s">
        <v>1217</v>
      </c>
      <c r="Q552" s="62" t="s">
        <v>3183</v>
      </c>
      <c r="R552" s="60" t="s">
        <v>3302</v>
      </c>
      <c r="S552" s="60" t="s">
        <v>3302</v>
      </c>
      <c r="T552" s="60" t="s">
        <v>2847</v>
      </c>
      <c r="U552" s="60">
        <v>30</v>
      </c>
    </row>
    <row r="553" spans="1:21" x14ac:dyDescent="0.25">
      <c r="A553" s="59" t="s">
        <v>1217</v>
      </c>
      <c r="B553" s="60" t="s">
        <v>3719</v>
      </c>
      <c r="C553" s="60" t="s">
        <v>3308</v>
      </c>
      <c r="D553" s="60" t="s">
        <v>3178</v>
      </c>
      <c r="E553" s="60" t="s">
        <v>3301</v>
      </c>
      <c r="F553" s="60" t="s">
        <v>3302</v>
      </c>
      <c r="G553" s="60" t="s">
        <v>3302</v>
      </c>
      <c r="H553" s="60" t="s">
        <v>3309</v>
      </c>
      <c r="I553" s="60" t="s">
        <v>3304</v>
      </c>
      <c r="J553" s="60" t="s">
        <v>2847</v>
      </c>
      <c r="K553" s="60" t="s">
        <v>3720</v>
      </c>
      <c r="L553" s="60" t="s">
        <v>1512</v>
      </c>
      <c r="M553" s="60" t="s">
        <v>1217</v>
      </c>
      <c r="N553" s="60" t="s">
        <v>1217</v>
      </c>
      <c r="O553" s="60" t="s">
        <v>1217</v>
      </c>
      <c r="P553" s="61" t="s">
        <v>1217</v>
      </c>
      <c r="Q553" s="62" t="s">
        <v>3183</v>
      </c>
      <c r="R553" s="60" t="s">
        <v>3302</v>
      </c>
      <c r="S553" s="60" t="s">
        <v>3302</v>
      </c>
      <c r="T553" s="60" t="s">
        <v>2847</v>
      </c>
      <c r="U553" s="60">
        <v>30</v>
      </c>
    </row>
    <row r="554" spans="1:21" x14ac:dyDescent="0.25">
      <c r="A554" s="59" t="s">
        <v>1217</v>
      </c>
      <c r="B554" s="60" t="s">
        <v>3721</v>
      </c>
      <c r="C554" s="60" t="s">
        <v>3308</v>
      </c>
      <c r="D554" s="60" t="s">
        <v>3178</v>
      </c>
      <c r="E554" s="60" t="s">
        <v>3301</v>
      </c>
      <c r="F554" s="60" t="s">
        <v>3302</v>
      </c>
      <c r="G554" s="60" t="s">
        <v>3302</v>
      </c>
      <c r="H554" s="60" t="s">
        <v>3316</v>
      </c>
      <c r="I554" s="60" t="s">
        <v>3312</v>
      </c>
      <c r="J554" s="60" t="s">
        <v>2847</v>
      </c>
      <c r="K554" s="60" t="s">
        <v>3722</v>
      </c>
      <c r="L554" s="60" t="s">
        <v>1512</v>
      </c>
      <c r="M554" s="60" t="s">
        <v>1217</v>
      </c>
      <c r="N554" s="60" t="s">
        <v>1217</v>
      </c>
      <c r="O554" s="60" t="s">
        <v>1217</v>
      </c>
      <c r="P554" s="61" t="s">
        <v>1217</v>
      </c>
      <c r="Q554" s="62" t="s">
        <v>3183</v>
      </c>
      <c r="R554" s="60" t="s">
        <v>3302</v>
      </c>
      <c r="S554" s="60" t="s">
        <v>3302</v>
      </c>
      <c r="T554" s="60" t="s">
        <v>2847</v>
      </c>
      <c r="U554" s="60">
        <v>30</v>
      </c>
    </row>
    <row r="555" spans="1:21" x14ac:dyDescent="0.25">
      <c r="A555" s="59">
        <v>677213</v>
      </c>
      <c r="B555" s="60" t="s">
        <v>3723</v>
      </c>
      <c r="C555" s="60" t="s">
        <v>9</v>
      </c>
      <c r="D555" s="60" t="s">
        <v>2843</v>
      </c>
      <c r="E555" s="60" t="s">
        <v>2844</v>
      </c>
      <c r="F555" s="60" t="s">
        <v>2845</v>
      </c>
      <c r="G555" s="60" t="s">
        <v>2862</v>
      </c>
      <c r="H555" s="60" t="s">
        <v>3724</v>
      </c>
      <c r="I555" s="60" t="s">
        <v>3084</v>
      </c>
      <c r="J555" s="60" t="s">
        <v>2851</v>
      </c>
      <c r="K555" s="60" t="s">
        <v>3723</v>
      </c>
      <c r="L555" s="60" t="s">
        <v>2852</v>
      </c>
      <c r="M555" s="60">
        <v>330</v>
      </c>
      <c r="N555" s="60">
        <v>333</v>
      </c>
      <c r="O555" s="60">
        <v>401</v>
      </c>
      <c r="P555" s="61">
        <v>127</v>
      </c>
      <c r="Q555" s="62">
        <v>330333401127</v>
      </c>
      <c r="R555" s="60" t="s">
        <v>3687</v>
      </c>
      <c r="S555" s="60" t="s">
        <v>2865</v>
      </c>
      <c r="T555" s="60" t="s">
        <v>2847</v>
      </c>
      <c r="U555" s="60">
        <v>0.25</v>
      </c>
    </row>
    <row r="556" spans="1:21" x14ac:dyDescent="0.25">
      <c r="A556" s="59">
        <v>20024098</v>
      </c>
      <c r="B556" s="60" t="s">
        <v>3725</v>
      </c>
      <c r="C556" s="60" t="s">
        <v>9</v>
      </c>
      <c r="D556" s="60" t="s">
        <v>2843</v>
      </c>
      <c r="E556" s="60" t="s">
        <v>2844</v>
      </c>
      <c r="F556" s="60" t="s">
        <v>2881</v>
      </c>
      <c r="G556" s="60" t="s">
        <v>2933</v>
      </c>
      <c r="H556" s="60" t="s">
        <v>3079</v>
      </c>
      <c r="I556" s="60" t="s">
        <v>3080</v>
      </c>
      <c r="J556" s="60" t="s">
        <v>2847</v>
      </c>
      <c r="K556" s="60" t="s">
        <v>3081</v>
      </c>
      <c r="L556" s="60" t="s">
        <v>2859</v>
      </c>
      <c r="M556" s="60">
        <v>330</v>
      </c>
      <c r="N556" s="60">
        <v>333</v>
      </c>
      <c r="O556" s="60">
        <v>402</v>
      </c>
      <c r="P556" s="61" t="s">
        <v>1217</v>
      </c>
      <c r="Q556" s="62" t="s">
        <v>2884</v>
      </c>
      <c r="R556" s="60" t="s">
        <v>2933</v>
      </c>
      <c r="S556" s="60" t="s">
        <v>2865</v>
      </c>
      <c r="T556" s="60" t="s">
        <v>2847</v>
      </c>
      <c r="U556" s="60">
        <v>0.5</v>
      </c>
    </row>
    <row r="557" spans="1:21" x14ac:dyDescent="0.25">
      <c r="A557" s="59">
        <v>671790</v>
      </c>
      <c r="B557" s="60" t="s">
        <v>3726</v>
      </c>
      <c r="C557" s="60" t="s">
        <v>9</v>
      </c>
      <c r="D557" s="60" t="s">
        <v>2843</v>
      </c>
      <c r="E557" s="60" t="s">
        <v>2844</v>
      </c>
      <c r="F557" s="60" t="s">
        <v>2845</v>
      </c>
      <c r="G557" s="60" t="s">
        <v>2862</v>
      </c>
      <c r="H557" s="60" t="s">
        <v>3621</v>
      </c>
      <c r="I557" s="60" t="s">
        <v>3616</v>
      </c>
      <c r="J557" s="60" t="s">
        <v>2847</v>
      </c>
      <c r="K557" s="60" t="s">
        <v>3620</v>
      </c>
      <c r="L557" s="60" t="s">
        <v>2852</v>
      </c>
      <c r="M557" s="60">
        <v>330</v>
      </c>
      <c r="N557" s="60">
        <v>333</v>
      </c>
      <c r="O557" s="60">
        <v>401</v>
      </c>
      <c r="P557" s="61">
        <v>473</v>
      </c>
      <c r="Q557" s="62">
        <v>330333401473</v>
      </c>
      <c r="R557" s="60" t="s">
        <v>2862</v>
      </c>
      <c r="S557" s="60" t="s">
        <v>2865</v>
      </c>
      <c r="T557" s="60" t="s">
        <v>2847</v>
      </c>
      <c r="U557" s="60">
        <v>0.5</v>
      </c>
    </row>
    <row r="558" spans="1:21" x14ac:dyDescent="0.25">
      <c r="A558" s="59">
        <v>671863</v>
      </c>
      <c r="B558" s="60" t="s">
        <v>3081</v>
      </c>
      <c r="C558" s="60" t="s">
        <v>9</v>
      </c>
      <c r="D558" s="60" t="s">
        <v>2843</v>
      </c>
      <c r="E558" s="60" t="s">
        <v>2844</v>
      </c>
      <c r="F558" s="60" t="s">
        <v>2881</v>
      </c>
      <c r="G558" s="60" t="s">
        <v>2933</v>
      </c>
      <c r="H558" s="60" t="s">
        <v>3079</v>
      </c>
      <c r="I558" s="60" t="s">
        <v>3080</v>
      </c>
      <c r="J558" s="60" t="s">
        <v>2847</v>
      </c>
      <c r="K558" s="60" t="s">
        <v>3081</v>
      </c>
      <c r="L558" s="60" t="s">
        <v>2852</v>
      </c>
      <c r="M558" s="60">
        <v>330</v>
      </c>
      <c r="N558" s="60">
        <v>333</v>
      </c>
      <c r="O558" s="60">
        <v>402</v>
      </c>
      <c r="P558" s="61">
        <v>174</v>
      </c>
      <c r="Q558" s="62">
        <v>330333402174</v>
      </c>
      <c r="R558" s="60" t="s">
        <v>2933</v>
      </c>
      <c r="S558" s="60" t="s">
        <v>2865</v>
      </c>
      <c r="T558" s="60" t="s">
        <v>2847</v>
      </c>
      <c r="U558" s="60">
        <v>0.5</v>
      </c>
    </row>
    <row r="559" spans="1:21" x14ac:dyDescent="0.25">
      <c r="A559" s="59">
        <v>798588</v>
      </c>
      <c r="B559" s="60" t="s">
        <v>3727</v>
      </c>
      <c r="C559" s="60" t="s">
        <v>9</v>
      </c>
      <c r="D559" s="60" t="s">
        <v>2843</v>
      </c>
      <c r="E559" s="60" t="s">
        <v>2844</v>
      </c>
      <c r="F559" s="60" t="s">
        <v>2845</v>
      </c>
      <c r="G559" s="60" t="s">
        <v>2862</v>
      </c>
      <c r="H559" s="60" t="s">
        <v>3621</v>
      </c>
      <c r="I559" s="60" t="s">
        <v>3616</v>
      </c>
      <c r="J559" s="60" t="s">
        <v>2847</v>
      </c>
      <c r="K559" s="60" t="s">
        <v>3620</v>
      </c>
      <c r="L559" s="60" t="s">
        <v>2852</v>
      </c>
      <c r="M559" s="60">
        <v>330</v>
      </c>
      <c r="N559" s="60">
        <v>333</v>
      </c>
      <c r="O559" s="60">
        <v>401</v>
      </c>
      <c r="P559" s="61">
        <v>473</v>
      </c>
      <c r="Q559" s="62">
        <v>330333401473</v>
      </c>
      <c r="R559" s="60" t="s">
        <v>2862</v>
      </c>
      <c r="S559" s="60" t="s">
        <v>2865</v>
      </c>
      <c r="T559" s="60" t="s">
        <v>2847</v>
      </c>
      <c r="U559" s="60">
        <v>0.5</v>
      </c>
    </row>
    <row r="560" spans="1:21" x14ac:dyDescent="0.25">
      <c r="A560" s="59">
        <v>655819</v>
      </c>
      <c r="B560" s="60" t="s">
        <v>3728</v>
      </c>
      <c r="C560" s="60" t="s">
        <v>10</v>
      </c>
      <c r="D560" s="60" t="s">
        <v>2843</v>
      </c>
      <c r="E560" s="60" t="s">
        <v>2844</v>
      </c>
      <c r="F560" s="60" t="s">
        <v>2881</v>
      </c>
      <c r="G560" s="60" t="s">
        <v>2881</v>
      </c>
      <c r="H560" s="60" t="s">
        <v>2992</v>
      </c>
      <c r="I560" s="60" t="s">
        <v>2992</v>
      </c>
      <c r="J560" s="60" t="s">
        <v>2854</v>
      </c>
      <c r="K560" s="60" t="s">
        <v>3729</v>
      </c>
      <c r="L560" s="60" t="s">
        <v>2852</v>
      </c>
      <c r="M560" s="60">
        <v>330</v>
      </c>
      <c r="N560" s="60">
        <v>333</v>
      </c>
      <c r="O560" s="60">
        <v>402</v>
      </c>
      <c r="P560" s="61">
        <v>101</v>
      </c>
      <c r="Q560" s="62">
        <v>330333402101</v>
      </c>
      <c r="R560" s="60" t="s">
        <v>2881</v>
      </c>
      <c r="S560" s="60" t="s">
        <v>2849</v>
      </c>
      <c r="T560" s="60" t="s">
        <v>2847</v>
      </c>
      <c r="U560" s="60">
        <v>1</v>
      </c>
    </row>
    <row r="561" spans="1:21" x14ac:dyDescent="0.25">
      <c r="A561" s="59">
        <v>670214</v>
      </c>
      <c r="B561" s="60" t="s">
        <v>3730</v>
      </c>
      <c r="C561" s="60" t="s">
        <v>10</v>
      </c>
      <c r="D561" s="60" t="s">
        <v>3058</v>
      </c>
      <c r="E561" s="60" t="s">
        <v>2844</v>
      </c>
      <c r="F561" s="60" t="s">
        <v>3059</v>
      </c>
      <c r="G561" s="60" t="s">
        <v>3408</v>
      </c>
      <c r="H561" s="60" t="s">
        <v>3731</v>
      </c>
      <c r="I561" s="60" t="s">
        <v>3410</v>
      </c>
      <c r="J561" s="60" t="s">
        <v>2851</v>
      </c>
      <c r="K561" s="60" t="s">
        <v>3730</v>
      </c>
      <c r="L561" s="60" t="s">
        <v>2852</v>
      </c>
      <c r="M561" s="60">
        <v>330</v>
      </c>
      <c r="N561" s="60">
        <v>335</v>
      </c>
      <c r="O561" s="60">
        <v>405</v>
      </c>
      <c r="P561" s="61">
        <v>142</v>
      </c>
      <c r="Q561" s="62">
        <v>330335405142</v>
      </c>
      <c r="R561" s="60" t="s">
        <v>3408</v>
      </c>
      <c r="S561" s="60" t="s">
        <v>2849</v>
      </c>
      <c r="T561" s="60" t="s">
        <v>2847</v>
      </c>
      <c r="U561" s="60">
        <v>1</v>
      </c>
    </row>
    <row r="562" spans="1:21" x14ac:dyDescent="0.25">
      <c r="A562" s="59">
        <v>134467</v>
      </c>
      <c r="B562" s="60" t="s">
        <v>3271</v>
      </c>
      <c r="C562" s="60" t="s">
        <v>10</v>
      </c>
      <c r="D562" s="60" t="s">
        <v>2843</v>
      </c>
      <c r="E562" s="60" t="s">
        <v>2844</v>
      </c>
      <c r="F562" s="60" t="s">
        <v>2845</v>
      </c>
      <c r="G562" s="60" t="s">
        <v>2845</v>
      </c>
      <c r="H562" s="60" t="s">
        <v>3272</v>
      </c>
      <c r="I562" s="60" t="s">
        <v>3272</v>
      </c>
      <c r="J562" s="60" t="s">
        <v>2847</v>
      </c>
      <c r="K562" s="60" t="s">
        <v>3271</v>
      </c>
      <c r="L562" s="60" t="s">
        <v>1974</v>
      </c>
      <c r="M562" s="60">
        <v>330</v>
      </c>
      <c r="N562" s="60">
        <v>333</v>
      </c>
      <c r="O562" s="60">
        <v>401</v>
      </c>
      <c r="P562" s="61" t="s">
        <v>1217</v>
      </c>
      <c r="Q562" s="62" t="s">
        <v>2848</v>
      </c>
      <c r="R562" s="60" t="s">
        <v>2845</v>
      </c>
      <c r="S562" s="60" t="s">
        <v>2849</v>
      </c>
      <c r="T562" s="60" t="s">
        <v>2847</v>
      </c>
      <c r="U562" s="60">
        <v>1</v>
      </c>
    </row>
    <row r="563" spans="1:21" x14ac:dyDescent="0.25">
      <c r="A563" s="59">
        <v>655824</v>
      </c>
      <c r="B563" s="60" t="s">
        <v>3732</v>
      </c>
      <c r="C563" s="60" t="s">
        <v>10</v>
      </c>
      <c r="D563" s="60" t="s">
        <v>2843</v>
      </c>
      <c r="E563" s="60" t="s">
        <v>2844</v>
      </c>
      <c r="F563" s="60" t="s">
        <v>2881</v>
      </c>
      <c r="G563" s="60" t="s">
        <v>2881</v>
      </c>
      <c r="H563" s="60" t="s">
        <v>2979</v>
      </c>
      <c r="I563" s="60" t="s">
        <v>2980</v>
      </c>
      <c r="J563" s="60" t="s">
        <v>2854</v>
      </c>
      <c r="K563" s="60" t="s">
        <v>3732</v>
      </c>
      <c r="L563" s="60" t="s">
        <v>1974</v>
      </c>
      <c r="M563" s="60">
        <v>330</v>
      </c>
      <c r="N563" s="60">
        <v>333</v>
      </c>
      <c r="O563" s="60">
        <v>402</v>
      </c>
      <c r="P563" s="61">
        <v>101</v>
      </c>
      <c r="Q563" s="62">
        <v>330333402101</v>
      </c>
      <c r="R563" s="60" t="s">
        <v>2881</v>
      </c>
      <c r="S563" s="60" t="s">
        <v>2849</v>
      </c>
      <c r="T563" s="60" t="s">
        <v>2847</v>
      </c>
      <c r="U563" s="60">
        <v>1</v>
      </c>
    </row>
    <row r="564" spans="1:21" x14ac:dyDescent="0.25">
      <c r="A564" s="59">
        <v>679819</v>
      </c>
      <c r="B564" s="60" t="s">
        <v>3733</v>
      </c>
      <c r="C564" s="60" t="s">
        <v>10</v>
      </c>
      <c r="D564" s="60" t="s">
        <v>2843</v>
      </c>
      <c r="E564" s="60" t="s">
        <v>2844</v>
      </c>
      <c r="F564" s="60" t="s">
        <v>2881</v>
      </c>
      <c r="G564" s="60" t="s">
        <v>2881</v>
      </c>
      <c r="H564" s="60" t="s">
        <v>2944</v>
      </c>
      <c r="I564" s="60" t="s">
        <v>2944</v>
      </c>
      <c r="J564" s="60" t="s">
        <v>2854</v>
      </c>
      <c r="K564" s="60" t="s">
        <v>3733</v>
      </c>
      <c r="L564" s="60" t="s">
        <v>2852</v>
      </c>
      <c r="M564" s="60">
        <v>330</v>
      </c>
      <c r="N564" s="60">
        <v>333</v>
      </c>
      <c r="O564" s="60">
        <v>402</v>
      </c>
      <c r="P564" s="61">
        <v>101</v>
      </c>
      <c r="Q564" s="62">
        <v>330333402101</v>
      </c>
      <c r="R564" s="60" t="s">
        <v>2881</v>
      </c>
      <c r="S564" s="60" t="s">
        <v>2849</v>
      </c>
      <c r="T564" s="60" t="s">
        <v>2847</v>
      </c>
      <c r="U564" s="60">
        <v>1</v>
      </c>
    </row>
    <row r="565" spans="1:21" x14ac:dyDescent="0.25">
      <c r="A565" s="59">
        <v>134490</v>
      </c>
      <c r="B565" s="60" t="s">
        <v>3608</v>
      </c>
      <c r="C565" s="60" t="s">
        <v>10</v>
      </c>
      <c r="D565" s="60" t="s">
        <v>2843</v>
      </c>
      <c r="E565" s="60" t="s">
        <v>2844</v>
      </c>
      <c r="F565" s="60" t="s">
        <v>2845</v>
      </c>
      <c r="G565" s="60" t="s">
        <v>2845</v>
      </c>
      <c r="H565" s="60" t="s">
        <v>3609</v>
      </c>
      <c r="I565" s="60" t="s">
        <v>3596</v>
      </c>
      <c r="J565" s="60" t="s">
        <v>2847</v>
      </c>
      <c r="K565" s="60" t="s">
        <v>3608</v>
      </c>
      <c r="L565" s="60" t="s">
        <v>1974</v>
      </c>
      <c r="M565" s="60">
        <v>330</v>
      </c>
      <c r="N565" s="60">
        <v>333</v>
      </c>
      <c r="O565" s="60">
        <v>401</v>
      </c>
      <c r="P565" s="61" t="s">
        <v>1217</v>
      </c>
      <c r="Q565" s="62" t="s">
        <v>2848</v>
      </c>
      <c r="R565" s="60" t="s">
        <v>2845</v>
      </c>
      <c r="S565" s="60" t="s">
        <v>2849</v>
      </c>
      <c r="T565" s="60" t="s">
        <v>2847</v>
      </c>
      <c r="U565" s="60">
        <v>1</v>
      </c>
    </row>
    <row r="566" spans="1:21" x14ac:dyDescent="0.25">
      <c r="A566" s="59">
        <v>655818</v>
      </c>
      <c r="B566" s="60" t="s">
        <v>3734</v>
      </c>
      <c r="C566" s="60" t="s">
        <v>10</v>
      </c>
      <c r="D566" s="60" t="s">
        <v>2843</v>
      </c>
      <c r="E566" s="60" t="s">
        <v>2844</v>
      </c>
      <c r="F566" s="60" t="s">
        <v>2881</v>
      </c>
      <c r="G566" s="60" t="s">
        <v>2881</v>
      </c>
      <c r="H566" s="60" t="s">
        <v>3071</v>
      </c>
      <c r="I566" s="60" t="s">
        <v>3071</v>
      </c>
      <c r="J566" s="60" t="s">
        <v>2854</v>
      </c>
      <c r="K566" s="60" t="s">
        <v>3735</v>
      </c>
      <c r="L566" s="60" t="s">
        <v>2852</v>
      </c>
      <c r="M566" s="60">
        <v>330</v>
      </c>
      <c r="N566" s="60">
        <v>333</v>
      </c>
      <c r="O566" s="60">
        <v>402</v>
      </c>
      <c r="P566" s="61">
        <v>101</v>
      </c>
      <c r="Q566" s="62">
        <v>330333402101</v>
      </c>
      <c r="R566" s="60" t="s">
        <v>2881</v>
      </c>
      <c r="S566" s="60" t="s">
        <v>2849</v>
      </c>
      <c r="T566" s="60" t="s">
        <v>2847</v>
      </c>
      <c r="U566" s="60">
        <v>1</v>
      </c>
    </row>
    <row r="567" spans="1:21" x14ac:dyDescent="0.25">
      <c r="A567" s="59">
        <v>655533</v>
      </c>
      <c r="B567" s="60" t="s">
        <v>3736</v>
      </c>
      <c r="C567" s="60" t="s">
        <v>10</v>
      </c>
      <c r="D567" s="60" t="s">
        <v>2843</v>
      </c>
      <c r="E567" s="60" t="s">
        <v>2844</v>
      </c>
      <c r="F567" s="60" t="s">
        <v>2881</v>
      </c>
      <c r="G567" s="60" t="s">
        <v>2881</v>
      </c>
      <c r="H567" s="60" t="s">
        <v>2990</v>
      </c>
      <c r="I567" s="60" t="s">
        <v>2987</v>
      </c>
      <c r="J567" s="60" t="s">
        <v>2851</v>
      </c>
      <c r="K567" s="60" t="s">
        <v>3736</v>
      </c>
      <c r="L567" s="60" t="s">
        <v>2852</v>
      </c>
      <c r="M567" s="60">
        <v>330</v>
      </c>
      <c r="N567" s="60">
        <v>333</v>
      </c>
      <c r="O567" s="60">
        <v>402</v>
      </c>
      <c r="P567" s="61">
        <v>152</v>
      </c>
      <c r="Q567" s="62">
        <v>330333402152</v>
      </c>
      <c r="R567" s="60" t="s">
        <v>2881</v>
      </c>
      <c r="S567" s="60" t="s">
        <v>2849</v>
      </c>
      <c r="T567" s="60" t="s">
        <v>2847</v>
      </c>
      <c r="U567" s="60">
        <v>1</v>
      </c>
    </row>
    <row r="568" spans="1:21" x14ac:dyDescent="0.25">
      <c r="A568" s="59">
        <v>91838</v>
      </c>
      <c r="B568" s="60" t="s">
        <v>3737</v>
      </c>
      <c r="C568" s="60" t="s">
        <v>10</v>
      </c>
      <c r="D568" s="60" t="s">
        <v>2843</v>
      </c>
      <c r="E568" s="60" t="s">
        <v>2844</v>
      </c>
      <c r="F568" s="60" t="s">
        <v>2881</v>
      </c>
      <c r="G568" s="60" t="s">
        <v>2881</v>
      </c>
      <c r="H568" s="60" t="s">
        <v>3738</v>
      </c>
      <c r="I568" s="60" t="s">
        <v>3018</v>
      </c>
      <c r="J568" s="60" t="s">
        <v>2847</v>
      </c>
      <c r="K568" s="60" t="s">
        <v>3737</v>
      </c>
      <c r="L568" s="60" t="s">
        <v>1974</v>
      </c>
      <c r="M568" s="60">
        <v>330</v>
      </c>
      <c r="N568" s="60">
        <v>333</v>
      </c>
      <c r="O568" s="60">
        <v>402</v>
      </c>
      <c r="P568" s="61" t="s">
        <v>1217</v>
      </c>
      <c r="Q568" s="62" t="s">
        <v>2884</v>
      </c>
      <c r="R568" s="60" t="s">
        <v>2881</v>
      </c>
      <c r="S568" s="60" t="s">
        <v>2849</v>
      </c>
      <c r="T568" s="60" t="s">
        <v>2847</v>
      </c>
      <c r="U568" s="60">
        <v>1</v>
      </c>
    </row>
    <row r="569" spans="1:21" x14ac:dyDescent="0.25">
      <c r="A569" s="59">
        <v>655817</v>
      </c>
      <c r="B569" s="60" t="s">
        <v>3739</v>
      </c>
      <c r="C569" s="60" t="s">
        <v>10</v>
      </c>
      <c r="D569" s="60" t="s">
        <v>2843</v>
      </c>
      <c r="E569" s="60" t="s">
        <v>2844</v>
      </c>
      <c r="F569" s="60" t="s">
        <v>2881</v>
      </c>
      <c r="G569" s="60" t="s">
        <v>2881</v>
      </c>
      <c r="H569" s="60" t="s">
        <v>3068</v>
      </c>
      <c r="I569" s="60" t="s">
        <v>3068</v>
      </c>
      <c r="J569" s="60" t="s">
        <v>2854</v>
      </c>
      <c r="K569" s="60" t="s">
        <v>3740</v>
      </c>
      <c r="L569" s="60" t="s">
        <v>2852</v>
      </c>
      <c r="M569" s="60">
        <v>330</v>
      </c>
      <c r="N569" s="60">
        <v>333</v>
      </c>
      <c r="O569" s="60">
        <v>402</v>
      </c>
      <c r="P569" s="61">
        <v>101</v>
      </c>
      <c r="Q569" s="62">
        <v>330333402101</v>
      </c>
      <c r="R569" s="60" t="s">
        <v>2881</v>
      </c>
      <c r="S569" s="60" t="s">
        <v>2849</v>
      </c>
      <c r="T569" s="60" t="s">
        <v>2847</v>
      </c>
      <c r="U569" s="60">
        <v>1</v>
      </c>
    </row>
    <row r="570" spans="1:21" x14ac:dyDescent="0.25">
      <c r="A570" s="59">
        <v>655823</v>
      </c>
      <c r="B570" s="60" t="s">
        <v>3741</v>
      </c>
      <c r="C570" s="60" t="s">
        <v>10</v>
      </c>
      <c r="D570" s="60" t="s">
        <v>2843</v>
      </c>
      <c r="E570" s="60" t="s">
        <v>2844</v>
      </c>
      <c r="F570" s="60" t="s">
        <v>2881</v>
      </c>
      <c r="G570" s="60" t="s">
        <v>2881</v>
      </c>
      <c r="H570" s="60" t="s">
        <v>3042</v>
      </c>
      <c r="I570" s="60" t="s">
        <v>3042</v>
      </c>
      <c r="J570" s="60" t="s">
        <v>2854</v>
      </c>
      <c r="K570" s="60" t="s">
        <v>3741</v>
      </c>
      <c r="L570" s="60" t="s">
        <v>2852</v>
      </c>
      <c r="M570" s="60">
        <v>330</v>
      </c>
      <c r="N570" s="60">
        <v>333</v>
      </c>
      <c r="O570" s="60">
        <v>402</v>
      </c>
      <c r="P570" s="61">
        <v>152</v>
      </c>
      <c r="Q570" s="62">
        <v>330333402152</v>
      </c>
      <c r="R570" s="60" t="s">
        <v>2881</v>
      </c>
      <c r="S570" s="60" t="s">
        <v>2849</v>
      </c>
      <c r="T570" s="60" t="s">
        <v>2847</v>
      </c>
      <c r="U570" s="60">
        <v>1</v>
      </c>
    </row>
    <row r="571" spans="1:21" x14ac:dyDescent="0.25">
      <c r="A571" s="59">
        <v>683777</v>
      </c>
      <c r="B571" s="60" t="s">
        <v>3742</v>
      </c>
      <c r="C571" s="60" t="s">
        <v>9</v>
      </c>
      <c r="D571" s="60" t="s">
        <v>3058</v>
      </c>
      <c r="E571" s="60" t="s">
        <v>2844</v>
      </c>
      <c r="F571" s="60" t="s">
        <v>3059</v>
      </c>
      <c r="G571" s="60" t="s">
        <v>3626</v>
      </c>
      <c r="H571" s="60" t="s">
        <v>3650</v>
      </c>
      <c r="I571" s="60" t="s">
        <v>3626</v>
      </c>
      <c r="J571" s="60" t="s">
        <v>2847</v>
      </c>
      <c r="K571" s="60" t="s">
        <v>3651</v>
      </c>
      <c r="L571" s="60" t="s">
        <v>2852</v>
      </c>
      <c r="M571" s="60">
        <v>330</v>
      </c>
      <c r="N571" s="60">
        <v>335</v>
      </c>
      <c r="O571" s="60">
        <v>405</v>
      </c>
      <c r="P571" s="61">
        <v>142</v>
      </c>
      <c r="Q571" s="62">
        <v>330335405142</v>
      </c>
      <c r="R571" s="60" t="s">
        <v>3648</v>
      </c>
      <c r="S571" s="60" t="s">
        <v>3626</v>
      </c>
      <c r="T571" s="60" t="s">
        <v>2847</v>
      </c>
      <c r="U571" s="60">
        <v>0.75</v>
      </c>
    </row>
    <row r="572" spans="1:21" x14ac:dyDescent="0.25">
      <c r="A572" s="59">
        <v>670208</v>
      </c>
      <c r="B572" s="60" t="s">
        <v>3743</v>
      </c>
      <c r="C572" s="60" t="s">
        <v>10</v>
      </c>
      <c r="D572" s="60" t="s">
        <v>3058</v>
      </c>
      <c r="E572" s="60" t="s">
        <v>2844</v>
      </c>
      <c r="F572" s="60" t="s">
        <v>3059</v>
      </c>
      <c r="G572" s="60" t="s">
        <v>3408</v>
      </c>
      <c r="H572" s="60" t="s">
        <v>3744</v>
      </c>
      <c r="I572" s="60" t="s">
        <v>3410</v>
      </c>
      <c r="J572" s="60" t="s">
        <v>2851</v>
      </c>
      <c r="K572" s="60" t="s">
        <v>3743</v>
      </c>
      <c r="L572" s="60" t="s">
        <v>2852</v>
      </c>
      <c r="M572" s="60">
        <v>330</v>
      </c>
      <c r="N572" s="60">
        <v>335</v>
      </c>
      <c r="O572" s="60">
        <v>405</v>
      </c>
      <c r="P572" s="61">
        <v>142</v>
      </c>
      <c r="Q572" s="62">
        <v>330335405142</v>
      </c>
      <c r="R572" s="60" t="s">
        <v>3408</v>
      </c>
      <c r="S572" s="60" t="s">
        <v>2849</v>
      </c>
      <c r="T572" s="60" t="s">
        <v>2847</v>
      </c>
      <c r="U572" s="60">
        <v>1</v>
      </c>
    </row>
    <row r="573" spans="1:21" x14ac:dyDescent="0.25">
      <c r="A573" s="59" t="s">
        <v>1217</v>
      </c>
      <c r="B573" s="60" t="s">
        <v>3649</v>
      </c>
      <c r="C573" s="60" t="s">
        <v>9</v>
      </c>
      <c r="D573" s="60" t="s">
        <v>3058</v>
      </c>
      <c r="E573" s="60" t="s">
        <v>2844</v>
      </c>
      <c r="F573" s="60" t="s">
        <v>3059</v>
      </c>
      <c r="G573" s="60" t="s">
        <v>3626</v>
      </c>
      <c r="H573" s="60" t="s">
        <v>3650</v>
      </c>
      <c r="I573" s="60" t="s">
        <v>3626</v>
      </c>
      <c r="J573" s="60" t="s">
        <v>2847</v>
      </c>
      <c r="K573" s="60" t="s">
        <v>3651</v>
      </c>
      <c r="L573" s="60" t="s">
        <v>1512</v>
      </c>
      <c r="M573" s="60">
        <v>330</v>
      </c>
      <c r="N573" s="60">
        <v>335</v>
      </c>
      <c r="O573" s="60">
        <v>405</v>
      </c>
      <c r="P573" s="61" t="s">
        <v>1217</v>
      </c>
      <c r="Q573" s="62" t="s">
        <v>3411</v>
      </c>
      <c r="R573" s="60" t="s">
        <v>3648</v>
      </c>
      <c r="S573" s="60" t="s">
        <v>3626</v>
      </c>
      <c r="T573" s="60" t="s">
        <v>2847</v>
      </c>
      <c r="U573" s="60">
        <v>0.75</v>
      </c>
    </row>
    <row r="574" spans="1:21" x14ac:dyDescent="0.25">
      <c r="A574" s="59" t="s">
        <v>1217</v>
      </c>
      <c r="B574" s="60" t="s">
        <v>3745</v>
      </c>
      <c r="C574" s="60" t="s">
        <v>9</v>
      </c>
      <c r="D574" s="60" t="s">
        <v>3635</v>
      </c>
      <c r="E574" s="60" t="s">
        <v>3636</v>
      </c>
      <c r="F574" s="60" t="s">
        <v>3637</v>
      </c>
      <c r="G574" s="60" t="s">
        <v>3626</v>
      </c>
      <c r="H574" s="60" t="s">
        <v>3665</v>
      </c>
      <c r="I574" s="60" t="s">
        <v>3626</v>
      </c>
      <c r="J574" s="60" t="s">
        <v>2847</v>
      </c>
      <c r="K574" s="60" t="s">
        <v>3666</v>
      </c>
      <c r="L574" s="60" t="s">
        <v>1512</v>
      </c>
      <c r="M574" s="60">
        <v>480</v>
      </c>
      <c r="N574" s="60">
        <v>483</v>
      </c>
      <c r="O574" s="60">
        <v>101</v>
      </c>
      <c r="P574" s="61" t="s">
        <v>1217</v>
      </c>
      <c r="Q574" s="62" t="s">
        <v>3640</v>
      </c>
      <c r="R574" s="60" t="s">
        <v>3663</v>
      </c>
      <c r="S574" s="60" t="s">
        <v>3626</v>
      </c>
      <c r="T574" s="60" t="s">
        <v>2847</v>
      </c>
      <c r="U574" s="60">
        <v>0.2</v>
      </c>
    </row>
    <row r="575" spans="1:21" x14ac:dyDescent="0.25">
      <c r="A575" s="59" t="s">
        <v>1217</v>
      </c>
      <c r="B575" s="60" t="s">
        <v>3673</v>
      </c>
      <c r="C575" s="60" t="s">
        <v>9</v>
      </c>
      <c r="D575" s="60" t="s">
        <v>3623</v>
      </c>
      <c r="E575" s="60" t="s">
        <v>3624</v>
      </c>
      <c r="F575" s="60" t="s">
        <v>3625</v>
      </c>
      <c r="G575" s="60" t="s">
        <v>3626</v>
      </c>
      <c r="H575" s="60" t="s">
        <v>3674</v>
      </c>
      <c r="I575" s="60" t="s">
        <v>3626</v>
      </c>
      <c r="J575" s="60" t="s">
        <v>2847</v>
      </c>
      <c r="K575" s="60" t="s">
        <v>42</v>
      </c>
      <c r="L575" s="60" t="s">
        <v>1512</v>
      </c>
      <c r="M575" s="60">
        <v>480</v>
      </c>
      <c r="N575" s="60">
        <v>433</v>
      </c>
      <c r="O575" s="60">
        <v>104</v>
      </c>
      <c r="P575" s="61" t="s">
        <v>1217</v>
      </c>
      <c r="Q575" s="62" t="s">
        <v>3628</v>
      </c>
      <c r="R575" s="60" t="s">
        <v>3455</v>
      </c>
      <c r="S575" s="60" t="s">
        <v>3626</v>
      </c>
      <c r="T575" s="60" t="s">
        <v>2847</v>
      </c>
      <c r="U575" s="60">
        <v>0.2</v>
      </c>
    </row>
    <row r="576" spans="1:21" x14ac:dyDescent="0.25">
      <c r="A576" s="59" t="s">
        <v>1217</v>
      </c>
      <c r="B576" s="60" t="s">
        <v>3683</v>
      </c>
      <c r="C576" s="60" t="s">
        <v>9</v>
      </c>
      <c r="D576" s="60" t="s">
        <v>3635</v>
      </c>
      <c r="E576" s="60" t="s">
        <v>3636</v>
      </c>
      <c r="F576" s="60" t="s">
        <v>3637</v>
      </c>
      <c r="G576" s="60" t="s">
        <v>3626</v>
      </c>
      <c r="H576" s="60" t="s">
        <v>3682</v>
      </c>
      <c r="I576" s="60" t="s">
        <v>3626</v>
      </c>
      <c r="J576" s="60" t="s">
        <v>2847</v>
      </c>
      <c r="K576" s="60" t="s">
        <v>62</v>
      </c>
      <c r="L576" s="60" t="s">
        <v>1512</v>
      </c>
      <c r="M576" s="60">
        <v>480</v>
      </c>
      <c r="N576" s="60">
        <v>483</v>
      </c>
      <c r="O576" s="60">
        <v>101</v>
      </c>
      <c r="P576" s="61" t="s">
        <v>1217</v>
      </c>
      <c r="Q576" s="62" t="s">
        <v>3640</v>
      </c>
      <c r="R576" s="60" t="s">
        <v>3680</v>
      </c>
      <c r="S576" s="60" t="s">
        <v>3626</v>
      </c>
      <c r="T576" s="60" t="s">
        <v>2847</v>
      </c>
      <c r="U576" s="60">
        <v>0.4</v>
      </c>
    </row>
    <row r="577" spans="1:21" x14ac:dyDescent="0.25">
      <c r="A577" s="59" t="s">
        <v>1217</v>
      </c>
      <c r="B577" s="60" t="s">
        <v>3746</v>
      </c>
      <c r="C577" s="60" t="s">
        <v>10</v>
      </c>
      <c r="D577" s="60" t="s">
        <v>3058</v>
      </c>
      <c r="E577" s="60" t="s">
        <v>2844</v>
      </c>
      <c r="F577" s="60" t="s">
        <v>3059</v>
      </c>
      <c r="G577" s="60" t="s">
        <v>3408</v>
      </c>
      <c r="H577" s="60" t="s">
        <v>3731</v>
      </c>
      <c r="I577" s="60" t="s">
        <v>3410</v>
      </c>
      <c r="J577" s="60" t="s">
        <v>2847</v>
      </c>
      <c r="K577" s="60" t="s">
        <v>3747</v>
      </c>
      <c r="L577" s="60" t="s">
        <v>1512</v>
      </c>
      <c r="M577" s="60">
        <v>330</v>
      </c>
      <c r="N577" s="60">
        <v>335</v>
      </c>
      <c r="O577" s="60">
        <v>405</v>
      </c>
      <c r="P577" s="61" t="s">
        <v>1217</v>
      </c>
      <c r="Q577" s="62" t="s">
        <v>3411</v>
      </c>
      <c r="R577" s="60" t="s">
        <v>3408</v>
      </c>
      <c r="S577" s="60" t="s">
        <v>2849</v>
      </c>
      <c r="T577" s="60" t="s">
        <v>2847</v>
      </c>
      <c r="U577" s="60">
        <v>0.001</v>
      </c>
    </row>
    <row r="578" spans="1:21" x14ac:dyDescent="0.25">
      <c r="A578" s="59" t="s">
        <v>1217</v>
      </c>
      <c r="B578" s="60" t="s">
        <v>3748</v>
      </c>
      <c r="C578" s="60" t="s">
        <v>10</v>
      </c>
      <c r="D578" s="60" t="s">
        <v>3058</v>
      </c>
      <c r="E578" s="60" t="s">
        <v>2844</v>
      </c>
      <c r="F578" s="60" t="s">
        <v>3059</v>
      </c>
      <c r="G578" s="60" t="s">
        <v>3408</v>
      </c>
      <c r="H578" s="60" t="s">
        <v>3744</v>
      </c>
      <c r="I578" s="60" t="s">
        <v>3410</v>
      </c>
      <c r="J578" s="60" t="s">
        <v>2847</v>
      </c>
      <c r="K578" s="60" t="s">
        <v>3749</v>
      </c>
      <c r="L578" s="60" t="s">
        <v>1512</v>
      </c>
      <c r="M578" s="60">
        <v>330</v>
      </c>
      <c r="N578" s="60">
        <v>335</v>
      </c>
      <c r="O578" s="60">
        <v>405</v>
      </c>
      <c r="P578" s="61" t="s">
        <v>1217</v>
      </c>
      <c r="Q578" s="62" t="s">
        <v>3411</v>
      </c>
      <c r="R578" s="60" t="s">
        <v>3408</v>
      </c>
      <c r="S578" s="60" t="s">
        <v>2849</v>
      </c>
      <c r="T578" s="60" t="s">
        <v>2847</v>
      </c>
      <c r="U578" s="60">
        <v>0.001</v>
      </c>
    </row>
    <row r="579" spans="1:21" x14ac:dyDescent="0.25">
      <c r="A579" s="59">
        <v>687763</v>
      </c>
      <c r="B579" s="60" t="s">
        <v>3750</v>
      </c>
      <c r="C579" s="60" t="s">
        <v>9</v>
      </c>
      <c r="D579" s="60" t="s">
        <v>3635</v>
      </c>
      <c r="E579" s="60" t="s">
        <v>3636</v>
      </c>
      <c r="F579" s="60" t="s">
        <v>3637</v>
      </c>
      <c r="G579" s="60" t="s">
        <v>3626</v>
      </c>
      <c r="H579" s="60" t="s">
        <v>3751</v>
      </c>
      <c r="I579" s="60" t="s">
        <v>3626</v>
      </c>
      <c r="J579" s="60" t="s">
        <v>2847</v>
      </c>
      <c r="K579" s="60" t="s">
        <v>3750</v>
      </c>
      <c r="L579" s="60" t="s">
        <v>2852</v>
      </c>
      <c r="M579" s="60">
        <v>480</v>
      </c>
      <c r="N579" s="60">
        <v>483</v>
      </c>
      <c r="O579" s="60">
        <v>101</v>
      </c>
      <c r="P579" s="61">
        <v>228</v>
      </c>
      <c r="Q579" s="62">
        <v>480483101228</v>
      </c>
      <c r="R579" s="60" t="s">
        <v>3409</v>
      </c>
      <c r="S579" s="60" t="s">
        <v>3626</v>
      </c>
      <c r="T579" s="60" t="s">
        <v>2847</v>
      </c>
      <c r="U579" s="60">
        <v>0.4</v>
      </c>
    </row>
    <row r="580" spans="1:21" x14ac:dyDescent="0.25">
      <c r="A580" s="59">
        <v>687767</v>
      </c>
      <c r="B580" s="60" t="s">
        <v>142</v>
      </c>
      <c r="C580" s="60" t="s">
        <v>9</v>
      </c>
      <c r="D580" s="60" t="s">
        <v>3635</v>
      </c>
      <c r="E580" s="60" t="s">
        <v>3636</v>
      </c>
      <c r="F580" s="60" t="s">
        <v>3637</v>
      </c>
      <c r="G580" s="60" t="s">
        <v>3626</v>
      </c>
      <c r="H580" s="60" t="s">
        <v>3752</v>
      </c>
      <c r="I580" s="60" t="s">
        <v>3626</v>
      </c>
      <c r="J580" s="60" t="s">
        <v>2847</v>
      </c>
      <c r="K580" s="60" t="s">
        <v>142</v>
      </c>
      <c r="L580" s="60" t="s">
        <v>2852</v>
      </c>
      <c r="M580" s="60">
        <v>480</v>
      </c>
      <c r="N580" s="60">
        <v>483</v>
      </c>
      <c r="O580" s="60">
        <v>101</v>
      </c>
      <c r="P580" s="61">
        <v>228</v>
      </c>
      <c r="Q580" s="62">
        <v>480483101228</v>
      </c>
      <c r="R580" s="60" t="s">
        <v>3753</v>
      </c>
      <c r="S580" s="60" t="s">
        <v>3626</v>
      </c>
      <c r="T580" s="60" t="s">
        <v>2847</v>
      </c>
      <c r="U580" s="60">
        <v>0.4</v>
      </c>
    </row>
    <row r="581" spans="1:21" x14ac:dyDescent="0.25">
      <c r="A581" s="59">
        <v>687770</v>
      </c>
      <c r="B581" s="60" t="s">
        <v>90</v>
      </c>
      <c r="C581" s="60" t="s">
        <v>9</v>
      </c>
      <c r="D581" s="60" t="s">
        <v>3635</v>
      </c>
      <c r="E581" s="60" t="s">
        <v>3636</v>
      </c>
      <c r="F581" s="60" t="s">
        <v>3637</v>
      </c>
      <c r="G581" s="60" t="s">
        <v>3626</v>
      </c>
      <c r="H581" s="60" t="s">
        <v>3754</v>
      </c>
      <c r="I581" s="60" t="s">
        <v>3626</v>
      </c>
      <c r="J581" s="60" t="s">
        <v>2847</v>
      </c>
      <c r="K581" s="60" t="s">
        <v>90</v>
      </c>
      <c r="L581" s="60" t="s">
        <v>2852</v>
      </c>
      <c r="M581" s="60">
        <v>480</v>
      </c>
      <c r="N581" s="60">
        <v>483</v>
      </c>
      <c r="O581" s="60">
        <v>101</v>
      </c>
      <c r="P581" s="61">
        <v>228</v>
      </c>
      <c r="Q581" s="62">
        <v>480483101228</v>
      </c>
      <c r="R581" s="60" t="s">
        <v>3448</v>
      </c>
      <c r="S581" s="60" t="s">
        <v>3626</v>
      </c>
      <c r="T581" s="60" t="s">
        <v>2847</v>
      </c>
      <c r="U581" s="60">
        <v>0.4</v>
      </c>
    </row>
    <row r="582" spans="1:21" x14ac:dyDescent="0.25">
      <c r="A582" s="59">
        <v>687771</v>
      </c>
      <c r="B582" s="60" t="s">
        <v>78</v>
      </c>
      <c r="C582" s="60" t="s">
        <v>9</v>
      </c>
      <c r="D582" s="60" t="s">
        <v>3635</v>
      </c>
      <c r="E582" s="60" t="s">
        <v>3636</v>
      </c>
      <c r="F582" s="60" t="s">
        <v>3637</v>
      </c>
      <c r="G582" s="60" t="s">
        <v>3626</v>
      </c>
      <c r="H582" s="60" t="s">
        <v>3755</v>
      </c>
      <c r="I582" s="60" t="s">
        <v>3626</v>
      </c>
      <c r="J582" s="60" t="s">
        <v>2847</v>
      </c>
      <c r="K582" s="60" t="s">
        <v>78</v>
      </c>
      <c r="L582" s="60" t="s">
        <v>2852</v>
      </c>
      <c r="M582" s="60">
        <v>480</v>
      </c>
      <c r="N582" s="60">
        <v>483</v>
      </c>
      <c r="O582" s="60">
        <v>101</v>
      </c>
      <c r="P582" s="61">
        <v>228</v>
      </c>
      <c r="Q582" s="62">
        <v>480483101228</v>
      </c>
      <c r="R582" s="60" t="s">
        <v>3441</v>
      </c>
      <c r="S582" s="60" t="s">
        <v>3626</v>
      </c>
      <c r="T582" s="60" t="s">
        <v>2847</v>
      </c>
      <c r="U582" s="60">
        <v>0.4</v>
      </c>
    </row>
    <row r="583" spans="1:21" x14ac:dyDescent="0.25">
      <c r="A583" s="59">
        <v>10008</v>
      </c>
      <c r="B583" s="60" t="s">
        <v>3747</v>
      </c>
      <c r="C583" s="60" t="s">
        <v>10</v>
      </c>
      <c r="D583" s="60" t="s">
        <v>3058</v>
      </c>
      <c r="E583" s="60" t="s">
        <v>2844</v>
      </c>
      <c r="F583" s="60" t="s">
        <v>3059</v>
      </c>
      <c r="G583" s="60" t="s">
        <v>3408</v>
      </c>
      <c r="H583" s="60" t="s">
        <v>3731</v>
      </c>
      <c r="I583" s="60" t="s">
        <v>3410</v>
      </c>
      <c r="J583" s="60" t="s">
        <v>2847</v>
      </c>
      <c r="K583" s="60" t="s">
        <v>3747</v>
      </c>
      <c r="L583" s="60" t="s">
        <v>1302</v>
      </c>
      <c r="M583" s="60">
        <v>330</v>
      </c>
      <c r="N583" s="60">
        <v>335</v>
      </c>
      <c r="O583" s="60">
        <v>405</v>
      </c>
      <c r="P583" s="61" t="s">
        <v>1217</v>
      </c>
      <c r="Q583" s="62" t="s">
        <v>3411</v>
      </c>
      <c r="R583" s="60" t="s">
        <v>3408</v>
      </c>
      <c r="S583" s="60" t="s">
        <v>2849</v>
      </c>
      <c r="T583" s="60" t="s">
        <v>2847</v>
      </c>
      <c r="U583" s="60">
        <v>1</v>
      </c>
    </row>
    <row r="584" spans="1:21" x14ac:dyDescent="0.25">
      <c r="A584" s="59">
        <v>10003</v>
      </c>
      <c r="B584" s="60" t="s">
        <v>3756</v>
      </c>
      <c r="C584" s="60" t="s">
        <v>10</v>
      </c>
      <c r="D584" s="60" t="s">
        <v>3058</v>
      </c>
      <c r="E584" s="60" t="s">
        <v>2844</v>
      </c>
      <c r="F584" s="60" t="s">
        <v>3059</v>
      </c>
      <c r="G584" s="60" t="s">
        <v>3408</v>
      </c>
      <c r="H584" s="60" t="s">
        <v>3744</v>
      </c>
      <c r="I584" s="60" t="s">
        <v>3410</v>
      </c>
      <c r="J584" s="60" t="s">
        <v>2847</v>
      </c>
      <c r="K584" s="60" t="s">
        <v>3749</v>
      </c>
      <c r="L584" s="60" t="s">
        <v>1302</v>
      </c>
      <c r="M584" s="60">
        <v>330</v>
      </c>
      <c r="N584" s="60">
        <v>335</v>
      </c>
      <c r="O584" s="60">
        <v>405</v>
      </c>
      <c r="P584" s="61" t="s">
        <v>1217</v>
      </c>
      <c r="Q584" s="62" t="s">
        <v>3411</v>
      </c>
      <c r="R584" s="60" t="s">
        <v>3408</v>
      </c>
      <c r="S584" s="60" t="s">
        <v>2849</v>
      </c>
      <c r="T584" s="60" t="s">
        <v>2847</v>
      </c>
      <c r="U584" s="60">
        <v>1</v>
      </c>
    </row>
    <row r="585" spans="1:21" x14ac:dyDescent="0.25">
      <c r="A585" s="59">
        <v>10000</v>
      </c>
      <c r="B585" s="60" t="s">
        <v>3757</v>
      </c>
      <c r="C585" s="60" t="s">
        <v>10</v>
      </c>
      <c r="D585" s="60" t="s">
        <v>3058</v>
      </c>
      <c r="E585" s="60" t="s">
        <v>2844</v>
      </c>
      <c r="F585" s="60" t="s">
        <v>3059</v>
      </c>
      <c r="G585" s="60" t="s">
        <v>3408</v>
      </c>
      <c r="H585" s="60" t="s">
        <v>3424</v>
      </c>
      <c r="I585" s="60" t="s">
        <v>3410</v>
      </c>
      <c r="J585" s="60" t="s">
        <v>2847</v>
      </c>
      <c r="K585" s="60" t="s">
        <v>3758</v>
      </c>
      <c r="L585" s="60" t="s">
        <v>1302</v>
      </c>
      <c r="M585" s="60">
        <v>330</v>
      </c>
      <c r="N585" s="60">
        <v>335</v>
      </c>
      <c r="O585" s="60">
        <v>405</v>
      </c>
      <c r="P585" s="61" t="s">
        <v>1217</v>
      </c>
      <c r="Q585" s="62" t="s">
        <v>3411</v>
      </c>
      <c r="R585" s="60" t="s">
        <v>3408</v>
      </c>
      <c r="S585" s="60" t="s">
        <v>2849</v>
      </c>
      <c r="T585" s="60" t="s">
        <v>2847</v>
      </c>
      <c r="U585" s="60">
        <v>1</v>
      </c>
    </row>
    <row r="586" spans="1:21" x14ac:dyDescent="0.25">
      <c r="A586" s="59">
        <v>676485</v>
      </c>
      <c r="B586" s="60" t="s">
        <v>3759</v>
      </c>
      <c r="C586" s="60" t="s">
        <v>10</v>
      </c>
      <c r="D586" s="60" t="s">
        <v>2843</v>
      </c>
      <c r="E586" s="60" t="s">
        <v>2844</v>
      </c>
      <c r="F586" s="60" t="s">
        <v>2845</v>
      </c>
      <c r="G586" s="60" t="s">
        <v>2845</v>
      </c>
      <c r="H586" s="60" t="s">
        <v>3218</v>
      </c>
      <c r="I586" s="60" t="s">
        <v>3219</v>
      </c>
      <c r="J586" s="60" t="s">
        <v>2854</v>
      </c>
      <c r="K586" s="60" t="s">
        <v>3760</v>
      </c>
      <c r="L586" s="60" t="s">
        <v>2852</v>
      </c>
      <c r="M586" s="60">
        <v>330</v>
      </c>
      <c r="N586" s="60">
        <v>333</v>
      </c>
      <c r="O586" s="60">
        <v>401</v>
      </c>
      <c r="P586" s="61">
        <v>101</v>
      </c>
      <c r="Q586" s="62">
        <v>330333401101</v>
      </c>
      <c r="R586" s="60" t="s">
        <v>2845</v>
      </c>
      <c r="S586" s="60" t="s">
        <v>2849</v>
      </c>
      <c r="T586" s="60" t="s">
        <v>2847</v>
      </c>
      <c r="U586" s="60">
        <v>1</v>
      </c>
    </row>
    <row r="587" spans="1:21" x14ac:dyDescent="0.25">
      <c r="A587" s="59" t="s">
        <v>1217</v>
      </c>
      <c r="B587" s="60" t="s">
        <v>3761</v>
      </c>
      <c r="C587" s="60" t="s">
        <v>9</v>
      </c>
      <c r="D587" s="60" t="s">
        <v>3635</v>
      </c>
      <c r="E587" s="60" t="s">
        <v>3636</v>
      </c>
      <c r="F587" s="60" t="s">
        <v>3637</v>
      </c>
      <c r="G587" s="60" t="s">
        <v>3626</v>
      </c>
      <c r="H587" s="60" t="s">
        <v>3754</v>
      </c>
      <c r="I587" s="60" t="s">
        <v>3626</v>
      </c>
      <c r="J587" s="60" t="s">
        <v>2847</v>
      </c>
      <c r="K587" s="60" t="s">
        <v>90</v>
      </c>
      <c r="L587" s="60" t="s">
        <v>1512</v>
      </c>
      <c r="M587" s="60">
        <v>480</v>
      </c>
      <c r="N587" s="60">
        <v>483</v>
      </c>
      <c r="O587" s="60">
        <v>101</v>
      </c>
      <c r="P587" s="61" t="s">
        <v>1217</v>
      </c>
      <c r="Q587" s="62" t="s">
        <v>3640</v>
      </c>
      <c r="R587" s="60" t="s">
        <v>3448</v>
      </c>
      <c r="S587" s="60" t="s">
        <v>3626</v>
      </c>
      <c r="T587" s="60" t="s">
        <v>2847</v>
      </c>
      <c r="U587" s="60">
        <v>0.4</v>
      </c>
    </row>
    <row r="588" spans="1:21" x14ac:dyDescent="0.25">
      <c r="A588" s="59" t="s">
        <v>1217</v>
      </c>
      <c r="B588" s="60" t="s">
        <v>3762</v>
      </c>
      <c r="C588" s="60" t="s">
        <v>9</v>
      </c>
      <c r="D588" s="60" t="s">
        <v>3635</v>
      </c>
      <c r="E588" s="60" t="s">
        <v>3636</v>
      </c>
      <c r="F588" s="60" t="s">
        <v>3637</v>
      </c>
      <c r="G588" s="60" t="s">
        <v>3626</v>
      </c>
      <c r="H588" s="60" t="s">
        <v>3763</v>
      </c>
      <c r="I588" s="60" t="s">
        <v>3626</v>
      </c>
      <c r="J588" s="60" t="s">
        <v>2847</v>
      </c>
      <c r="K588" s="60" t="s">
        <v>3764</v>
      </c>
      <c r="L588" s="60" t="s">
        <v>1512</v>
      </c>
      <c r="M588" s="60">
        <v>480</v>
      </c>
      <c r="N588" s="60">
        <v>483</v>
      </c>
      <c r="O588" s="60">
        <v>101</v>
      </c>
      <c r="P588" s="61" t="s">
        <v>1217</v>
      </c>
      <c r="Q588" s="62" t="s">
        <v>3640</v>
      </c>
      <c r="R588" s="60" t="s">
        <v>3765</v>
      </c>
      <c r="S588" s="60" t="s">
        <v>3626</v>
      </c>
      <c r="T588" s="60" t="s">
        <v>2847</v>
      </c>
      <c r="U588" s="60">
        <v>0.4</v>
      </c>
    </row>
    <row r="589" spans="1:21" x14ac:dyDescent="0.25">
      <c r="A589" s="59" t="s">
        <v>1217</v>
      </c>
      <c r="B589" s="60" t="s">
        <v>3766</v>
      </c>
      <c r="C589" s="60" t="s">
        <v>9</v>
      </c>
      <c r="D589" s="60" t="s">
        <v>3635</v>
      </c>
      <c r="E589" s="60" t="s">
        <v>3636</v>
      </c>
      <c r="F589" s="60" t="s">
        <v>3637</v>
      </c>
      <c r="G589" s="60" t="s">
        <v>3626</v>
      </c>
      <c r="H589" s="60" t="s">
        <v>3767</v>
      </c>
      <c r="I589" s="60" t="s">
        <v>3626</v>
      </c>
      <c r="J589" s="60" t="s">
        <v>2847</v>
      </c>
      <c r="K589" s="60" t="s">
        <v>3768</v>
      </c>
      <c r="L589" s="60" t="s">
        <v>1512</v>
      </c>
      <c r="M589" s="60">
        <v>480</v>
      </c>
      <c r="N589" s="60">
        <v>483</v>
      </c>
      <c r="O589" s="60">
        <v>101</v>
      </c>
      <c r="P589" s="61" t="s">
        <v>1217</v>
      </c>
      <c r="Q589" s="62" t="s">
        <v>3640</v>
      </c>
      <c r="R589" s="60" t="s">
        <v>3769</v>
      </c>
      <c r="S589" s="60" t="s">
        <v>3626</v>
      </c>
      <c r="T589" s="60" t="s">
        <v>2847</v>
      </c>
      <c r="U589" s="60">
        <v>0.4</v>
      </c>
    </row>
    <row r="590" spans="1:21" x14ac:dyDescent="0.25">
      <c r="A590" s="59" t="s">
        <v>1217</v>
      </c>
      <c r="B590" s="60" t="s">
        <v>3770</v>
      </c>
      <c r="C590" s="60" t="s">
        <v>9</v>
      </c>
      <c r="D590" s="60" t="s">
        <v>3635</v>
      </c>
      <c r="E590" s="60" t="s">
        <v>3636</v>
      </c>
      <c r="F590" s="60" t="s">
        <v>3637</v>
      </c>
      <c r="G590" s="60" t="s">
        <v>3626</v>
      </c>
      <c r="H590" s="60" t="s">
        <v>3771</v>
      </c>
      <c r="I590" s="60" t="s">
        <v>3626</v>
      </c>
      <c r="J590" s="60" t="s">
        <v>2847</v>
      </c>
      <c r="K590" s="60" t="s">
        <v>3772</v>
      </c>
      <c r="L590" s="60" t="s">
        <v>1512</v>
      </c>
      <c r="M590" s="60">
        <v>480</v>
      </c>
      <c r="N590" s="60">
        <v>483</v>
      </c>
      <c r="O590" s="60">
        <v>101</v>
      </c>
      <c r="P590" s="61" t="s">
        <v>1217</v>
      </c>
      <c r="Q590" s="62" t="s">
        <v>3640</v>
      </c>
      <c r="R590" s="60" t="s">
        <v>3773</v>
      </c>
      <c r="S590" s="60" t="s">
        <v>3626</v>
      </c>
      <c r="T590" s="60" t="s">
        <v>2847</v>
      </c>
      <c r="U590" s="60">
        <v>0.2</v>
      </c>
    </row>
    <row r="591" spans="1:21" x14ac:dyDescent="0.25">
      <c r="A591" s="59" t="s">
        <v>1217</v>
      </c>
      <c r="B591" s="60" t="s">
        <v>3774</v>
      </c>
      <c r="C591" s="60" t="s">
        <v>9</v>
      </c>
      <c r="D591" s="60" t="s">
        <v>3635</v>
      </c>
      <c r="E591" s="60" t="s">
        <v>3636</v>
      </c>
      <c r="F591" s="60" t="s">
        <v>3637</v>
      </c>
      <c r="G591" s="60" t="s">
        <v>3626</v>
      </c>
      <c r="H591" s="60" t="s">
        <v>3755</v>
      </c>
      <c r="I591" s="60" t="s">
        <v>3626</v>
      </c>
      <c r="J591" s="60" t="s">
        <v>2847</v>
      </c>
      <c r="K591" s="60" t="s">
        <v>78</v>
      </c>
      <c r="L591" s="60" t="s">
        <v>1512</v>
      </c>
      <c r="M591" s="60">
        <v>480</v>
      </c>
      <c r="N591" s="60">
        <v>483</v>
      </c>
      <c r="O591" s="60">
        <v>101</v>
      </c>
      <c r="P591" s="61" t="s">
        <v>1217</v>
      </c>
      <c r="Q591" s="62" t="s">
        <v>3640</v>
      </c>
      <c r="R591" s="60" t="s">
        <v>3441</v>
      </c>
      <c r="S591" s="60" t="s">
        <v>3626</v>
      </c>
      <c r="T591" s="60" t="s">
        <v>2847</v>
      </c>
      <c r="U591" s="60">
        <v>0.4</v>
      </c>
    </row>
    <row r="592" spans="1:21" x14ac:dyDescent="0.25">
      <c r="A592" s="59" t="s">
        <v>1217</v>
      </c>
      <c r="B592" s="60" t="s">
        <v>133</v>
      </c>
      <c r="C592" s="60" t="s">
        <v>9</v>
      </c>
      <c r="D592" s="60" t="s">
        <v>3635</v>
      </c>
      <c r="E592" s="60" t="s">
        <v>3636</v>
      </c>
      <c r="F592" s="60" t="s">
        <v>3637</v>
      </c>
      <c r="G592" s="60" t="s">
        <v>3626</v>
      </c>
      <c r="H592" s="60" t="s">
        <v>3775</v>
      </c>
      <c r="I592" s="60" t="s">
        <v>3626</v>
      </c>
      <c r="J592" s="60" t="s">
        <v>2847</v>
      </c>
      <c r="K592" s="60" t="s">
        <v>3776</v>
      </c>
      <c r="L592" s="60" t="s">
        <v>1512</v>
      </c>
      <c r="M592" s="60">
        <v>480</v>
      </c>
      <c r="N592" s="60">
        <v>483</v>
      </c>
      <c r="O592" s="60">
        <v>101</v>
      </c>
      <c r="P592" s="61" t="s">
        <v>1217</v>
      </c>
      <c r="Q592" s="62" t="s">
        <v>3640</v>
      </c>
      <c r="R592" s="60" t="s">
        <v>3777</v>
      </c>
      <c r="S592" s="60" t="s">
        <v>3626</v>
      </c>
      <c r="T592" s="60" t="s">
        <v>2847</v>
      </c>
      <c r="U592" s="60">
        <v>0.4</v>
      </c>
    </row>
    <row r="593" spans="1:21" x14ac:dyDescent="0.25">
      <c r="A593" s="59">
        <v>690866</v>
      </c>
      <c r="B593" s="60" t="s">
        <v>3778</v>
      </c>
      <c r="C593" s="60" t="s">
        <v>9</v>
      </c>
      <c r="D593" s="60" t="s">
        <v>2843</v>
      </c>
      <c r="E593" s="60" t="s">
        <v>2844</v>
      </c>
      <c r="F593" s="60" t="s">
        <v>2845</v>
      </c>
      <c r="G593" s="60" t="s">
        <v>2862</v>
      </c>
      <c r="H593" s="60" t="s">
        <v>3689</v>
      </c>
      <c r="I593" s="60" t="s">
        <v>3280</v>
      </c>
      <c r="J593" s="60" t="s">
        <v>2851</v>
      </c>
      <c r="K593" s="60" t="s">
        <v>3688</v>
      </c>
      <c r="L593" s="60" t="s">
        <v>2852</v>
      </c>
      <c r="M593" s="60">
        <v>330</v>
      </c>
      <c r="N593" s="60">
        <v>333</v>
      </c>
      <c r="O593" s="60">
        <v>401</v>
      </c>
      <c r="P593" s="61">
        <v>127</v>
      </c>
      <c r="Q593" s="62">
        <v>330333401127</v>
      </c>
      <c r="R593" s="60" t="s">
        <v>3687</v>
      </c>
      <c r="S593" s="60" t="s">
        <v>2865</v>
      </c>
      <c r="T593" s="60" t="s">
        <v>2847</v>
      </c>
      <c r="U593" s="60">
        <v>0.3</v>
      </c>
    </row>
    <row r="594" spans="1:21" x14ac:dyDescent="0.25">
      <c r="A594" s="59">
        <v>690868</v>
      </c>
      <c r="B594" s="60" t="s">
        <v>3779</v>
      </c>
      <c r="C594" s="60" t="s">
        <v>9</v>
      </c>
      <c r="D594" s="60" t="s">
        <v>2843</v>
      </c>
      <c r="E594" s="60" t="s">
        <v>2844</v>
      </c>
      <c r="F594" s="60" t="s">
        <v>2845</v>
      </c>
      <c r="G594" s="60" t="s">
        <v>2862</v>
      </c>
      <c r="H594" s="60" t="s">
        <v>3693</v>
      </c>
      <c r="I594" s="60" t="s">
        <v>3084</v>
      </c>
      <c r="J594" s="60" t="s">
        <v>2851</v>
      </c>
      <c r="K594" s="60" t="s">
        <v>3692</v>
      </c>
      <c r="L594" s="60" t="s">
        <v>2852</v>
      </c>
      <c r="M594" s="60">
        <v>330</v>
      </c>
      <c r="N594" s="60">
        <v>333</v>
      </c>
      <c r="O594" s="60">
        <v>401</v>
      </c>
      <c r="P594" s="61">
        <v>127</v>
      </c>
      <c r="Q594" s="62">
        <v>330333401127</v>
      </c>
      <c r="R594" s="60" t="s">
        <v>3687</v>
      </c>
      <c r="S594" s="60" t="s">
        <v>2865</v>
      </c>
      <c r="T594" s="60" t="s">
        <v>2847</v>
      </c>
      <c r="U594" s="60">
        <v>0.27</v>
      </c>
    </row>
    <row r="595" spans="1:21" x14ac:dyDescent="0.25">
      <c r="A595" s="59">
        <v>690869</v>
      </c>
      <c r="B595" s="60" t="s">
        <v>3780</v>
      </c>
      <c r="C595" s="60" t="s">
        <v>9</v>
      </c>
      <c r="D595" s="60" t="s">
        <v>2843</v>
      </c>
      <c r="E595" s="60" t="s">
        <v>2844</v>
      </c>
      <c r="F595" s="60" t="s">
        <v>2845</v>
      </c>
      <c r="G595" s="60" t="s">
        <v>2862</v>
      </c>
      <c r="H595" s="60" t="s">
        <v>3691</v>
      </c>
      <c r="I595" s="60" t="s">
        <v>2846</v>
      </c>
      <c r="J595" s="60" t="s">
        <v>2851</v>
      </c>
      <c r="K595" s="60" t="s">
        <v>3690</v>
      </c>
      <c r="L595" s="60" t="s">
        <v>2852</v>
      </c>
      <c r="M595" s="60">
        <v>330</v>
      </c>
      <c r="N595" s="60">
        <v>333</v>
      </c>
      <c r="O595" s="60">
        <v>401</v>
      </c>
      <c r="P595" s="61">
        <v>127</v>
      </c>
      <c r="Q595" s="62">
        <v>330333401127</v>
      </c>
      <c r="R595" s="60" t="s">
        <v>3687</v>
      </c>
      <c r="S595" s="60" t="s">
        <v>2865</v>
      </c>
      <c r="T595" s="60" t="s">
        <v>2847</v>
      </c>
      <c r="U595" s="60">
        <v>0.3</v>
      </c>
    </row>
    <row r="596" spans="1:21" x14ac:dyDescent="0.25">
      <c r="A596" s="59">
        <v>690870</v>
      </c>
      <c r="B596" s="60" t="s">
        <v>3781</v>
      </c>
      <c r="C596" s="60" t="s">
        <v>9</v>
      </c>
      <c r="D596" s="60" t="s">
        <v>2843</v>
      </c>
      <c r="E596" s="60" t="s">
        <v>2844</v>
      </c>
      <c r="F596" s="60" t="s">
        <v>2845</v>
      </c>
      <c r="G596" s="60" t="s">
        <v>2862</v>
      </c>
      <c r="H596" s="60" t="s">
        <v>3703</v>
      </c>
      <c r="I596" s="60" t="s">
        <v>3523</v>
      </c>
      <c r="J596" s="60" t="s">
        <v>2851</v>
      </c>
      <c r="K596" s="60" t="s">
        <v>3702</v>
      </c>
      <c r="L596" s="60" t="s">
        <v>2852</v>
      </c>
      <c r="M596" s="60">
        <v>330</v>
      </c>
      <c r="N596" s="60">
        <v>333</v>
      </c>
      <c r="O596" s="60">
        <v>401</v>
      </c>
      <c r="P596" s="61">
        <v>127</v>
      </c>
      <c r="Q596" s="62">
        <v>330333401127</v>
      </c>
      <c r="R596" s="60" t="s">
        <v>3687</v>
      </c>
      <c r="S596" s="60" t="s">
        <v>2865</v>
      </c>
      <c r="T596" s="60" t="s">
        <v>2847</v>
      </c>
      <c r="U596" s="60">
        <v>0.3</v>
      </c>
    </row>
    <row r="597" spans="1:21" x14ac:dyDescent="0.25">
      <c r="A597" s="59">
        <v>690871</v>
      </c>
      <c r="B597" s="60" t="s">
        <v>3782</v>
      </c>
      <c r="C597" s="60" t="s">
        <v>9</v>
      </c>
      <c r="D597" s="60" t="s">
        <v>2843</v>
      </c>
      <c r="E597" s="60" t="s">
        <v>2844</v>
      </c>
      <c r="F597" s="60" t="s">
        <v>2845</v>
      </c>
      <c r="G597" s="60" t="s">
        <v>2862</v>
      </c>
      <c r="H597" s="60" t="s">
        <v>3699</v>
      </c>
      <c r="I597" s="60" t="s">
        <v>3479</v>
      </c>
      <c r="J597" s="60" t="s">
        <v>2851</v>
      </c>
      <c r="K597" s="60" t="s">
        <v>3698</v>
      </c>
      <c r="L597" s="60" t="s">
        <v>2852</v>
      </c>
      <c r="M597" s="60">
        <v>330</v>
      </c>
      <c r="N597" s="60">
        <v>333</v>
      </c>
      <c r="O597" s="60">
        <v>401</v>
      </c>
      <c r="P597" s="61">
        <v>127</v>
      </c>
      <c r="Q597" s="62">
        <v>330333401127</v>
      </c>
      <c r="R597" s="60" t="s">
        <v>3687</v>
      </c>
      <c r="S597" s="60" t="s">
        <v>2865</v>
      </c>
      <c r="T597" s="60" t="s">
        <v>2847</v>
      </c>
      <c r="U597" s="60">
        <v>0.405</v>
      </c>
    </row>
    <row r="598" spans="1:21" x14ac:dyDescent="0.25">
      <c r="A598" s="59">
        <v>690874</v>
      </c>
      <c r="B598" s="60" t="s">
        <v>3783</v>
      </c>
      <c r="C598" s="60" t="s">
        <v>9</v>
      </c>
      <c r="D598" s="60" t="s">
        <v>2843</v>
      </c>
      <c r="E598" s="60" t="s">
        <v>2844</v>
      </c>
      <c r="F598" s="60" t="s">
        <v>2845</v>
      </c>
      <c r="G598" s="60" t="s">
        <v>2862</v>
      </c>
      <c r="H598" s="60" t="s">
        <v>3701</v>
      </c>
      <c r="I598" s="60" t="s">
        <v>3503</v>
      </c>
      <c r="J598" s="60" t="s">
        <v>2851</v>
      </c>
      <c r="K598" s="60" t="s">
        <v>3700</v>
      </c>
      <c r="L598" s="60" t="s">
        <v>2852</v>
      </c>
      <c r="M598" s="60">
        <v>330</v>
      </c>
      <c r="N598" s="60">
        <v>333</v>
      </c>
      <c r="O598" s="60">
        <v>401</v>
      </c>
      <c r="P598" s="61">
        <v>127</v>
      </c>
      <c r="Q598" s="62">
        <v>330333401127</v>
      </c>
      <c r="R598" s="60" t="s">
        <v>3687</v>
      </c>
      <c r="S598" s="60" t="s">
        <v>2865</v>
      </c>
      <c r="T598" s="60" t="s">
        <v>2847</v>
      </c>
      <c r="U598" s="60">
        <v>0.3</v>
      </c>
    </row>
    <row r="599" spans="1:21" x14ac:dyDescent="0.25">
      <c r="A599" s="59">
        <v>690875</v>
      </c>
      <c r="B599" s="60" t="s">
        <v>3784</v>
      </c>
      <c r="C599" s="60" t="s">
        <v>9</v>
      </c>
      <c r="D599" s="60" t="s">
        <v>2843</v>
      </c>
      <c r="E599" s="60" t="s">
        <v>2844</v>
      </c>
      <c r="F599" s="60" t="s">
        <v>2845</v>
      </c>
      <c r="G599" s="60" t="s">
        <v>2862</v>
      </c>
      <c r="H599" s="60" t="s">
        <v>3686</v>
      </c>
      <c r="I599" s="60" t="s">
        <v>3272</v>
      </c>
      <c r="J599" s="60" t="s">
        <v>2851</v>
      </c>
      <c r="K599" s="60" t="s">
        <v>3685</v>
      </c>
      <c r="L599" s="60" t="s">
        <v>2852</v>
      </c>
      <c r="M599" s="60">
        <v>330</v>
      </c>
      <c r="N599" s="60">
        <v>333</v>
      </c>
      <c r="O599" s="60">
        <v>401</v>
      </c>
      <c r="P599" s="61">
        <v>127</v>
      </c>
      <c r="Q599" s="62">
        <v>330333401127</v>
      </c>
      <c r="R599" s="60" t="s">
        <v>3687</v>
      </c>
      <c r="S599" s="60" t="s">
        <v>2865</v>
      </c>
      <c r="T599" s="60" t="s">
        <v>2847</v>
      </c>
      <c r="U599" s="60">
        <v>0.3</v>
      </c>
    </row>
    <row r="600" spans="1:21" x14ac:dyDescent="0.25">
      <c r="A600" s="59">
        <v>690876</v>
      </c>
      <c r="B600" s="60" t="s">
        <v>3785</v>
      </c>
      <c r="C600" s="60" t="s">
        <v>9</v>
      </c>
      <c r="D600" s="60" t="s">
        <v>2843</v>
      </c>
      <c r="E600" s="60" t="s">
        <v>2844</v>
      </c>
      <c r="F600" s="60" t="s">
        <v>2845</v>
      </c>
      <c r="G600" s="60" t="s">
        <v>2862</v>
      </c>
      <c r="H600" s="60" t="s">
        <v>3724</v>
      </c>
      <c r="I600" s="60" t="s">
        <v>3084</v>
      </c>
      <c r="J600" s="60" t="s">
        <v>2851</v>
      </c>
      <c r="K600" s="60" t="s">
        <v>3723</v>
      </c>
      <c r="L600" s="60" t="s">
        <v>2852</v>
      </c>
      <c r="M600" s="60">
        <v>330</v>
      </c>
      <c r="N600" s="60">
        <v>333</v>
      </c>
      <c r="O600" s="60">
        <v>401</v>
      </c>
      <c r="P600" s="61">
        <v>127</v>
      </c>
      <c r="Q600" s="62">
        <v>330333401127</v>
      </c>
      <c r="R600" s="60" t="s">
        <v>3687</v>
      </c>
      <c r="S600" s="60" t="s">
        <v>2865</v>
      </c>
      <c r="T600" s="60" t="s">
        <v>2847</v>
      </c>
      <c r="U600" s="60">
        <v>0.25</v>
      </c>
    </row>
    <row r="601" spans="1:21" x14ac:dyDescent="0.25">
      <c r="A601" s="59">
        <v>691199</v>
      </c>
      <c r="B601" s="60" t="s">
        <v>3786</v>
      </c>
      <c r="C601" s="60" t="s">
        <v>9</v>
      </c>
      <c r="D601" s="60" t="s">
        <v>2843</v>
      </c>
      <c r="E601" s="60" t="s">
        <v>2844</v>
      </c>
      <c r="F601" s="60" t="s">
        <v>2881</v>
      </c>
      <c r="G601" s="60" t="s">
        <v>2933</v>
      </c>
      <c r="H601" s="60" t="s">
        <v>3013</v>
      </c>
      <c r="I601" s="60" t="s">
        <v>3014</v>
      </c>
      <c r="J601" s="60" t="s">
        <v>2847</v>
      </c>
      <c r="K601" s="60" t="s">
        <v>3012</v>
      </c>
      <c r="L601" s="60" t="s">
        <v>2852</v>
      </c>
      <c r="M601" s="60">
        <v>330</v>
      </c>
      <c r="N601" s="60">
        <v>333</v>
      </c>
      <c r="O601" s="60">
        <v>402</v>
      </c>
      <c r="P601" s="61">
        <v>174</v>
      </c>
      <c r="Q601" s="62">
        <v>330333402174</v>
      </c>
      <c r="R601" s="60" t="s">
        <v>2933</v>
      </c>
      <c r="S601" s="60" t="s">
        <v>2865</v>
      </c>
      <c r="T601" s="60" t="s">
        <v>2847</v>
      </c>
      <c r="U601" s="60">
        <v>0.5</v>
      </c>
    </row>
    <row r="602" spans="1:21" x14ac:dyDescent="0.25">
      <c r="A602" s="59">
        <v>691209</v>
      </c>
      <c r="B602" s="60" t="s">
        <v>3787</v>
      </c>
      <c r="C602" s="60" t="s">
        <v>9</v>
      </c>
      <c r="D602" s="60" t="s">
        <v>2843</v>
      </c>
      <c r="E602" s="60" t="s">
        <v>2844</v>
      </c>
      <c r="F602" s="60" t="s">
        <v>2881</v>
      </c>
      <c r="G602" s="60" t="s">
        <v>2933</v>
      </c>
      <c r="H602" s="60" t="s">
        <v>3079</v>
      </c>
      <c r="I602" s="60" t="s">
        <v>3080</v>
      </c>
      <c r="J602" s="60" t="s">
        <v>2847</v>
      </c>
      <c r="K602" s="60" t="s">
        <v>3081</v>
      </c>
      <c r="L602" s="60" t="s">
        <v>2852</v>
      </c>
      <c r="M602" s="60">
        <v>330</v>
      </c>
      <c r="N602" s="60">
        <v>333</v>
      </c>
      <c r="O602" s="60">
        <v>402</v>
      </c>
      <c r="P602" s="61">
        <v>174</v>
      </c>
      <c r="Q602" s="62">
        <v>330333402174</v>
      </c>
      <c r="R602" s="60" t="s">
        <v>2933</v>
      </c>
      <c r="S602" s="60" t="s">
        <v>2865</v>
      </c>
      <c r="T602" s="60" t="s">
        <v>2847</v>
      </c>
      <c r="U602" s="60">
        <v>0.5</v>
      </c>
    </row>
    <row r="603" spans="1:21" x14ac:dyDescent="0.25">
      <c r="A603" s="59">
        <v>816346</v>
      </c>
      <c r="B603" s="60" t="s">
        <v>3788</v>
      </c>
      <c r="C603" s="60" t="s">
        <v>9</v>
      </c>
      <c r="D603" s="60" t="s">
        <v>2843</v>
      </c>
      <c r="E603" s="60" t="s">
        <v>2844</v>
      </c>
      <c r="F603" s="60" t="s">
        <v>2881</v>
      </c>
      <c r="G603" s="60" t="s">
        <v>2933</v>
      </c>
      <c r="H603" s="60" t="s">
        <v>3789</v>
      </c>
      <c r="I603" s="60" t="s">
        <v>3018</v>
      </c>
      <c r="J603" s="60" t="s">
        <v>2847</v>
      </c>
      <c r="K603" s="60" t="s">
        <v>3788</v>
      </c>
      <c r="L603" s="60" t="s">
        <v>1302</v>
      </c>
      <c r="M603" s="60">
        <v>330</v>
      </c>
      <c r="N603" s="60">
        <v>333</v>
      </c>
      <c r="O603" s="60">
        <v>402</v>
      </c>
      <c r="P603" s="61" t="s">
        <v>1217</v>
      </c>
      <c r="Q603" s="62" t="s">
        <v>2884</v>
      </c>
      <c r="R603" s="60" t="s">
        <v>2933</v>
      </c>
      <c r="S603" s="60" t="s">
        <v>2865</v>
      </c>
      <c r="T603" s="60" t="s">
        <v>2847</v>
      </c>
      <c r="U603" s="60">
        <v>0.5</v>
      </c>
    </row>
    <row r="604" spans="1:21" x14ac:dyDescent="0.25">
      <c r="A604" s="59">
        <v>690872</v>
      </c>
      <c r="B604" s="60" t="s">
        <v>3790</v>
      </c>
      <c r="C604" s="60" t="s">
        <v>9</v>
      </c>
      <c r="D604" s="60" t="s">
        <v>2843</v>
      </c>
      <c r="E604" s="60" t="s">
        <v>2844</v>
      </c>
      <c r="F604" s="60" t="s">
        <v>2845</v>
      </c>
      <c r="G604" s="60" t="s">
        <v>2862</v>
      </c>
      <c r="H604" s="60" t="s">
        <v>3697</v>
      </c>
      <c r="I604" s="60" t="s">
        <v>3325</v>
      </c>
      <c r="J604" s="60" t="s">
        <v>2851</v>
      </c>
      <c r="K604" s="60" t="s">
        <v>3696</v>
      </c>
      <c r="L604" s="60" t="s">
        <v>2852</v>
      </c>
      <c r="M604" s="60">
        <v>330</v>
      </c>
      <c r="N604" s="60">
        <v>333</v>
      </c>
      <c r="O604" s="60">
        <v>401</v>
      </c>
      <c r="P604" s="61">
        <v>127</v>
      </c>
      <c r="Q604" s="62">
        <v>330333401127</v>
      </c>
      <c r="R604" s="60" t="s">
        <v>3687</v>
      </c>
      <c r="S604" s="60" t="s">
        <v>2865</v>
      </c>
      <c r="T604" s="60" t="s">
        <v>2847</v>
      </c>
      <c r="U604" s="60">
        <v>0.3</v>
      </c>
    </row>
    <row r="605" spans="1:21" x14ac:dyDescent="0.25">
      <c r="A605" s="59">
        <v>655822</v>
      </c>
      <c r="B605" s="60" t="s">
        <v>3791</v>
      </c>
      <c r="C605" s="60" t="s">
        <v>10</v>
      </c>
      <c r="D605" s="60" t="s">
        <v>2843</v>
      </c>
      <c r="E605" s="60" t="s">
        <v>2844</v>
      </c>
      <c r="F605" s="60" t="s">
        <v>2881</v>
      </c>
      <c r="G605" s="60" t="s">
        <v>2881</v>
      </c>
      <c r="H605" s="60" t="s">
        <v>3032</v>
      </c>
      <c r="I605" s="60" t="s">
        <v>3032</v>
      </c>
      <c r="J605" s="60" t="s">
        <v>2854</v>
      </c>
      <c r="K605" s="60" t="s">
        <v>3792</v>
      </c>
      <c r="L605" s="60" t="s">
        <v>2852</v>
      </c>
      <c r="M605" s="60">
        <v>330</v>
      </c>
      <c r="N605" s="60">
        <v>333</v>
      </c>
      <c r="O605" s="60">
        <v>402</v>
      </c>
      <c r="P605" s="61">
        <v>101</v>
      </c>
      <c r="Q605" s="62">
        <v>330333402101</v>
      </c>
      <c r="R605" s="60" t="s">
        <v>2881</v>
      </c>
      <c r="S605" s="60" t="s">
        <v>2849</v>
      </c>
      <c r="T605" s="60" t="s">
        <v>2847</v>
      </c>
      <c r="U605" s="60">
        <v>1</v>
      </c>
    </row>
    <row r="606" spans="1:21" x14ac:dyDescent="0.25">
      <c r="A606" s="59">
        <v>673354</v>
      </c>
      <c r="B606" s="60" t="s">
        <v>3793</v>
      </c>
      <c r="C606" s="60" t="s">
        <v>10</v>
      </c>
      <c r="D606" s="60" t="s">
        <v>2843</v>
      </c>
      <c r="E606" s="60" t="s">
        <v>2844</v>
      </c>
      <c r="F606" s="60" t="s">
        <v>2845</v>
      </c>
      <c r="G606" s="60" t="s">
        <v>2845</v>
      </c>
      <c r="H606" s="60" t="s">
        <v>3526</v>
      </c>
      <c r="I606" s="60" t="s">
        <v>3523</v>
      </c>
      <c r="J606" s="60" t="s">
        <v>2854</v>
      </c>
      <c r="K606" s="60" t="s">
        <v>3794</v>
      </c>
      <c r="L606" s="60" t="s">
        <v>2852</v>
      </c>
      <c r="M606" s="60">
        <v>330</v>
      </c>
      <c r="N606" s="60">
        <v>333</v>
      </c>
      <c r="O606" s="60">
        <v>401</v>
      </c>
      <c r="P606" s="61">
        <v>101</v>
      </c>
      <c r="Q606" s="62">
        <v>330333401101</v>
      </c>
      <c r="R606" s="60" t="s">
        <v>2845</v>
      </c>
      <c r="S606" s="60" t="s">
        <v>2849</v>
      </c>
      <c r="T606" s="60" t="s">
        <v>2847</v>
      </c>
      <c r="U606" s="60">
        <v>1</v>
      </c>
    </row>
    <row r="607" spans="1:21" x14ac:dyDescent="0.25">
      <c r="A607" s="59">
        <v>691210</v>
      </c>
      <c r="B607" s="60" t="s">
        <v>3788</v>
      </c>
      <c r="C607" s="60" t="s">
        <v>10</v>
      </c>
      <c r="D607" s="60" t="s">
        <v>2843</v>
      </c>
      <c r="E607" s="60" t="s">
        <v>2844</v>
      </c>
      <c r="F607" s="60" t="s">
        <v>2881</v>
      </c>
      <c r="G607" s="60" t="s">
        <v>2933</v>
      </c>
      <c r="H607" s="60" t="s">
        <v>3789</v>
      </c>
      <c r="I607" s="60" t="s">
        <v>3018</v>
      </c>
      <c r="J607" s="60" t="s">
        <v>2847</v>
      </c>
      <c r="K607" s="60" t="s">
        <v>3788</v>
      </c>
      <c r="L607" s="60" t="s">
        <v>2852</v>
      </c>
      <c r="M607" s="60">
        <v>330</v>
      </c>
      <c r="N607" s="60">
        <v>333</v>
      </c>
      <c r="O607" s="60">
        <v>402</v>
      </c>
      <c r="P607" s="61">
        <v>174</v>
      </c>
      <c r="Q607" s="62">
        <v>330333402174</v>
      </c>
      <c r="R607" s="60" t="s">
        <v>2933</v>
      </c>
      <c r="S607" s="60" t="s">
        <v>2865</v>
      </c>
      <c r="T607" s="60" t="s">
        <v>2847</v>
      </c>
      <c r="U607" s="60">
        <v>0.5</v>
      </c>
    </row>
    <row r="608" spans="1:21" x14ac:dyDescent="0.25">
      <c r="A608" s="59">
        <v>693084</v>
      </c>
      <c r="B608" s="60" t="s">
        <v>3795</v>
      </c>
      <c r="C608" s="60" t="s">
        <v>10</v>
      </c>
      <c r="D608" s="60" t="s">
        <v>2843</v>
      </c>
      <c r="E608" s="60" t="s">
        <v>2844</v>
      </c>
      <c r="F608" s="60" t="s">
        <v>2845</v>
      </c>
      <c r="G608" s="60" t="s">
        <v>2845</v>
      </c>
      <c r="H608" s="60" t="s">
        <v>3796</v>
      </c>
      <c r="I608" s="60" t="s">
        <v>3084</v>
      </c>
      <c r="J608" s="60" t="s">
        <v>2851</v>
      </c>
      <c r="K608" s="60" t="s">
        <v>3797</v>
      </c>
      <c r="L608" s="60" t="s">
        <v>2852</v>
      </c>
      <c r="M608" s="60">
        <v>330</v>
      </c>
      <c r="N608" s="60">
        <v>333</v>
      </c>
      <c r="O608" s="60">
        <v>401</v>
      </c>
      <c r="P608" s="61">
        <v>452</v>
      </c>
      <c r="Q608" s="62">
        <v>330333401452</v>
      </c>
      <c r="R608" s="60" t="s">
        <v>2845</v>
      </c>
      <c r="S608" s="60" t="s">
        <v>2849</v>
      </c>
      <c r="T608" s="60" t="s">
        <v>2847</v>
      </c>
      <c r="U608" s="60">
        <v>1</v>
      </c>
    </row>
    <row r="609" spans="1:21" x14ac:dyDescent="0.25">
      <c r="A609" s="59">
        <v>693086</v>
      </c>
      <c r="B609" s="60" t="s">
        <v>3798</v>
      </c>
      <c r="C609" s="60" t="s">
        <v>10</v>
      </c>
      <c r="D609" s="60" t="s">
        <v>2843</v>
      </c>
      <c r="E609" s="60" t="s">
        <v>2844</v>
      </c>
      <c r="F609" s="60" t="s">
        <v>2845</v>
      </c>
      <c r="G609" s="60" t="s">
        <v>2845</v>
      </c>
      <c r="H609" s="60" t="s">
        <v>3799</v>
      </c>
      <c r="I609" s="60" t="s">
        <v>3084</v>
      </c>
      <c r="J609" s="60" t="s">
        <v>2851</v>
      </c>
      <c r="K609" s="60" t="s">
        <v>3800</v>
      </c>
      <c r="L609" s="60" t="s">
        <v>2852</v>
      </c>
      <c r="M609" s="60">
        <v>330</v>
      </c>
      <c r="N609" s="60">
        <v>333</v>
      </c>
      <c r="O609" s="60">
        <v>401</v>
      </c>
      <c r="P609" s="61">
        <v>452</v>
      </c>
      <c r="Q609" s="62">
        <v>330333401452</v>
      </c>
      <c r="R609" s="60" t="s">
        <v>2845</v>
      </c>
      <c r="S609" s="60" t="s">
        <v>2849</v>
      </c>
      <c r="T609" s="60" t="s">
        <v>2847</v>
      </c>
      <c r="U609" s="60">
        <v>1</v>
      </c>
    </row>
    <row r="610" spans="1:21" x14ac:dyDescent="0.25">
      <c r="A610" s="59">
        <v>693146</v>
      </c>
      <c r="B610" s="60" t="s">
        <v>3801</v>
      </c>
      <c r="C610" s="60" t="s">
        <v>10</v>
      </c>
      <c r="D610" s="60" t="s">
        <v>2843</v>
      </c>
      <c r="E610" s="60" t="s">
        <v>2844</v>
      </c>
      <c r="F610" s="60" t="s">
        <v>2845</v>
      </c>
      <c r="G610" s="60" t="s">
        <v>2845</v>
      </c>
      <c r="H610" s="60" t="s">
        <v>3796</v>
      </c>
      <c r="I610" s="60" t="s">
        <v>3084</v>
      </c>
      <c r="J610" s="60" t="s">
        <v>2854</v>
      </c>
      <c r="K610" s="60" t="s">
        <v>3802</v>
      </c>
      <c r="L610" s="60" t="s">
        <v>2852</v>
      </c>
      <c r="M610" s="60">
        <v>330</v>
      </c>
      <c r="N610" s="60">
        <v>333</v>
      </c>
      <c r="O610" s="60">
        <v>401</v>
      </c>
      <c r="P610" s="61">
        <v>101</v>
      </c>
      <c r="Q610" s="62">
        <v>330333401101</v>
      </c>
      <c r="R610" s="60" t="s">
        <v>2845</v>
      </c>
      <c r="S610" s="60" t="s">
        <v>2849</v>
      </c>
      <c r="T610" s="60" t="s">
        <v>2847</v>
      </c>
      <c r="U610" s="60">
        <v>1</v>
      </c>
    </row>
    <row r="611" spans="1:21" x14ac:dyDescent="0.25">
      <c r="A611" s="59">
        <v>693147</v>
      </c>
      <c r="B611" s="60" t="s">
        <v>3803</v>
      </c>
      <c r="C611" s="60" t="s">
        <v>10</v>
      </c>
      <c r="D611" s="60" t="s">
        <v>2843</v>
      </c>
      <c r="E611" s="60" t="s">
        <v>2844</v>
      </c>
      <c r="F611" s="60" t="s">
        <v>2845</v>
      </c>
      <c r="G611" s="60" t="s">
        <v>2845</v>
      </c>
      <c r="H611" s="60" t="s">
        <v>3799</v>
      </c>
      <c r="I611" s="60" t="s">
        <v>3084</v>
      </c>
      <c r="J611" s="60" t="s">
        <v>2854</v>
      </c>
      <c r="K611" s="60" t="s">
        <v>3804</v>
      </c>
      <c r="L611" s="60" t="s">
        <v>2852</v>
      </c>
      <c r="M611" s="60">
        <v>330</v>
      </c>
      <c r="N611" s="60">
        <v>333</v>
      </c>
      <c r="O611" s="60">
        <v>401</v>
      </c>
      <c r="P611" s="61">
        <v>101</v>
      </c>
      <c r="Q611" s="62">
        <v>330333401101</v>
      </c>
      <c r="R611" s="60" t="s">
        <v>2845</v>
      </c>
      <c r="S611" s="60" t="s">
        <v>2849</v>
      </c>
      <c r="T611" s="60" t="s">
        <v>2847</v>
      </c>
      <c r="U611" s="60">
        <v>1</v>
      </c>
    </row>
    <row r="612" spans="1:21" x14ac:dyDescent="0.25">
      <c r="A612" s="59">
        <v>794563</v>
      </c>
      <c r="B612" s="60" t="s">
        <v>3805</v>
      </c>
      <c r="C612" s="60" t="s">
        <v>9</v>
      </c>
      <c r="D612" s="60" t="s">
        <v>2843</v>
      </c>
      <c r="E612" s="60" t="s">
        <v>2844</v>
      </c>
      <c r="F612" s="60" t="s">
        <v>2845</v>
      </c>
      <c r="G612" s="60" t="s">
        <v>2862</v>
      </c>
      <c r="H612" s="60" t="s">
        <v>3150</v>
      </c>
      <c r="I612" s="60" t="s">
        <v>3084</v>
      </c>
      <c r="J612" s="60" t="s">
        <v>2868</v>
      </c>
      <c r="K612" s="60" t="s">
        <v>3806</v>
      </c>
      <c r="L612" s="60" t="s">
        <v>1302</v>
      </c>
      <c r="M612" s="60">
        <v>330</v>
      </c>
      <c r="N612" s="60">
        <v>333</v>
      </c>
      <c r="O612" s="60">
        <v>401</v>
      </c>
      <c r="P612" s="61" t="s">
        <v>1217</v>
      </c>
      <c r="Q612" s="62" t="s">
        <v>2848</v>
      </c>
      <c r="R612" s="60" t="s">
        <v>2862</v>
      </c>
      <c r="S612" s="60" t="s">
        <v>2865</v>
      </c>
      <c r="T612" s="60" t="s">
        <v>2847</v>
      </c>
      <c r="U612" s="60">
        <v>0.5</v>
      </c>
    </row>
    <row r="613" spans="1:21" x14ac:dyDescent="0.25">
      <c r="A613" s="59">
        <v>794566</v>
      </c>
      <c r="B613" s="60" t="s">
        <v>3706</v>
      </c>
      <c r="C613" s="60" t="s">
        <v>9</v>
      </c>
      <c r="D613" s="60" t="s">
        <v>2843</v>
      </c>
      <c r="E613" s="60" t="s">
        <v>2844</v>
      </c>
      <c r="F613" s="60" t="s">
        <v>2881</v>
      </c>
      <c r="G613" s="60" t="s">
        <v>2933</v>
      </c>
      <c r="H613" s="60" t="s">
        <v>3002</v>
      </c>
      <c r="I613" s="60" t="s">
        <v>2999</v>
      </c>
      <c r="J613" s="60" t="s">
        <v>2868</v>
      </c>
      <c r="K613" s="60" t="s">
        <v>3807</v>
      </c>
      <c r="L613" s="60" t="s">
        <v>1302</v>
      </c>
      <c r="M613" s="60">
        <v>330</v>
      </c>
      <c r="N613" s="60">
        <v>333</v>
      </c>
      <c r="O613" s="60">
        <v>402</v>
      </c>
      <c r="P613" s="61" t="s">
        <v>1217</v>
      </c>
      <c r="Q613" s="62" t="s">
        <v>2884</v>
      </c>
      <c r="R613" s="60" t="s">
        <v>2933</v>
      </c>
      <c r="S613" s="60" t="s">
        <v>2865</v>
      </c>
      <c r="T613" s="60" t="s">
        <v>2847</v>
      </c>
      <c r="U613" s="60">
        <v>0.5</v>
      </c>
    </row>
    <row r="614" spans="1:21" x14ac:dyDescent="0.25">
      <c r="A614" s="59">
        <v>655825</v>
      </c>
      <c r="B614" s="60" t="s">
        <v>3808</v>
      </c>
      <c r="C614" s="60" t="s">
        <v>10</v>
      </c>
      <c r="D614" s="60" t="s">
        <v>2843</v>
      </c>
      <c r="E614" s="60" t="s">
        <v>2844</v>
      </c>
      <c r="F614" s="60" t="s">
        <v>2881</v>
      </c>
      <c r="G614" s="60" t="s">
        <v>2881</v>
      </c>
      <c r="H614" s="60" t="s">
        <v>3062</v>
      </c>
      <c r="I614" s="60" t="s">
        <v>3063</v>
      </c>
      <c r="J614" s="60" t="s">
        <v>2854</v>
      </c>
      <c r="K614" s="60" t="s">
        <v>3809</v>
      </c>
      <c r="L614" s="60" t="s">
        <v>2852</v>
      </c>
      <c r="M614" s="60">
        <v>330</v>
      </c>
      <c r="N614" s="60">
        <v>333</v>
      </c>
      <c r="O614" s="60">
        <v>402</v>
      </c>
      <c r="P614" s="61">
        <v>101</v>
      </c>
      <c r="Q614" s="62">
        <v>330333402101</v>
      </c>
      <c r="R614" s="60" t="s">
        <v>2881</v>
      </c>
      <c r="S614" s="60" t="s">
        <v>2849</v>
      </c>
      <c r="T614" s="60" t="s">
        <v>2847</v>
      </c>
      <c r="U614" s="60">
        <v>1</v>
      </c>
    </row>
    <row r="615" spans="1:21" x14ac:dyDescent="0.25">
      <c r="A615" s="59">
        <v>692414</v>
      </c>
      <c r="B615" s="60" t="s">
        <v>3810</v>
      </c>
      <c r="C615" s="60" t="s">
        <v>10</v>
      </c>
      <c r="D615" s="60" t="s">
        <v>2843</v>
      </c>
      <c r="E615" s="60" t="s">
        <v>2844</v>
      </c>
      <c r="F615" s="60" t="s">
        <v>2845</v>
      </c>
      <c r="G615" s="60" t="s">
        <v>2845</v>
      </c>
      <c r="H615" s="60" t="s">
        <v>3369</v>
      </c>
      <c r="I615" s="60" t="s">
        <v>3355</v>
      </c>
      <c r="J615" s="60" t="s">
        <v>3811</v>
      </c>
      <c r="K615" s="60" t="s">
        <v>3810</v>
      </c>
      <c r="L615" s="60" t="s">
        <v>2852</v>
      </c>
      <c r="M615" s="60">
        <v>330</v>
      </c>
      <c r="N615" s="60">
        <v>333</v>
      </c>
      <c r="O615" s="60">
        <v>401</v>
      </c>
      <c r="P615" s="61">
        <v>472</v>
      </c>
      <c r="Q615" s="62">
        <v>330333401472</v>
      </c>
      <c r="R615" s="60" t="s">
        <v>2845</v>
      </c>
      <c r="S615" s="60" t="s">
        <v>2849</v>
      </c>
      <c r="T615" s="60" t="s">
        <v>2847</v>
      </c>
      <c r="U615" s="60">
        <v>1</v>
      </c>
    </row>
    <row r="616" spans="1:21" x14ac:dyDescent="0.25">
      <c r="A616" s="59">
        <v>692417</v>
      </c>
      <c r="B616" s="60" t="s">
        <v>3812</v>
      </c>
      <c r="C616" s="60" t="s">
        <v>10</v>
      </c>
      <c r="D616" s="60" t="s">
        <v>2843</v>
      </c>
      <c r="E616" s="60" t="s">
        <v>2844</v>
      </c>
      <c r="F616" s="60" t="s">
        <v>2845</v>
      </c>
      <c r="G616" s="60" t="s">
        <v>2845</v>
      </c>
      <c r="H616" s="60" t="s">
        <v>3234</v>
      </c>
      <c r="I616" s="60" t="s">
        <v>3219</v>
      </c>
      <c r="J616" s="60" t="s">
        <v>3811</v>
      </c>
      <c r="K616" s="60" t="s">
        <v>3813</v>
      </c>
      <c r="L616" s="60" t="s">
        <v>2852</v>
      </c>
      <c r="M616" s="60">
        <v>330</v>
      </c>
      <c r="N616" s="60">
        <v>333</v>
      </c>
      <c r="O616" s="60">
        <v>401</v>
      </c>
      <c r="P616" s="61">
        <v>472</v>
      </c>
      <c r="Q616" s="62">
        <v>330333401472</v>
      </c>
      <c r="R616" s="60" t="s">
        <v>2845</v>
      </c>
      <c r="S616" s="60" t="s">
        <v>2849</v>
      </c>
      <c r="T616" s="60" t="s">
        <v>2847</v>
      </c>
      <c r="U616" s="60">
        <v>1</v>
      </c>
    </row>
    <row r="617" spans="1:21" x14ac:dyDescent="0.25">
      <c r="A617" s="59">
        <v>692418</v>
      </c>
      <c r="B617" s="60" t="s">
        <v>3814</v>
      </c>
      <c r="C617" s="60" t="s">
        <v>10</v>
      </c>
      <c r="D617" s="60" t="s">
        <v>2843</v>
      </c>
      <c r="E617" s="60" t="s">
        <v>2844</v>
      </c>
      <c r="F617" s="60" t="s">
        <v>2845</v>
      </c>
      <c r="G617" s="60" t="s">
        <v>2845</v>
      </c>
      <c r="H617" s="60" t="s">
        <v>3387</v>
      </c>
      <c r="I617" s="60" t="s">
        <v>3387</v>
      </c>
      <c r="J617" s="60" t="s">
        <v>3811</v>
      </c>
      <c r="K617" s="60" t="s">
        <v>3814</v>
      </c>
      <c r="L617" s="60" t="s">
        <v>2852</v>
      </c>
      <c r="M617" s="60">
        <v>330</v>
      </c>
      <c r="N617" s="60">
        <v>333</v>
      </c>
      <c r="O617" s="60">
        <v>401</v>
      </c>
      <c r="P617" s="61">
        <v>472</v>
      </c>
      <c r="Q617" s="62">
        <v>330333401472</v>
      </c>
      <c r="R617" s="60" t="s">
        <v>2845</v>
      </c>
      <c r="S617" s="60" t="s">
        <v>2849</v>
      </c>
      <c r="T617" s="60" t="s">
        <v>2847</v>
      </c>
      <c r="U617" s="60">
        <v>1</v>
      </c>
    </row>
    <row r="618" spans="1:21" x14ac:dyDescent="0.25">
      <c r="A618" s="59">
        <v>692419</v>
      </c>
      <c r="B618" s="60" t="s">
        <v>3815</v>
      </c>
      <c r="C618" s="60" t="s">
        <v>10</v>
      </c>
      <c r="D618" s="60" t="s">
        <v>2843</v>
      </c>
      <c r="E618" s="60" t="s">
        <v>2844</v>
      </c>
      <c r="F618" s="60" t="s">
        <v>2845</v>
      </c>
      <c r="G618" s="60" t="s">
        <v>2845</v>
      </c>
      <c r="H618" s="60" t="s">
        <v>3279</v>
      </c>
      <c r="I618" s="60" t="s">
        <v>3280</v>
      </c>
      <c r="J618" s="60" t="s">
        <v>3811</v>
      </c>
      <c r="K618" s="60" t="s">
        <v>3816</v>
      </c>
      <c r="L618" s="60" t="s">
        <v>2852</v>
      </c>
      <c r="M618" s="60">
        <v>330</v>
      </c>
      <c r="N618" s="60">
        <v>333</v>
      </c>
      <c r="O618" s="60">
        <v>401</v>
      </c>
      <c r="P618" s="61">
        <v>472</v>
      </c>
      <c r="Q618" s="62">
        <v>330333401472</v>
      </c>
      <c r="R618" s="60" t="s">
        <v>2845</v>
      </c>
      <c r="S618" s="60" t="s">
        <v>2849</v>
      </c>
      <c r="T618" s="60" t="s">
        <v>2847</v>
      </c>
      <c r="U618" s="60">
        <v>1</v>
      </c>
    </row>
    <row r="619" spans="1:21" x14ac:dyDescent="0.25">
      <c r="A619" s="59">
        <v>692484</v>
      </c>
      <c r="B619" s="60" t="s">
        <v>3817</v>
      </c>
      <c r="C619" s="60" t="s">
        <v>10</v>
      </c>
      <c r="D619" s="60" t="s">
        <v>2843</v>
      </c>
      <c r="E619" s="60" t="s">
        <v>2844</v>
      </c>
      <c r="F619" s="60" t="s">
        <v>2845</v>
      </c>
      <c r="G619" s="60" t="s">
        <v>2845</v>
      </c>
      <c r="H619" s="60" t="s">
        <v>2874</v>
      </c>
      <c r="I619" s="60" t="s">
        <v>2874</v>
      </c>
      <c r="J619" s="60" t="s">
        <v>3811</v>
      </c>
      <c r="K619" s="60" t="s">
        <v>3817</v>
      </c>
      <c r="L619" s="60" t="s">
        <v>2852</v>
      </c>
      <c r="M619" s="60">
        <v>330</v>
      </c>
      <c r="N619" s="60">
        <v>333</v>
      </c>
      <c r="O619" s="60">
        <v>401</v>
      </c>
      <c r="P619" s="61">
        <v>472</v>
      </c>
      <c r="Q619" s="62">
        <v>330333401472</v>
      </c>
      <c r="R619" s="60" t="s">
        <v>2845</v>
      </c>
      <c r="S619" s="60" t="s">
        <v>2849</v>
      </c>
      <c r="T619" s="60" t="s">
        <v>2847</v>
      </c>
      <c r="U619" s="60">
        <v>1</v>
      </c>
    </row>
    <row r="620" spans="1:21" x14ac:dyDescent="0.25">
      <c r="A620" s="59">
        <v>692499</v>
      </c>
      <c r="B620" s="60" t="s">
        <v>3818</v>
      </c>
      <c r="C620" s="60" t="s">
        <v>10</v>
      </c>
      <c r="D620" s="60" t="s">
        <v>2843</v>
      </c>
      <c r="E620" s="60" t="s">
        <v>2844</v>
      </c>
      <c r="F620" s="60" t="s">
        <v>2845</v>
      </c>
      <c r="G620" s="60" t="s">
        <v>2845</v>
      </c>
      <c r="H620" s="60" t="s">
        <v>3083</v>
      </c>
      <c r="I620" s="60" t="s">
        <v>3084</v>
      </c>
      <c r="J620" s="60" t="s">
        <v>3811</v>
      </c>
      <c r="K620" s="60" t="s">
        <v>3818</v>
      </c>
      <c r="L620" s="60" t="s">
        <v>2852</v>
      </c>
      <c r="M620" s="60">
        <v>330</v>
      </c>
      <c r="N620" s="60">
        <v>333</v>
      </c>
      <c r="O620" s="60">
        <v>401</v>
      </c>
      <c r="P620" s="61">
        <v>472</v>
      </c>
      <c r="Q620" s="62">
        <v>330333401472</v>
      </c>
      <c r="R620" s="60" t="s">
        <v>2845</v>
      </c>
      <c r="S620" s="60" t="s">
        <v>2849</v>
      </c>
      <c r="T620" s="60" t="s">
        <v>2847</v>
      </c>
      <c r="U620" s="60">
        <v>1</v>
      </c>
    </row>
    <row r="621" spans="1:21" x14ac:dyDescent="0.25">
      <c r="A621" s="59">
        <v>692501</v>
      </c>
      <c r="B621" s="60" t="s">
        <v>3819</v>
      </c>
      <c r="C621" s="60" t="s">
        <v>10</v>
      </c>
      <c r="D621" s="60" t="s">
        <v>2843</v>
      </c>
      <c r="E621" s="60" t="s">
        <v>2844</v>
      </c>
      <c r="F621" s="60" t="s">
        <v>2845</v>
      </c>
      <c r="G621" s="60" t="s">
        <v>2845</v>
      </c>
      <c r="H621" s="60" t="s">
        <v>3171</v>
      </c>
      <c r="I621" s="60" t="s">
        <v>3171</v>
      </c>
      <c r="J621" s="60" t="s">
        <v>3811</v>
      </c>
      <c r="K621" s="60" t="s">
        <v>3819</v>
      </c>
      <c r="L621" s="60" t="s">
        <v>2852</v>
      </c>
      <c r="M621" s="60">
        <v>330</v>
      </c>
      <c r="N621" s="60">
        <v>333</v>
      </c>
      <c r="O621" s="60">
        <v>401</v>
      </c>
      <c r="P621" s="61">
        <v>472</v>
      </c>
      <c r="Q621" s="62">
        <v>330333401472</v>
      </c>
      <c r="R621" s="60" t="s">
        <v>2845</v>
      </c>
      <c r="S621" s="60" t="s">
        <v>2849</v>
      </c>
      <c r="T621" s="60" t="s">
        <v>2847</v>
      </c>
      <c r="U621" s="60">
        <v>1</v>
      </c>
    </row>
    <row r="622" spans="1:21" x14ac:dyDescent="0.25">
      <c r="A622" s="59">
        <v>692490</v>
      </c>
      <c r="B622" s="60" t="s">
        <v>3820</v>
      </c>
      <c r="C622" s="60" t="s">
        <v>10</v>
      </c>
      <c r="D622" s="60" t="s">
        <v>2843</v>
      </c>
      <c r="E622" s="60" t="s">
        <v>2844</v>
      </c>
      <c r="F622" s="60" t="s">
        <v>2845</v>
      </c>
      <c r="G622" s="60" t="s">
        <v>2845</v>
      </c>
      <c r="H622" s="60" t="s">
        <v>3272</v>
      </c>
      <c r="I622" s="60" t="s">
        <v>3272</v>
      </c>
      <c r="J622" s="60" t="s">
        <v>3811</v>
      </c>
      <c r="K622" s="60" t="s">
        <v>3820</v>
      </c>
      <c r="L622" s="60" t="s">
        <v>2852</v>
      </c>
      <c r="M622" s="60">
        <v>330</v>
      </c>
      <c r="N622" s="60">
        <v>333</v>
      </c>
      <c r="O622" s="60">
        <v>401</v>
      </c>
      <c r="P622" s="61">
        <v>472</v>
      </c>
      <c r="Q622" s="62">
        <v>330333401472</v>
      </c>
      <c r="R622" s="60" t="s">
        <v>2845</v>
      </c>
      <c r="S622" s="60" t="s">
        <v>2849</v>
      </c>
      <c r="T622" s="60" t="s">
        <v>2847</v>
      </c>
      <c r="U622" s="60">
        <v>1</v>
      </c>
    </row>
    <row r="623" spans="1:21" x14ac:dyDescent="0.25">
      <c r="A623" s="59">
        <v>692424</v>
      </c>
      <c r="B623" s="60" t="s">
        <v>3821</v>
      </c>
      <c r="C623" s="60" t="s">
        <v>10</v>
      </c>
      <c r="D623" s="60" t="s">
        <v>2843</v>
      </c>
      <c r="E623" s="60" t="s">
        <v>2844</v>
      </c>
      <c r="F623" s="60" t="s">
        <v>2845</v>
      </c>
      <c r="G623" s="60" t="s">
        <v>2845</v>
      </c>
      <c r="H623" s="60" t="s">
        <v>3318</v>
      </c>
      <c r="I623" s="60" t="s">
        <v>3318</v>
      </c>
      <c r="J623" s="60" t="s">
        <v>3811</v>
      </c>
      <c r="K623" s="60" t="s">
        <v>3821</v>
      </c>
      <c r="L623" s="60" t="s">
        <v>2852</v>
      </c>
      <c r="M623" s="60">
        <v>330</v>
      </c>
      <c r="N623" s="60">
        <v>333</v>
      </c>
      <c r="O623" s="60">
        <v>401</v>
      </c>
      <c r="P623" s="61">
        <v>472</v>
      </c>
      <c r="Q623" s="62">
        <v>330333401472</v>
      </c>
      <c r="R623" s="60" t="s">
        <v>2845</v>
      </c>
      <c r="S623" s="60" t="s">
        <v>2849</v>
      </c>
      <c r="T623" s="60" t="s">
        <v>2847</v>
      </c>
      <c r="U623" s="60">
        <v>1</v>
      </c>
    </row>
    <row r="624" spans="1:21" x14ac:dyDescent="0.25">
      <c r="A624" s="59">
        <v>692425</v>
      </c>
      <c r="B624" s="60" t="s">
        <v>3822</v>
      </c>
      <c r="C624" s="60" t="s">
        <v>10</v>
      </c>
      <c r="D624" s="60" t="s">
        <v>2843</v>
      </c>
      <c r="E624" s="60" t="s">
        <v>2844</v>
      </c>
      <c r="F624" s="60" t="s">
        <v>2845</v>
      </c>
      <c r="G624" s="60" t="s">
        <v>2845</v>
      </c>
      <c r="H624" s="60" t="s">
        <v>3325</v>
      </c>
      <c r="I624" s="60" t="s">
        <v>3325</v>
      </c>
      <c r="J624" s="60" t="s">
        <v>3811</v>
      </c>
      <c r="K624" s="60" t="s">
        <v>3822</v>
      </c>
      <c r="L624" s="60" t="s">
        <v>2852</v>
      </c>
      <c r="M624" s="60">
        <v>330</v>
      </c>
      <c r="N624" s="60">
        <v>333</v>
      </c>
      <c r="O624" s="60">
        <v>401</v>
      </c>
      <c r="P624" s="61">
        <v>472</v>
      </c>
      <c r="Q624" s="62">
        <v>330333401472</v>
      </c>
      <c r="R624" s="60" t="s">
        <v>2845</v>
      </c>
      <c r="S624" s="60" t="s">
        <v>2849</v>
      </c>
      <c r="T624" s="60" t="s">
        <v>2847</v>
      </c>
      <c r="U624" s="60">
        <v>1</v>
      </c>
    </row>
    <row r="625" spans="1:21" x14ac:dyDescent="0.25">
      <c r="A625" s="59">
        <v>692507</v>
      </c>
      <c r="B625" s="60" t="s">
        <v>3823</v>
      </c>
      <c r="C625" s="60" t="s">
        <v>10</v>
      </c>
      <c r="D625" s="60" t="s">
        <v>2843</v>
      </c>
      <c r="E625" s="60" t="s">
        <v>2844</v>
      </c>
      <c r="F625" s="60" t="s">
        <v>2845</v>
      </c>
      <c r="G625" s="60" t="s">
        <v>2845</v>
      </c>
      <c r="H625" s="60" t="s">
        <v>3346</v>
      </c>
      <c r="I625" s="60" t="s">
        <v>3347</v>
      </c>
      <c r="J625" s="60" t="s">
        <v>3811</v>
      </c>
      <c r="K625" s="60" t="s">
        <v>3823</v>
      </c>
      <c r="L625" s="60" t="s">
        <v>2852</v>
      </c>
      <c r="M625" s="60">
        <v>330</v>
      </c>
      <c r="N625" s="60">
        <v>333</v>
      </c>
      <c r="O625" s="60">
        <v>401</v>
      </c>
      <c r="P625" s="61">
        <v>472</v>
      </c>
      <c r="Q625" s="62">
        <v>330333401472</v>
      </c>
      <c r="R625" s="60" t="s">
        <v>2845</v>
      </c>
      <c r="S625" s="60" t="s">
        <v>2849</v>
      </c>
      <c r="T625" s="60" t="s">
        <v>2847</v>
      </c>
      <c r="U625" s="60">
        <v>1</v>
      </c>
    </row>
    <row r="626" spans="1:21" x14ac:dyDescent="0.25">
      <c r="A626" s="59">
        <v>692504</v>
      </c>
      <c r="B626" s="60" t="s">
        <v>3824</v>
      </c>
      <c r="C626" s="60" t="s">
        <v>10</v>
      </c>
      <c r="D626" s="60" t="s">
        <v>2843</v>
      </c>
      <c r="E626" s="60" t="s">
        <v>2844</v>
      </c>
      <c r="F626" s="60" t="s">
        <v>2845</v>
      </c>
      <c r="G626" s="60" t="s">
        <v>2845</v>
      </c>
      <c r="H626" s="60" t="s">
        <v>3358</v>
      </c>
      <c r="I626" s="60" t="s">
        <v>3355</v>
      </c>
      <c r="J626" s="60" t="s">
        <v>3811</v>
      </c>
      <c r="K626" s="60" t="s">
        <v>3824</v>
      </c>
      <c r="L626" s="60" t="s">
        <v>2852</v>
      </c>
      <c r="M626" s="60">
        <v>330</v>
      </c>
      <c r="N626" s="60">
        <v>333</v>
      </c>
      <c r="O626" s="60">
        <v>401</v>
      </c>
      <c r="P626" s="61">
        <v>472</v>
      </c>
      <c r="Q626" s="62">
        <v>330333401472</v>
      </c>
      <c r="R626" s="60" t="s">
        <v>2845</v>
      </c>
      <c r="S626" s="60" t="s">
        <v>2849</v>
      </c>
      <c r="T626" s="60" t="s">
        <v>2847</v>
      </c>
      <c r="U626" s="60">
        <v>1</v>
      </c>
    </row>
    <row r="627" spans="1:21" x14ac:dyDescent="0.25">
      <c r="A627" s="59">
        <v>692497</v>
      </c>
      <c r="B627" s="60" t="s">
        <v>3825</v>
      </c>
      <c r="C627" s="60" t="s">
        <v>10</v>
      </c>
      <c r="D627" s="60" t="s">
        <v>2843</v>
      </c>
      <c r="E627" s="60" t="s">
        <v>2844</v>
      </c>
      <c r="F627" s="60" t="s">
        <v>2845</v>
      </c>
      <c r="G627" s="60" t="s">
        <v>2845</v>
      </c>
      <c r="H627" s="60" t="s">
        <v>3247</v>
      </c>
      <c r="I627" s="60" t="s">
        <v>3244</v>
      </c>
      <c r="J627" s="60" t="s">
        <v>3811</v>
      </c>
      <c r="K627" s="60" t="s">
        <v>3826</v>
      </c>
      <c r="L627" s="60" t="s">
        <v>2852</v>
      </c>
      <c r="M627" s="60">
        <v>330</v>
      </c>
      <c r="N627" s="60">
        <v>333</v>
      </c>
      <c r="O627" s="60">
        <v>401</v>
      </c>
      <c r="P627" s="61">
        <v>472</v>
      </c>
      <c r="Q627" s="62">
        <v>330333401472</v>
      </c>
      <c r="R627" s="60" t="s">
        <v>2845</v>
      </c>
      <c r="S627" s="60" t="s">
        <v>2849</v>
      </c>
      <c r="T627" s="60" t="s">
        <v>2847</v>
      </c>
      <c r="U627" s="60">
        <v>1</v>
      </c>
    </row>
    <row r="628" spans="1:21" x14ac:dyDescent="0.25">
      <c r="A628" s="59">
        <v>692503</v>
      </c>
      <c r="B628" s="60" t="s">
        <v>3827</v>
      </c>
      <c r="C628" s="60" t="s">
        <v>10</v>
      </c>
      <c r="D628" s="60" t="s">
        <v>2843</v>
      </c>
      <c r="E628" s="60" t="s">
        <v>2844</v>
      </c>
      <c r="F628" s="60" t="s">
        <v>2845</v>
      </c>
      <c r="G628" s="60" t="s">
        <v>2845</v>
      </c>
      <c r="H628" s="60" t="s">
        <v>3223</v>
      </c>
      <c r="I628" s="60" t="s">
        <v>3219</v>
      </c>
      <c r="J628" s="60" t="s">
        <v>3811</v>
      </c>
      <c r="K628" s="60" t="s">
        <v>3828</v>
      </c>
      <c r="L628" s="60" t="s">
        <v>2852</v>
      </c>
      <c r="M628" s="60">
        <v>330</v>
      </c>
      <c r="N628" s="60">
        <v>333</v>
      </c>
      <c r="O628" s="60">
        <v>401</v>
      </c>
      <c r="P628" s="61">
        <v>472</v>
      </c>
      <c r="Q628" s="62">
        <v>330333401472</v>
      </c>
      <c r="R628" s="60" t="s">
        <v>2845</v>
      </c>
      <c r="S628" s="60" t="s">
        <v>2849</v>
      </c>
      <c r="T628" s="60" t="s">
        <v>2847</v>
      </c>
      <c r="U628" s="60">
        <v>1</v>
      </c>
    </row>
    <row r="629" spans="1:21" x14ac:dyDescent="0.25">
      <c r="A629" s="59">
        <v>692519</v>
      </c>
      <c r="B629" s="60" t="s">
        <v>3829</v>
      </c>
      <c r="C629" s="60" t="s">
        <v>10</v>
      </c>
      <c r="D629" s="60" t="s">
        <v>2843</v>
      </c>
      <c r="E629" s="60" t="s">
        <v>2844</v>
      </c>
      <c r="F629" s="60" t="s">
        <v>2845</v>
      </c>
      <c r="G629" s="60" t="s">
        <v>2845</v>
      </c>
      <c r="H629" s="60" t="s">
        <v>3401</v>
      </c>
      <c r="I629" s="60" t="s">
        <v>3401</v>
      </c>
      <c r="J629" s="60" t="s">
        <v>3811</v>
      </c>
      <c r="K629" s="60" t="s">
        <v>3829</v>
      </c>
      <c r="L629" s="60" t="s">
        <v>2852</v>
      </c>
      <c r="M629" s="60">
        <v>330</v>
      </c>
      <c r="N629" s="60">
        <v>333</v>
      </c>
      <c r="O629" s="60">
        <v>401</v>
      </c>
      <c r="P629" s="61">
        <v>472</v>
      </c>
      <c r="Q629" s="62">
        <v>330333401472</v>
      </c>
      <c r="R629" s="60" t="s">
        <v>2845</v>
      </c>
      <c r="S629" s="60" t="s">
        <v>2849</v>
      </c>
      <c r="T629" s="60" t="s">
        <v>2847</v>
      </c>
      <c r="U629" s="60">
        <v>1</v>
      </c>
    </row>
    <row r="630" spans="1:21" x14ac:dyDescent="0.25">
      <c r="A630" s="59">
        <v>692498</v>
      </c>
      <c r="B630" s="60" t="s">
        <v>3830</v>
      </c>
      <c r="C630" s="60" t="s">
        <v>10</v>
      </c>
      <c r="D630" s="60" t="s">
        <v>2843</v>
      </c>
      <c r="E630" s="60" t="s">
        <v>2844</v>
      </c>
      <c r="F630" s="60" t="s">
        <v>2845</v>
      </c>
      <c r="G630" s="60" t="s">
        <v>2845</v>
      </c>
      <c r="H630" s="60" t="s">
        <v>3153</v>
      </c>
      <c r="I630" s="60" t="s">
        <v>3084</v>
      </c>
      <c r="J630" s="60" t="s">
        <v>3811</v>
      </c>
      <c r="K630" s="60" t="s">
        <v>3831</v>
      </c>
      <c r="L630" s="60" t="s">
        <v>2852</v>
      </c>
      <c r="M630" s="60">
        <v>330</v>
      </c>
      <c r="N630" s="60">
        <v>333</v>
      </c>
      <c r="O630" s="60">
        <v>401</v>
      </c>
      <c r="P630" s="61">
        <v>472</v>
      </c>
      <c r="Q630" s="62">
        <v>330333401472</v>
      </c>
      <c r="R630" s="60" t="s">
        <v>2845</v>
      </c>
      <c r="S630" s="60" t="s">
        <v>2849</v>
      </c>
      <c r="T630" s="60" t="s">
        <v>2847</v>
      </c>
      <c r="U630" s="60">
        <v>1</v>
      </c>
    </row>
    <row r="631" spans="1:21" x14ac:dyDescent="0.25">
      <c r="A631" s="59">
        <v>692423</v>
      </c>
      <c r="B631" s="60" t="s">
        <v>3832</v>
      </c>
      <c r="C631" s="60" t="s">
        <v>10</v>
      </c>
      <c r="D631" s="60" t="s">
        <v>2843</v>
      </c>
      <c r="E631" s="60" t="s">
        <v>2844</v>
      </c>
      <c r="F631" s="60" t="s">
        <v>2845</v>
      </c>
      <c r="G631" s="60" t="s">
        <v>2845</v>
      </c>
      <c r="H631" s="60" t="s">
        <v>3479</v>
      </c>
      <c r="I631" s="60" t="s">
        <v>3479</v>
      </c>
      <c r="J631" s="60" t="s">
        <v>3811</v>
      </c>
      <c r="K631" s="60" t="s">
        <v>3833</v>
      </c>
      <c r="L631" s="60" t="s">
        <v>2852</v>
      </c>
      <c r="M631" s="60">
        <v>330</v>
      </c>
      <c r="N631" s="60">
        <v>333</v>
      </c>
      <c r="O631" s="60">
        <v>401</v>
      </c>
      <c r="P631" s="61">
        <v>472</v>
      </c>
      <c r="Q631" s="62">
        <v>330333401472</v>
      </c>
      <c r="R631" s="60" t="s">
        <v>2845</v>
      </c>
      <c r="S631" s="60" t="s">
        <v>2849</v>
      </c>
      <c r="T631" s="60" t="s">
        <v>2847</v>
      </c>
      <c r="U631" s="60">
        <v>1</v>
      </c>
    </row>
    <row r="632" spans="1:21" x14ac:dyDescent="0.25">
      <c r="A632" s="59">
        <v>692487</v>
      </c>
      <c r="B632" s="60" t="s">
        <v>3834</v>
      </c>
      <c r="C632" s="60" t="s">
        <v>10</v>
      </c>
      <c r="D632" s="60" t="s">
        <v>2843</v>
      </c>
      <c r="E632" s="60" t="s">
        <v>2844</v>
      </c>
      <c r="F632" s="60" t="s">
        <v>2845</v>
      </c>
      <c r="G632" s="60" t="s">
        <v>2845</v>
      </c>
      <c r="H632" s="60" t="s">
        <v>3503</v>
      </c>
      <c r="I632" s="60" t="s">
        <v>3503</v>
      </c>
      <c r="J632" s="60" t="s">
        <v>3811</v>
      </c>
      <c r="K632" s="60" t="s">
        <v>3834</v>
      </c>
      <c r="L632" s="60" t="s">
        <v>2852</v>
      </c>
      <c r="M632" s="60">
        <v>330</v>
      </c>
      <c r="N632" s="60">
        <v>333</v>
      </c>
      <c r="O632" s="60">
        <v>401</v>
      </c>
      <c r="P632" s="61">
        <v>472</v>
      </c>
      <c r="Q632" s="62">
        <v>330333401472</v>
      </c>
      <c r="R632" s="60" t="s">
        <v>2845</v>
      </c>
      <c r="S632" s="60" t="s">
        <v>2849</v>
      </c>
      <c r="T632" s="60" t="s">
        <v>2847</v>
      </c>
      <c r="U632" s="60">
        <v>1</v>
      </c>
    </row>
    <row r="633" spans="1:21" x14ac:dyDescent="0.25">
      <c r="A633" s="59">
        <v>692493</v>
      </c>
      <c r="B633" s="60" t="s">
        <v>3835</v>
      </c>
      <c r="C633" s="60" t="s">
        <v>10</v>
      </c>
      <c r="D633" s="60" t="s">
        <v>2843</v>
      </c>
      <c r="E633" s="60" t="s">
        <v>2844</v>
      </c>
      <c r="F633" s="60" t="s">
        <v>2845</v>
      </c>
      <c r="G633" s="60" t="s">
        <v>2845</v>
      </c>
      <c r="H633" s="60" t="s">
        <v>3510</v>
      </c>
      <c r="I633" s="60" t="s">
        <v>3510</v>
      </c>
      <c r="J633" s="60" t="s">
        <v>3811</v>
      </c>
      <c r="K633" s="60" t="s">
        <v>3835</v>
      </c>
      <c r="L633" s="60" t="s">
        <v>2852</v>
      </c>
      <c r="M633" s="60">
        <v>330</v>
      </c>
      <c r="N633" s="60">
        <v>333</v>
      </c>
      <c r="O633" s="60">
        <v>401</v>
      </c>
      <c r="P633" s="61">
        <v>472</v>
      </c>
      <c r="Q633" s="62">
        <v>330333401472</v>
      </c>
      <c r="R633" s="60" t="s">
        <v>2845</v>
      </c>
      <c r="S633" s="60" t="s">
        <v>2849</v>
      </c>
      <c r="T633" s="60" t="s">
        <v>2847</v>
      </c>
      <c r="U633" s="60">
        <v>1</v>
      </c>
    </row>
    <row r="634" spans="1:21" x14ac:dyDescent="0.25">
      <c r="A634" s="59">
        <v>692422</v>
      </c>
      <c r="B634" s="60" t="s">
        <v>3836</v>
      </c>
      <c r="C634" s="60" t="s">
        <v>10</v>
      </c>
      <c r="D634" s="60" t="s">
        <v>2843</v>
      </c>
      <c r="E634" s="60" t="s">
        <v>2844</v>
      </c>
      <c r="F634" s="60" t="s">
        <v>2845</v>
      </c>
      <c r="G634" s="60" t="s">
        <v>2845</v>
      </c>
      <c r="H634" s="60" t="s">
        <v>3551</v>
      </c>
      <c r="I634" s="60" t="s">
        <v>3523</v>
      </c>
      <c r="J634" s="60" t="s">
        <v>3811</v>
      </c>
      <c r="K634" s="60" t="s">
        <v>3836</v>
      </c>
      <c r="L634" s="60" t="s">
        <v>2852</v>
      </c>
      <c r="M634" s="60">
        <v>330</v>
      </c>
      <c r="N634" s="60">
        <v>333</v>
      </c>
      <c r="O634" s="60">
        <v>401</v>
      </c>
      <c r="P634" s="61">
        <v>472</v>
      </c>
      <c r="Q634" s="62">
        <v>330333401472</v>
      </c>
      <c r="R634" s="60" t="s">
        <v>2845</v>
      </c>
      <c r="S634" s="60" t="s">
        <v>2849</v>
      </c>
      <c r="T634" s="60" t="s">
        <v>2847</v>
      </c>
      <c r="U634" s="60">
        <v>1</v>
      </c>
    </row>
    <row r="635" spans="1:21" x14ac:dyDescent="0.25">
      <c r="A635" s="59">
        <v>692505</v>
      </c>
      <c r="B635" s="60" t="s">
        <v>3836</v>
      </c>
      <c r="C635" s="60" t="s">
        <v>10</v>
      </c>
      <c r="D635" s="60" t="s">
        <v>2843</v>
      </c>
      <c r="E635" s="60" t="s">
        <v>2844</v>
      </c>
      <c r="F635" s="60" t="s">
        <v>2845</v>
      </c>
      <c r="G635" s="60" t="s">
        <v>2845</v>
      </c>
      <c r="H635" s="60" t="s">
        <v>3551</v>
      </c>
      <c r="I635" s="60" t="s">
        <v>3523</v>
      </c>
      <c r="J635" s="60" t="s">
        <v>3811</v>
      </c>
      <c r="K635" s="60" t="s">
        <v>3836</v>
      </c>
      <c r="L635" s="60" t="s">
        <v>2852</v>
      </c>
      <c r="M635" s="60">
        <v>330</v>
      </c>
      <c r="N635" s="60">
        <v>333</v>
      </c>
      <c r="O635" s="60">
        <v>401</v>
      </c>
      <c r="P635" s="61">
        <v>472</v>
      </c>
      <c r="Q635" s="62">
        <v>330333401472</v>
      </c>
      <c r="R635" s="60" t="s">
        <v>2845</v>
      </c>
      <c r="S635" s="60" t="s">
        <v>2849</v>
      </c>
      <c r="T635" s="60" t="s">
        <v>2847</v>
      </c>
      <c r="U635" s="60">
        <v>1</v>
      </c>
    </row>
    <row r="636" spans="1:21" x14ac:dyDescent="0.25">
      <c r="A636" s="59">
        <v>692488</v>
      </c>
      <c r="B636" s="60" t="s">
        <v>3837</v>
      </c>
      <c r="C636" s="60" t="s">
        <v>10</v>
      </c>
      <c r="D636" s="60" t="s">
        <v>2843</v>
      </c>
      <c r="E636" s="60" t="s">
        <v>2844</v>
      </c>
      <c r="F636" s="60" t="s">
        <v>2845</v>
      </c>
      <c r="G636" s="60" t="s">
        <v>2845</v>
      </c>
      <c r="H636" s="60" t="s">
        <v>3578</v>
      </c>
      <c r="I636" s="60" t="s">
        <v>3578</v>
      </c>
      <c r="J636" s="60" t="s">
        <v>3811</v>
      </c>
      <c r="K636" s="60" t="s">
        <v>3837</v>
      </c>
      <c r="L636" s="60" t="s">
        <v>2852</v>
      </c>
      <c r="M636" s="60">
        <v>330</v>
      </c>
      <c r="N636" s="60">
        <v>333</v>
      </c>
      <c r="O636" s="60">
        <v>401</v>
      </c>
      <c r="P636" s="61">
        <v>472</v>
      </c>
      <c r="Q636" s="62">
        <v>330333401472</v>
      </c>
      <c r="R636" s="60" t="s">
        <v>2845</v>
      </c>
      <c r="S636" s="60" t="s">
        <v>2849</v>
      </c>
      <c r="T636" s="60" t="s">
        <v>2847</v>
      </c>
      <c r="U636" s="60">
        <v>1</v>
      </c>
    </row>
    <row r="637" spans="1:21" x14ac:dyDescent="0.25">
      <c r="A637" s="59">
        <v>692483</v>
      </c>
      <c r="B637" s="60" t="s">
        <v>3838</v>
      </c>
      <c r="C637" s="60" t="s">
        <v>10</v>
      </c>
      <c r="D637" s="60" t="s">
        <v>2843</v>
      </c>
      <c r="E637" s="60" t="s">
        <v>2844</v>
      </c>
      <c r="F637" s="60" t="s">
        <v>2845</v>
      </c>
      <c r="G637" s="60" t="s">
        <v>2845</v>
      </c>
      <c r="H637" s="60" t="s">
        <v>3596</v>
      </c>
      <c r="I637" s="60" t="s">
        <v>3596</v>
      </c>
      <c r="J637" s="60" t="s">
        <v>3811</v>
      </c>
      <c r="K637" s="60" t="s">
        <v>3838</v>
      </c>
      <c r="L637" s="60" t="s">
        <v>2852</v>
      </c>
      <c r="M637" s="60">
        <v>330</v>
      </c>
      <c r="N637" s="60">
        <v>333</v>
      </c>
      <c r="O637" s="60">
        <v>401</v>
      </c>
      <c r="P637" s="61">
        <v>472</v>
      </c>
      <c r="Q637" s="62">
        <v>330333401472</v>
      </c>
      <c r="R637" s="60" t="s">
        <v>2845</v>
      </c>
      <c r="S637" s="60" t="s">
        <v>2849</v>
      </c>
      <c r="T637" s="60" t="s">
        <v>2847</v>
      </c>
      <c r="U637" s="60">
        <v>1</v>
      </c>
    </row>
    <row r="638" spans="1:21" x14ac:dyDescent="0.25">
      <c r="A638" s="59">
        <v>692496</v>
      </c>
      <c r="B638" s="60" t="s">
        <v>3839</v>
      </c>
      <c r="C638" s="60" t="s">
        <v>10</v>
      </c>
      <c r="D638" s="60" t="s">
        <v>2843</v>
      </c>
      <c r="E638" s="60" t="s">
        <v>2844</v>
      </c>
      <c r="F638" s="60" t="s">
        <v>2845</v>
      </c>
      <c r="G638" s="60" t="s">
        <v>2845</v>
      </c>
      <c r="H638" s="60" t="s">
        <v>3609</v>
      </c>
      <c r="I638" s="60" t="s">
        <v>3596</v>
      </c>
      <c r="J638" s="60" t="s">
        <v>3811</v>
      </c>
      <c r="K638" s="60" t="s">
        <v>3839</v>
      </c>
      <c r="L638" s="60" t="s">
        <v>2852</v>
      </c>
      <c r="M638" s="60">
        <v>330</v>
      </c>
      <c r="N638" s="60">
        <v>333</v>
      </c>
      <c r="O638" s="60">
        <v>401</v>
      </c>
      <c r="P638" s="61">
        <v>472</v>
      </c>
      <c r="Q638" s="62">
        <v>330333401472</v>
      </c>
      <c r="R638" s="60" t="s">
        <v>2845</v>
      </c>
      <c r="S638" s="60" t="s">
        <v>2849</v>
      </c>
      <c r="T638" s="60" t="s">
        <v>2847</v>
      </c>
      <c r="U638" s="60">
        <v>1</v>
      </c>
    </row>
    <row r="639" spans="1:21" x14ac:dyDescent="0.25">
      <c r="A639" s="59">
        <v>692502</v>
      </c>
      <c r="B639" s="60" t="s">
        <v>3840</v>
      </c>
      <c r="C639" s="60" t="s">
        <v>10</v>
      </c>
      <c r="D639" s="60" t="s">
        <v>2843</v>
      </c>
      <c r="E639" s="60" t="s">
        <v>2844</v>
      </c>
      <c r="F639" s="60" t="s">
        <v>2845</v>
      </c>
      <c r="G639" s="60" t="s">
        <v>2845</v>
      </c>
      <c r="H639" s="60" t="s">
        <v>3616</v>
      </c>
      <c r="I639" s="60" t="s">
        <v>3616</v>
      </c>
      <c r="J639" s="60" t="s">
        <v>3811</v>
      </c>
      <c r="K639" s="60" t="s">
        <v>3840</v>
      </c>
      <c r="L639" s="60" t="s">
        <v>2852</v>
      </c>
      <c r="M639" s="60">
        <v>330</v>
      </c>
      <c r="N639" s="60">
        <v>333</v>
      </c>
      <c r="O639" s="60">
        <v>401</v>
      </c>
      <c r="P639" s="61">
        <v>472</v>
      </c>
      <c r="Q639" s="62">
        <v>330333401472</v>
      </c>
      <c r="R639" s="60" t="s">
        <v>2845</v>
      </c>
      <c r="S639" s="60" t="s">
        <v>2849</v>
      </c>
      <c r="T639" s="60" t="s">
        <v>2847</v>
      </c>
      <c r="U639" s="60">
        <v>1</v>
      </c>
    </row>
    <row r="640" spans="1:21" x14ac:dyDescent="0.25">
      <c r="A640" s="59">
        <v>692420</v>
      </c>
      <c r="B640" s="60" t="s">
        <v>3841</v>
      </c>
      <c r="C640" s="60" t="s">
        <v>10</v>
      </c>
      <c r="D640" s="60" t="s">
        <v>2843</v>
      </c>
      <c r="E640" s="60" t="s">
        <v>2844</v>
      </c>
      <c r="F640" s="60" t="s">
        <v>2845</v>
      </c>
      <c r="G640" s="60" t="s">
        <v>2845</v>
      </c>
      <c r="H640" s="60" t="s">
        <v>3129</v>
      </c>
      <c r="I640" s="60" t="s">
        <v>3084</v>
      </c>
      <c r="J640" s="60" t="s">
        <v>3811</v>
      </c>
      <c r="K640" s="60" t="s">
        <v>3842</v>
      </c>
      <c r="L640" s="60" t="s">
        <v>2852</v>
      </c>
      <c r="M640" s="60">
        <v>330</v>
      </c>
      <c r="N640" s="60">
        <v>333</v>
      </c>
      <c r="O640" s="60">
        <v>401</v>
      </c>
      <c r="P640" s="61">
        <v>472</v>
      </c>
      <c r="Q640" s="62">
        <v>330333401472</v>
      </c>
      <c r="R640" s="60" t="s">
        <v>2845</v>
      </c>
      <c r="S640" s="60" t="s">
        <v>2849</v>
      </c>
      <c r="T640" s="60" t="s">
        <v>2847</v>
      </c>
      <c r="U640" s="60">
        <v>1</v>
      </c>
    </row>
    <row r="641" spans="1:21" x14ac:dyDescent="0.25">
      <c r="A641" s="59">
        <v>692421</v>
      </c>
      <c r="B641" s="60" t="s">
        <v>3843</v>
      </c>
      <c r="C641" s="60" t="s">
        <v>10</v>
      </c>
      <c r="D641" s="60" t="s">
        <v>2843</v>
      </c>
      <c r="E641" s="60" t="s">
        <v>2844</v>
      </c>
      <c r="F641" s="60" t="s">
        <v>2845</v>
      </c>
      <c r="G641" s="60" t="s">
        <v>2845</v>
      </c>
      <c r="H641" s="60" t="s">
        <v>2846</v>
      </c>
      <c r="I641" s="60" t="s">
        <v>2846</v>
      </c>
      <c r="J641" s="60" t="s">
        <v>3811</v>
      </c>
      <c r="K641" s="60" t="s">
        <v>3843</v>
      </c>
      <c r="L641" s="60" t="s">
        <v>2852</v>
      </c>
      <c r="M641" s="60">
        <v>330</v>
      </c>
      <c r="N641" s="60">
        <v>333</v>
      </c>
      <c r="O641" s="60">
        <v>401</v>
      </c>
      <c r="P641" s="61">
        <v>472</v>
      </c>
      <c r="Q641" s="62">
        <v>330333401472</v>
      </c>
      <c r="R641" s="60" t="s">
        <v>2845</v>
      </c>
      <c r="S641" s="60" t="s">
        <v>2849</v>
      </c>
      <c r="T641" s="60" t="s">
        <v>2847</v>
      </c>
      <c r="U641" s="60">
        <v>1</v>
      </c>
    </row>
    <row r="642" spans="1:21" x14ac:dyDescent="0.25">
      <c r="A642" s="59">
        <v>692506</v>
      </c>
      <c r="B642" s="60" t="s">
        <v>3844</v>
      </c>
      <c r="C642" s="60" t="s">
        <v>10</v>
      </c>
      <c r="D642" s="60" t="s">
        <v>2843</v>
      </c>
      <c r="E642" s="60" t="s">
        <v>2844</v>
      </c>
      <c r="F642" s="60" t="s">
        <v>2845</v>
      </c>
      <c r="G642" s="60" t="s">
        <v>2845</v>
      </c>
      <c r="H642" s="60" t="s">
        <v>3541</v>
      </c>
      <c r="I642" s="60" t="s">
        <v>3523</v>
      </c>
      <c r="J642" s="60" t="s">
        <v>3811</v>
      </c>
      <c r="K642" s="60" t="s">
        <v>3844</v>
      </c>
      <c r="L642" s="60" t="s">
        <v>2852</v>
      </c>
      <c r="M642" s="60">
        <v>330</v>
      </c>
      <c r="N642" s="60">
        <v>333</v>
      </c>
      <c r="O642" s="60">
        <v>401</v>
      </c>
      <c r="P642" s="61">
        <v>472</v>
      </c>
      <c r="Q642" s="62">
        <v>330333401472</v>
      </c>
      <c r="R642" s="60" t="s">
        <v>2845</v>
      </c>
      <c r="S642" s="60" t="s">
        <v>2849</v>
      </c>
      <c r="T642" s="60" t="s">
        <v>2847</v>
      </c>
      <c r="U642" s="60">
        <v>1</v>
      </c>
    </row>
    <row r="643" spans="1:21" x14ac:dyDescent="0.25">
      <c r="A643" s="59">
        <v>692520</v>
      </c>
      <c r="B643" s="60" t="s">
        <v>3845</v>
      </c>
      <c r="C643" s="60" t="s">
        <v>10</v>
      </c>
      <c r="D643" s="60" t="s">
        <v>2843</v>
      </c>
      <c r="E643" s="60" t="s">
        <v>2844</v>
      </c>
      <c r="F643" s="60" t="s">
        <v>2845</v>
      </c>
      <c r="G643" s="60" t="s">
        <v>2845</v>
      </c>
      <c r="H643" s="60" t="s">
        <v>3111</v>
      </c>
      <c r="I643" s="60" t="s">
        <v>3084</v>
      </c>
      <c r="J643" s="60" t="s">
        <v>3811</v>
      </c>
      <c r="K643" s="60" t="s">
        <v>3845</v>
      </c>
      <c r="L643" s="60" t="s">
        <v>2852</v>
      </c>
      <c r="M643" s="60">
        <v>330</v>
      </c>
      <c r="N643" s="60">
        <v>333</v>
      </c>
      <c r="O643" s="60">
        <v>401</v>
      </c>
      <c r="P643" s="61">
        <v>472</v>
      </c>
      <c r="Q643" s="62">
        <v>330333401472</v>
      </c>
      <c r="R643" s="60" t="s">
        <v>2845</v>
      </c>
      <c r="S643" s="60" t="s">
        <v>2849</v>
      </c>
      <c r="T643" s="60" t="s">
        <v>2847</v>
      </c>
      <c r="U643" s="60">
        <v>1</v>
      </c>
    </row>
    <row r="644" spans="1:21" x14ac:dyDescent="0.25">
      <c r="A644" s="59">
        <v>692523</v>
      </c>
      <c r="B644" s="60" t="s">
        <v>3846</v>
      </c>
      <c r="C644" s="60" t="s">
        <v>10</v>
      </c>
      <c r="D644" s="60" t="s">
        <v>2843</v>
      </c>
      <c r="E644" s="60" t="s">
        <v>2844</v>
      </c>
      <c r="F644" s="60" t="s">
        <v>2845</v>
      </c>
      <c r="G644" s="60" t="s">
        <v>2845</v>
      </c>
      <c r="H644" s="60" t="s">
        <v>3595</v>
      </c>
      <c r="I644" s="60" t="s">
        <v>3596</v>
      </c>
      <c r="J644" s="60" t="s">
        <v>3811</v>
      </c>
      <c r="K644" s="60" t="s">
        <v>3846</v>
      </c>
      <c r="L644" s="60" t="s">
        <v>2852</v>
      </c>
      <c r="M644" s="60">
        <v>330</v>
      </c>
      <c r="N644" s="60">
        <v>333</v>
      </c>
      <c r="O644" s="60">
        <v>401</v>
      </c>
      <c r="P644" s="61">
        <v>472</v>
      </c>
      <c r="Q644" s="62">
        <v>330333401472</v>
      </c>
      <c r="R644" s="60" t="s">
        <v>2845</v>
      </c>
      <c r="S644" s="60" t="s">
        <v>2849</v>
      </c>
      <c r="T644" s="60" t="s">
        <v>2847</v>
      </c>
      <c r="U644" s="60">
        <v>1</v>
      </c>
    </row>
    <row r="645" spans="1:21" x14ac:dyDescent="0.25">
      <c r="A645" s="59">
        <v>692527</v>
      </c>
      <c r="B645" s="60" t="s">
        <v>3847</v>
      </c>
      <c r="C645" s="60" t="s">
        <v>10</v>
      </c>
      <c r="D645" s="60" t="s">
        <v>2843</v>
      </c>
      <c r="E645" s="60" t="s">
        <v>2844</v>
      </c>
      <c r="F645" s="60" t="s">
        <v>2845</v>
      </c>
      <c r="G645" s="60" t="s">
        <v>2845</v>
      </c>
      <c r="H645" s="60" t="s">
        <v>3124</v>
      </c>
      <c r="I645" s="60" t="s">
        <v>3084</v>
      </c>
      <c r="J645" s="60" t="s">
        <v>3811</v>
      </c>
      <c r="K645" s="60" t="s">
        <v>3847</v>
      </c>
      <c r="L645" s="60" t="s">
        <v>2852</v>
      </c>
      <c r="M645" s="60">
        <v>330</v>
      </c>
      <c r="N645" s="60">
        <v>333</v>
      </c>
      <c r="O645" s="60">
        <v>401</v>
      </c>
      <c r="P645" s="61">
        <v>472</v>
      </c>
      <c r="Q645" s="62">
        <v>330333401472</v>
      </c>
      <c r="R645" s="60" t="s">
        <v>2845</v>
      </c>
      <c r="S645" s="60" t="s">
        <v>2849</v>
      </c>
      <c r="T645" s="60" t="s">
        <v>2847</v>
      </c>
      <c r="U645" s="60">
        <v>1</v>
      </c>
    </row>
    <row r="646" spans="1:21" x14ac:dyDescent="0.25">
      <c r="A646" s="59">
        <v>692557</v>
      </c>
      <c r="B646" s="60" t="s">
        <v>3848</v>
      </c>
      <c r="C646" s="60" t="s">
        <v>10</v>
      </c>
      <c r="D646" s="60" t="s">
        <v>2843</v>
      </c>
      <c r="E646" s="60" t="s">
        <v>2844</v>
      </c>
      <c r="F646" s="60" t="s">
        <v>2845</v>
      </c>
      <c r="G646" s="60" t="s">
        <v>2845</v>
      </c>
      <c r="H646" s="60" t="s">
        <v>3243</v>
      </c>
      <c r="I646" s="60" t="s">
        <v>3244</v>
      </c>
      <c r="J646" s="60" t="s">
        <v>3811</v>
      </c>
      <c r="K646" s="60" t="s">
        <v>3848</v>
      </c>
      <c r="L646" s="60" t="s">
        <v>2852</v>
      </c>
      <c r="M646" s="60">
        <v>330</v>
      </c>
      <c r="N646" s="60">
        <v>333</v>
      </c>
      <c r="O646" s="60">
        <v>401</v>
      </c>
      <c r="P646" s="61">
        <v>472</v>
      </c>
      <c r="Q646" s="62">
        <v>330333401472</v>
      </c>
      <c r="R646" s="60" t="s">
        <v>2845</v>
      </c>
      <c r="S646" s="60" t="s">
        <v>2849</v>
      </c>
      <c r="T646" s="60" t="s">
        <v>2847</v>
      </c>
      <c r="U646" s="60">
        <v>1</v>
      </c>
    </row>
    <row r="647" spans="1:21" x14ac:dyDescent="0.25">
      <c r="A647" s="59">
        <v>692559</v>
      </c>
      <c r="B647" s="60" t="s">
        <v>3849</v>
      </c>
      <c r="C647" s="60" t="s">
        <v>10</v>
      </c>
      <c r="D647" s="60" t="s">
        <v>2843</v>
      </c>
      <c r="E647" s="60" t="s">
        <v>2844</v>
      </c>
      <c r="F647" s="60" t="s">
        <v>2845</v>
      </c>
      <c r="G647" s="60" t="s">
        <v>2845</v>
      </c>
      <c r="H647" s="60" t="s">
        <v>3565</v>
      </c>
      <c r="I647" s="60" t="s">
        <v>3523</v>
      </c>
      <c r="J647" s="60" t="s">
        <v>3811</v>
      </c>
      <c r="K647" s="60" t="s">
        <v>3849</v>
      </c>
      <c r="L647" s="60" t="s">
        <v>2852</v>
      </c>
      <c r="M647" s="60">
        <v>330</v>
      </c>
      <c r="N647" s="60">
        <v>333</v>
      </c>
      <c r="O647" s="60">
        <v>401</v>
      </c>
      <c r="P647" s="61">
        <v>472</v>
      </c>
      <c r="Q647" s="62">
        <v>330333401472</v>
      </c>
      <c r="R647" s="60" t="s">
        <v>2845</v>
      </c>
      <c r="S647" s="60" t="s">
        <v>2849</v>
      </c>
      <c r="T647" s="60" t="s">
        <v>2847</v>
      </c>
      <c r="U647" s="60">
        <v>1</v>
      </c>
    </row>
    <row r="648" spans="1:21" x14ac:dyDescent="0.25">
      <c r="A648" s="59">
        <v>692561</v>
      </c>
      <c r="B648" s="60" t="s">
        <v>3850</v>
      </c>
      <c r="C648" s="60" t="s">
        <v>10</v>
      </c>
      <c r="D648" s="60" t="s">
        <v>2843</v>
      </c>
      <c r="E648" s="60" t="s">
        <v>2844</v>
      </c>
      <c r="F648" s="60" t="s">
        <v>2845</v>
      </c>
      <c r="G648" s="60" t="s">
        <v>2845</v>
      </c>
      <c r="H648" s="60" t="s">
        <v>3264</v>
      </c>
      <c r="I648" s="60" t="s">
        <v>3244</v>
      </c>
      <c r="J648" s="60" t="s">
        <v>3811</v>
      </c>
      <c r="K648" s="60" t="s">
        <v>3850</v>
      </c>
      <c r="L648" s="60" t="s">
        <v>2852</v>
      </c>
      <c r="M648" s="60">
        <v>330</v>
      </c>
      <c r="N648" s="60">
        <v>333</v>
      </c>
      <c r="O648" s="60">
        <v>401</v>
      </c>
      <c r="P648" s="61">
        <v>472</v>
      </c>
      <c r="Q648" s="62">
        <v>330333401472</v>
      </c>
      <c r="R648" s="60" t="s">
        <v>2845</v>
      </c>
      <c r="S648" s="60" t="s">
        <v>2849</v>
      </c>
      <c r="T648" s="60" t="s">
        <v>2847</v>
      </c>
      <c r="U648" s="60">
        <v>1</v>
      </c>
    </row>
    <row r="649" spans="1:21" x14ac:dyDescent="0.25">
      <c r="A649" s="59">
        <v>692572</v>
      </c>
      <c r="B649" s="60" t="s">
        <v>3851</v>
      </c>
      <c r="C649" s="60" t="s">
        <v>10</v>
      </c>
      <c r="D649" s="60" t="s">
        <v>2843</v>
      </c>
      <c r="E649" s="60" t="s">
        <v>2844</v>
      </c>
      <c r="F649" s="60" t="s">
        <v>2845</v>
      </c>
      <c r="G649" s="60" t="s">
        <v>2845</v>
      </c>
      <c r="H649" s="60" t="s">
        <v>3532</v>
      </c>
      <c r="I649" s="60" t="s">
        <v>3523</v>
      </c>
      <c r="J649" s="60" t="s">
        <v>3811</v>
      </c>
      <c r="K649" s="60" t="s">
        <v>3851</v>
      </c>
      <c r="L649" s="60" t="s">
        <v>2852</v>
      </c>
      <c r="M649" s="60">
        <v>330</v>
      </c>
      <c r="N649" s="60">
        <v>333</v>
      </c>
      <c r="O649" s="60">
        <v>401</v>
      </c>
      <c r="P649" s="61">
        <v>472</v>
      </c>
      <c r="Q649" s="62">
        <v>330333401472</v>
      </c>
      <c r="R649" s="60" t="s">
        <v>2845</v>
      </c>
      <c r="S649" s="60" t="s">
        <v>2849</v>
      </c>
      <c r="T649" s="60" t="s">
        <v>2847</v>
      </c>
      <c r="U649" s="60">
        <v>1</v>
      </c>
    </row>
    <row r="650" spans="1:21" x14ac:dyDescent="0.25">
      <c r="A650" s="59">
        <v>692574</v>
      </c>
      <c r="B650" s="60" t="s">
        <v>3852</v>
      </c>
      <c r="C650" s="60" t="s">
        <v>10</v>
      </c>
      <c r="D650" s="60" t="s">
        <v>2843</v>
      </c>
      <c r="E650" s="60" t="s">
        <v>2844</v>
      </c>
      <c r="F650" s="60" t="s">
        <v>2845</v>
      </c>
      <c r="G650" s="60" t="s">
        <v>2845</v>
      </c>
      <c r="H650" s="60" t="s">
        <v>3144</v>
      </c>
      <c r="I650" s="60" t="s">
        <v>3084</v>
      </c>
      <c r="J650" s="60" t="s">
        <v>3811</v>
      </c>
      <c r="K650" s="60" t="s">
        <v>3852</v>
      </c>
      <c r="L650" s="60" t="s">
        <v>2852</v>
      </c>
      <c r="M650" s="60">
        <v>330</v>
      </c>
      <c r="N650" s="60">
        <v>333</v>
      </c>
      <c r="O650" s="60">
        <v>401</v>
      </c>
      <c r="P650" s="61">
        <v>472</v>
      </c>
      <c r="Q650" s="62">
        <v>330333401472</v>
      </c>
      <c r="R650" s="60" t="s">
        <v>2845</v>
      </c>
      <c r="S650" s="60" t="s">
        <v>2849</v>
      </c>
      <c r="T650" s="60" t="s">
        <v>2847</v>
      </c>
      <c r="U650" s="60">
        <v>1</v>
      </c>
    </row>
    <row r="651" spans="1:21" x14ac:dyDescent="0.25">
      <c r="A651" s="59">
        <v>692586</v>
      </c>
      <c r="B651" s="60" t="s">
        <v>3853</v>
      </c>
      <c r="C651" s="60" t="s">
        <v>10</v>
      </c>
      <c r="D651" s="60" t="s">
        <v>2843</v>
      </c>
      <c r="E651" s="60" t="s">
        <v>2844</v>
      </c>
      <c r="F651" s="60" t="s">
        <v>2845</v>
      </c>
      <c r="G651" s="60" t="s">
        <v>2845</v>
      </c>
      <c r="H651" s="60" t="s">
        <v>3141</v>
      </c>
      <c r="I651" s="60" t="s">
        <v>3084</v>
      </c>
      <c r="J651" s="60" t="s">
        <v>3811</v>
      </c>
      <c r="K651" s="60" t="s">
        <v>3853</v>
      </c>
      <c r="L651" s="60" t="s">
        <v>2852</v>
      </c>
      <c r="M651" s="60">
        <v>330</v>
      </c>
      <c r="N651" s="60">
        <v>333</v>
      </c>
      <c r="O651" s="60">
        <v>401</v>
      </c>
      <c r="P651" s="61">
        <v>472</v>
      </c>
      <c r="Q651" s="62">
        <v>330333401472</v>
      </c>
      <c r="R651" s="60" t="s">
        <v>2845</v>
      </c>
      <c r="S651" s="60" t="s">
        <v>2849</v>
      </c>
      <c r="T651" s="60" t="s">
        <v>2847</v>
      </c>
      <c r="U651" s="60">
        <v>1</v>
      </c>
    </row>
    <row r="652" spans="1:21" x14ac:dyDescent="0.25">
      <c r="A652" s="59">
        <v>692593</v>
      </c>
      <c r="B652" s="60" t="s">
        <v>3854</v>
      </c>
      <c r="C652" s="60" t="s">
        <v>10</v>
      </c>
      <c r="D652" s="60" t="s">
        <v>2843</v>
      </c>
      <c r="E652" s="60" t="s">
        <v>2844</v>
      </c>
      <c r="F652" s="60" t="s">
        <v>2845</v>
      </c>
      <c r="G652" s="60" t="s">
        <v>2845</v>
      </c>
      <c r="H652" s="60" t="s">
        <v>3119</v>
      </c>
      <c r="I652" s="60" t="s">
        <v>3084</v>
      </c>
      <c r="J652" s="60" t="s">
        <v>3811</v>
      </c>
      <c r="K652" s="60" t="s">
        <v>3854</v>
      </c>
      <c r="L652" s="60" t="s">
        <v>2852</v>
      </c>
      <c r="M652" s="60">
        <v>330</v>
      </c>
      <c r="N652" s="60">
        <v>333</v>
      </c>
      <c r="O652" s="60">
        <v>401</v>
      </c>
      <c r="P652" s="61">
        <v>472</v>
      </c>
      <c r="Q652" s="62">
        <v>330333401472</v>
      </c>
      <c r="R652" s="60" t="s">
        <v>2845</v>
      </c>
      <c r="S652" s="60" t="s">
        <v>2849</v>
      </c>
      <c r="T652" s="60" t="s">
        <v>2847</v>
      </c>
      <c r="U652" s="60">
        <v>1</v>
      </c>
    </row>
    <row r="653" spans="1:21" x14ac:dyDescent="0.25">
      <c r="A653" s="59">
        <v>692611</v>
      </c>
      <c r="B653" s="60" t="s">
        <v>3855</v>
      </c>
      <c r="C653" s="60" t="s">
        <v>10</v>
      </c>
      <c r="D653" s="60" t="s">
        <v>2843</v>
      </c>
      <c r="E653" s="60" t="s">
        <v>2844</v>
      </c>
      <c r="F653" s="60" t="s">
        <v>2845</v>
      </c>
      <c r="G653" s="60" t="s">
        <v>2845</v>
      </c>
      <c r="H653" s="60" t="s">
        <v>3147</v>
      </c>
      <c r="I653" s="60" t="s">
        <v>3084</v>
      </c>
      <c r="J653" s="60" t="s">
        <v>3811</v>
      </c>
      <c r="K653" s="60" t="s">
        <v>3856</v>
      </c>
      <c r="L653" s="60" t="s">
        <v>2852</v>
      </c>
      <c r="M653" s="60">
        <v>330</v>
      </c>
      <c r="N653" s="60">
        <v>333</v>
      </c>
      <c r="O653" s="60">
        <v>401</v>
      </c>
      <c r="P653" s="61">
        <v>472</v>
      </c>
      <c r="Q653" s="62">
        <v>330333401472</v>
      </c>
      <c r="R653" s="60" t="s">
        <v>2845</v>
      </c>
      <c r="S653" s="60" t="s">
        <v>2849</v>
      </c>
      <c r="T653" s="60" t="s">
        <v>2847</v>
      </c>
      <c r="U653" s="60">
        <v>1</v>
      </c>
    </row>
    <row r="654" spans="1:21" x14ac:dyDescent="0.25">
      <c r="A654" s="59" t="s">
        <v>1217</v>
      </c>
      <c r="B654" s="60" t="s">
        <v>3857</v>
      </c>
      <c r="C654" s="60" t="s">
        <v>9</v>
      </c>
      <c r="D654" s="60" t="s">
        <v>3623</v>
      </c>
      <c r="E654" s="60" t="s">
        <v>3624</v>
      </c>
      <c r="F654" s="60" t="s">
        <v>3625</v>
      </c>
      <c r="G654" s="60" t="s">
        <v>3626</v>
      </c>
      <c r="H654" s="60" t="s">
        <v>3630</v>
      </c>
      <c r="I654" s="60" t="s">
        <v>3626</v>
      </c>
      <c r="J654" s="60" t="s">
        <v>2847</v>
      </c>
      <c r="K654" s="60" t="s">
        <v>3631</v>
      </c>
      <c r="L654" s="60" t="s">
        <v>1512</v>
      </c>
      <c r="M654" s="60">
        <v>480</v>
      </c>
      <c r="N654" s="60">
        <v>433</v>
      </c>
      <c r="O654" s="60">
        <v>104</v>
      </c>
      <c r="P654" s="61" t="s">
        <v>1217</v>
      </c>
      <c r="Q654" s="62" t="s">
        <v>3628</v>
      </c>
      <c r="R654" s="60" t="s">
        <v>3421</v>
      </c>
      <c r="S654" s="60" t="s">
        <v>3626</v>
      </c>
      <c r="T654" s="60" t="s">
        <v>2847</v>
      </c>
      <c r="U654" s="60">
        <v>0.2</v>
      </c>
    </row>
    <row r="655" spans="1:21" x14ac:dyDescent="0.25">
      <c r="A655" s="59">
        <v>692508</v>
      </c>
      <c r="B655" s="60" t="s">
        <v>3858</v>
      </c>
      <c r="C655" s="60" t="s">
        <v>10</v>
      </c>
      <c r="D655" s="60" t="s">
        <v>2843</v>
      </c>
      <c r="E655" s="60" t="s">
        <v>2844</v>
      </c>
      <c r="F655" s="60" t="s">
        <v>2845</v>
      </c>
      <c r="G655" s="60" t="s">
        <v>2845</v>
      </c>
      <c r="H655" s="60" t="s">
        <v>3380</v>
      </c>
      <c r="I655" s="60" t="s">
        <v>3380</v>
      </c>
      <c r="J655" s="60" t="s">
        <v>3811</v>
      </c>
      <c r="K655" s="60" t="s">
        <v>3858</v>
      </c>
      <c r="L655" s="60" t="s">
        <v>2852</v>
      </c>
      <c r="M655" s="60">
        <v>330</v>
      </c>
      <c r="N655" s="60">
        <v>333</v>
      </c>
      <c r="O655" s="60">
        <v>401</v>
      </c>
      <c r="P655" s="61">
        <v>472</v>
      </c>
      <c r="Q655" s="62">
        <v>330333401472</v>
      </c>
      <c r="R655" s="60" t="s">
        <v>2845</v>
      </c>
      <c r="S655" s="60" t="s">
        <v>2849</v>
      </c>
      <c r="T655" s="60" t="s">
        <v>2847</v>
      </c>
      <c r="U655" s="60">
        <v>1</v>
      </c>
    </row>
    <row r="656" spans="1:21" x14ac:dyDescent="0.25">
      <c r="A656" s="59">
        <v>692516</v>
      </c>
      <c r="B656" s="60" t="s">
        <v>3859</v>
      </c>
      <c r="C656" s="60" t="s">
        <v>10</v>
      </c>
      <c r="D656" s="60" t="s">
        <v>2843</v>
      </c>
      <c r="E656" s="60" t="s">
        <v>2844</v>
      </c>
      <c r="F656" s="60" t="s">
        <v>2845</v>
      </c>
      <c r="G656" s="60" t="s">
        <v>2845</v>
      </c>
      <c r="H656" s="60" t="s">
        <v>3497</v>
      </c>
      <c r="I656" s="60" t="s">
        <v>3497</v>
      </c>
      <c r="J656" s="60" t="s">
        <v>3811</v>
      </c>
      <c r="K656" s="60" t="s">
        <v>3859</v>
      </c>
      <c r="L656" s="60" t="s">
        <v>2852</v>
      </c>
      <c r="M656" s="60">
        <v>330</v>
      </c>
      <c r="N656" s="60">
        <v>333</v>
      </c>
      <c r="O656" s="60">
        <v>401</v>
      </c>
      <c r="P656" s="61">
        <v>472</v>
      </c>
      <c r="Q656" s="62">
        <v>330333401472</v>
      </c>
      <c r="R656" s="60" t="s">
        <v>2845</v>
      </c>
      <c r="S656" s="60" t="s">
        <v>2849</v>
      </c>
      <c r="T656" s="60" t="s">
        <v>2847</v>
      </c>
      <c r="U656" s="60">
        <v>1</v>
      </c>
    </row>
    <row r="657" spans="1:21" x14ac:dyDescent="0.25">
      <c r="A657" s="59">
        <v>692525</v>
      </c>
      <c r="B657" s="60" t="s">
        <v>3860</v>
      </c>
      <c r="C657" s="60" t="s">
        <v>10</v>
      </c>
      <c r="D657" s="60" t="s">
        <v>2843</v>
      </c>
      <c r="E657" s="60" t="s">
        <v>2844</v>
      </c>
      <c r="F657" s="60" t="s">
        <v>2845</v>
      </c>
      <c r="G657" s="60" t="s">
        <v>2845</v>
      </c>
      <c r="H657" s="60" t="s">
        <v>3568</v>
      </c>
      <c r="I657" s="60" t="s">
        <v>3523</v>
      </c>
      <c r="J657" s="60" t="s">
        <v>3811</v>
      </c>
      <c r="K657" s="60" t="s">
        <v>3860</v>
      </c>
      <c r="L657" s="60" t="s">
        <v>2852</v>
      </c>
      <c r="M657" s="60">
        <v>330</v>
      </c>
      <c r="N657" s="60">
        <v>333</v>
      </c>
      <c r="O657" s="60">
        <v>401</v>
      </c>
      <c r="P657" s="61">
        <v>472</v>
      </c>
      <c r="Q657" s="62">
        <v>330333401472</v>
      </c>
      <c r="R657" s="60" t="s">
        <v>2845</v>
      </c>
      <c r="S657" s="60" t="s">
        <v>2849</v>
      </c>
      <c r="T657" s="60" t="s">
        <v>2847</v>
      </c>
      <c r="U657" s="60">
        <v>1</v>
      </c>
    </row>
    <row r="658" spans="1:21" x14ac:dyDescent="0.25">
      <c r="A658" s="59">
        <v>692537</v>
      </c>
      <c r="B658" s="60" t="s">
        <v>3861</v>
      </c>
      <c r="C658" s="60" t="s">
        <v>10</v>
      </c>
      <c r="D658" s="60" t="s">
        <v>2843</v>
      </c>
      <c r="E658" s="60" t="s">
        <v>2844</v>
      </c>
      <c r="F658" s="60" t="s">
        <v>2845</v>
      </c>
      <c r="G658" s="60" t="s">
        <v>2845</v>
      </c>
      <c r="H658" s="60" t="s">
        <v>3258</v>
      </c>
      <c r="I658" s="60" t="s">
        <v>3244</v>
      </c>
      <c r="J658" s="60" t="s">
        <v>3811</v>
      </c>
      <c r="K658" s="60" t="s">
        <v>3861</v>
      </c>
      <c r="L658" s="60" t="s">
        <v>2852</v>
      </c>
      <c r="M658" s="60">
        <v>330</v>
      </c>
      <c r="N658" s="60">
        <v>333</v>
      </c>
      <c r="O658" s="60">
        <v>401</v>
      </c>
      <c r="P658" s="61">
        <v>472</v>
      </c>
      <c r="Q658" s="62">
        <v>330333401472</v>
      </c>
      <c r="R658" s="60" t="s">
        <v>2845</v>
      </c>
      <c r="S658" s="60" t="s">
        <v>2849</v>
      </c>
      <c r="T658" s="60" t="s">
        <v>2847</v>
      </c>
      <c r="U658" s="60">
        <v>1</v>
      </c>
    </row>
    <row r="659" spans="1:21" x14ac:dyDescent="0.25">
      <c r="A659" s="59">
        <v>692884</v>
      </c>
      <c r="B659" s="60" t="s">
        <v>3862</v>
      </c>
      <c r="C659" s="60" t="s">
        <v>10</v>
      </c>
      <c r="D659" s="60" t="s">
        <v>2843</v>
      </c>
      <c r="E659" s="60" t="s">
        <v>2844</v>
      </c>
      <c r="F659" s="60" t="s">
        <v>2845</v>
      </c>
      <c r="G659" s="60" t="s">
        <v>2845</v>
      </c>
      <c r="H659" s="60" t="s">
        <v>3863</v>
      </c>
      <c r="I659" s="60" t="s">
        <v>3575</v>
      </c>
      <c r="J659" s="60" t="s">
        <v>2854</v>
      </c>
      <c r="K659" s="60" t="s">
        <v>3864</v>
      </c>
      <c r="L659" s="60" t="s">
        <v>2852</v>
      </c>
      <c r="M659" s="60">
        <v>330</v>
      </c>
      <c r="N659" s="60">
        <v>333</v>
      </c>
      <c r="O659" s="60">
        <v>401</v>
      </c>
      <c r="P659" s="61">
        <v>101</v>
      </c>
      <c r="Q659" s="62">
        <v>330333401101</v>
      </c>
      <c r="R659" s="60" t="s">
        <v>2845</v>
      </c>
      <c r="S659" s="60" t="s">
        <v>2849</v>
      </c>
      <c r="T659" s="60" t="s">
        <v>2847</v>
      </c>
      <c r="U659" s="60">
        <v>1</v>
      </c>
    </row>
    <row r="660" spans="1:21" x14ac:dyDescent="0.25">
      <c r="A660" s="59">
        <v>695076</v>
      </c>
      <c r="B660" s="60" t="s">
        <v>3865</v>
      </c>
      <c r="C660" s="60" t="s">
        <v>10</v>
      </c>
      <c r="D660" s="60" t="s">
        <v>2843</v>
      </c>
      <c r="E660" s="60" t="s">
        <v>2844</v>
      </c>
      <c r="F660" s="60" t="s">
        <v>2881</v>
      </c>
      <c r="G660" s="60" t="s">
        <v>2881</v>
      </c>
      <c r="H660" s="60" t="s">
        <v>3198</v>
      </c>
      <c r="I660" s="60" t="s">
        <v>3195</v>
      </c>
      <c r="J660" s="60" t="s">
        <v>3811</v>
      </c>
      <c r="K660" s="60" t="s">
        <v>3866</v>
      </c>
      <c r="L660" s="60" t="s">
        <v>2852</v>
      </c>
      <c r="M660" s="60">
        <v>330</v>
      </c>
      <c r="N660" s="60">
        <v>333</v>
      </c>
      <c r="O660" s="60">
        <v>402</v>
      </c>
      <c r="P660" s="61">
        <v>172</v>
      </c>
      <c r="Q660" s="62">
        <v>330333402172</v>
      </c>
      <c r="R660" s="60" t="s">
        <v>2881</v>
      </c>
      <c r="S660" s="60" t="s">
        <v>2849</v>
      </c>
      <c r="T660" s="60" t="s">
        <v>2847</v>
      </c>
      <c r="U660" s="60">
        <v>1</v>
      </c>
    </row>
    <row r="661" spans="1:21" x14ac:dyDescent="0.25">
      <c r="A661" s="59">
        <v>695077</v>
      </c>
      <c r="B661" s="60" t="s">
        <v>3867</v>
      </c>
      <c r="C661" s="60" t="s">
        <v>10</v>
      </c>
      <c r="D661" s="60" t="s">
        <v>2843</v>
      </c>
      <c r="E661" s="60" t="s">
        <v>2844</v>
      </c>
      <c r="F661" s="60" t="s">
        <v>2881</v>
      </c>
      <c r="G661" s="60" t="s">
        <v>2881</v>
      </c>
      <c r="H661" s="60" t="s">
        <v>3211</v>
      </c>
      <c r="I661" s="60" t="s">
        <v>3211</v>
      </c>
      <c r="J661" s="60" t="s">
        <v>3811</v>
      </c>
      <c r="K661" s="60" t="s">
        <v>3867</v>
      </c>
      <c r="L661" s="60" t="s">
        <v>2852</v>
      </c>
      <c r="M661" s="60">
        <v>330</v>
      </c>
      <c r="N661" s="60">
        <v>333</v>
      </c>
      <c r="O661" s="60">
        <v>402</v>
      </c>
      <c r="P661" s="61">
        <v>172</v>
      </c>
      <c r="Q661" s="62">
        <v>330333402172</v>
      </c>
      <c r="R661" s="60" t="s">
        <v>2881</v>
      </c>
      <c r="S661" s="60" t="s">
        <v>2849</v>
      </c>
      <c r="T661" s="60" t="s">
        <v>2847</v>
      </c>
      <c r="U661" s="60">
        <v>1</v>
      </c>
    </row>
    <row r="662" spans="1:21" x14ac:dyDescent="0.25">
      <c r="A662" s="59">
        <v>695078</v>
      </c>
      <c r="B662" s="60" t="s">
        <v>3868</v>
      </c>
      <c r="C662" s="60" t="s">
        <v>10</v>
      </c>
      <c r="D662" s="60" t="s">
        <v>2843</v>
      </c>
      <c r="E662" s="60" t="s">
        <v>2844</v>
      </c>
      <c r="F662" s="60" t="s">
        <v>2881</v>
      </c>
      <c r="G662" s="60" t="s">
        <v>2881</v>
      </c>
      <c r="H662" s="60" t="s">
        <v>2925</v>
      </c>
      <c r="I662" s="60" t="s">
        <v>2925</v>
      </c>
      <c r="J662" s="60" t="s">
        <v>3811</v>
      </c>
      <c r="K662" s="60" t="s">
        <v>3868</v>
      </c>
      <c r="L662" s="60" t="s">
        <v>2852</v>
      </c>
      <c r="M662" s="60">
        <v>330</v>
      </c>
      <c r="N662" s="60">
        <v>333</v>
      </c>
      <c r="O662" s="60">
        <v>402</v>
      </c>
      <c r="P662" s="61">
        <v>172</v>
      </c>
      <c r="Q662" s="62">
        <v>330333402172</v>
      </c>
      <c r="R662" s="60" t="s">
        <v>2881</v>
      </c>
      <c r="S662" s="60" t="s">
        <v>2849</v>
      </c>
      <c r="T662" s="60" t="s">
        <v>2847</v>
      </c>
      <c r="U662" s="60">
        <v>1</v>
      </c>
    </row>
    <row r="663" spans="1:21" x14ac:dyDescent="0.25">
      <c r="A663" s="59">
        <v>695079</v>
      </c>
      <c r="B663" s="60" t="s">
        <v>3869</v>
      </c>
      <c r="C663" s="60" t="s">
        <v>10</v>
      </c>
      <c r="D663" s="60" t="s">
        <v>2843</v>
      </c>
      <c r="E663" s="60" t="s">
        <v>2844</v>
      </c>
      <c r="F663" s="60" t="s">
        <v>2881</v>
      </c>
      <c r="G663" s="60" t="s">
        <v>2881</v>
      </c>
      <c r="H663" s="60" t="s">
        <v>3018</v>
      </c>
      <c r="I663" s="60" t="s">
        <v>3018</v>
      </c>
      <c r="J663" s="60" t="s">
        <v>3811</v>
      </c>
      <c r="K663" s="60" t="s">
        <v>3869</v>
      </c>
      <c r="L663" s="60" t="s">
        <v>2852</v>
      </c>
      <c r="M663" s="60">
        <v>330</v>
      </c>
      <c r="N663" s="60">
        <v>333</v>
      </c>
      <c r="O663" s="60">
        <v>402</v>
      </c>
      <c r="P663" s="61">
        <v>172</v>
      </c>
      <c r="Q663" s="62">
        <v>330333402172</v>
      </c>
      <c r="R663" s="60" t="s">
        <v>2881</v>
      </c>
      <c r="S663" s="60" t="s">
        <v>2849</v>
      </c>
      <c r="T663" s="60" t="s">
        <v>2847</v>
      </c>
      <c r="U663" s="60">
        <v>1</v>
      </c>
    </row>
    <row r="664" spans="1:21" x14ac:dyDescent="0.25">
      <c r="A664" s="59">
        <v>695081</v>
      </c>
      <c r="B664" s="60" t="s">
        <v>3870</v>
      </c>
      <c r="C664" s="60" t="s">
        <v>10</v>
      </c>
      <c r="D664" s="60" t="s">
        <v>2843</v>
      </c>
      <c r="E664" s="60" t="s">
        <v>2844</v>
      </c>
      <c r="F664" s="60" t="s">
        <v>2881</v>
      </c>
      <c r="G664" s="60" t="s">
        <v>2881</v>
      </c>
      <c r="H664" s="60" t="s">
        <v>3068</v>
      </c>
      <c r="I664" s="60" t="s">
        <v>3068</v>
      </c>
      <c r="J664" s="60" t="s">
        <v>3811</v>
      </c>
      <c r="K664" s="60" t="s">
        <v>3871</v>
      </c>
      <c r="L664" s="60" t="s">
        <v>2852</v>
      </c>
      <c r="M664" s="60">
        <v>330</v>
      </c>
      <c r="N664" s="60">
        <v>333</v>
      </c>
      <c r="O664" s="60">
        <v>402</v>
      </c>
      <c r="P664" s="61">
        <v>172</v>
      </c>
      <c r="Q664" s="62">
        <v>330333402172</v>
      </c>
      <c r="R664" s="60" t="s">
        <v>2881</v>
      </c>
      <c r="S664" s="60" t="s">
        <v>2849</v>
      </c>
      <c r="T664" s="60" t="s">
        <v>2847</v>
      </c>
      <c r="U664" s="60">
        <v>1</v>
      </c>
    </row>
    <row r="665" spans="1:21" x14ac:dyDescent="0.25">
      <c r="A665" s="59">
        <v>695084</v>
      </c>
      <c r="B665" s="60" t="s">
        <v>3872</v>
      </c>
      <c r="C665" s="60" t="s">
        <v>10</v>
      </c>
      <c r="D665" s="60" t="s">
        <v>2843</v>
      </c>
      <c r="E665" s="60" t="s">
        <v>2844</v>
      </c>
      <c r="F665" s="60" t="s">
        <v>2881</v>
      </c>
      <c r="G665" s="60" t="s">
        <v>2881</v>
      </c>
      <c r="H665" s="60" t="s">
        <v>2986</v>
      </c>
      <c r="I665" s="60" t="s">
        <v>2987</v>
      </c>
      <c r="J665" s="60" t="s">
        <v>3811</v>
      </c>
      <c r="K665" s="60" t="s">
        <v>3872</v>
      </c>
      <c r="L665" s="60" t="s">
        <v>2852</v>
      </c>
      <c r="M665" s="60">
        <v>330</v>
      </c>
      <c r="N665" s="60">
        <v>333</v>
      </c>
      <c r="O665" s="60">
        <v>402</v>
      </c>
      <c r="P665" s="61">
        <v>172</v>
      </c>
      <c r="Q665" s="62">
        <v>330333402172</v>
      </c>
      <c r="R665" s="60" t="s">
        <v>2881</v>
      </c>
      <c r="S665" s="60" t="s">
        <v>2849</v>
      </c>
      <c r="T665" s="60" t="s">
        <v>2847</v>
      </c>
      <c r="U665" s="60">
        <v>1</v>
      </c>
    </row>
    <row r="666" spans="1:21" x14ac:dyDescent="0.25">
      <c r="A666" s="59">
        <v>695089</v>
      </c>
      <c r="B666" s="60" t="s">
        <v>3873</v>
      </c>
      <c r="C666" s="60" t="s">
        <v>10</v>
      </c>
      <c r="D666" s="60" t="s">
        <v>2843</v>
      </c>
      <c r="E666" s="60" t="s">
        <v>2844</v>
      </c>
      <c r="F666" s="60" t="s">
        <v>2881</v>
      </c>
      <c r="G666" s="60" t="s">
        <v>2881</v>
      </c>
      <c r="H666" s="60" t="s">
        <v>3062</v>
      </c>
      <c r="I666" s="60" t="s">
        <v>3063</v>
      </c>
      <c r="J666" s="60" t="s">
        <v>3811</v>
      </c>
      <c r="K666" s="60" t="s">
        <v>3874</v>
      </c>
      <c r="L666" s="60" t="s">
        <v>2852</v>
      </c>
      <c r="M666" s="60">
        <v>330</v>
      </c>
      <c r="N666" s="60">
        <v>333</v>
      </c>
      <c r="O666" s="60">
        <v>402</v>
      </c>
      <c r="P666" s="61">
        <v>172</v>
      </c>
      <c r="Q666" s="62">
        <v>330333402172</v>
      </c>
      <c r="R666" s="60" t="s">
        <v>2881</v>
      </c>
      <c r="S666" s="60" t="s">
        <v>2849</v>
      </c>
      <c r="T666" s="60" t="s">
        <v>2847</v>
      </c>
      <c r="U666" s="60">
        <v>1</v>
      </c>
    </row>
    <row r="667" spans="1:21" x14ac:dyDescent="0.25">
      <c r="A667" s="59">
        <v>695097</v>
      </c>
      <c r="B667" s="60" t="s">
        <v>3875</v>
      </c>
      <c r="C667" s="60" t="s">
        <v>10</v>
      </c>
      <c r="D667" s="60" t="s">
        <v>2843</v>
      </c>
      <c r="E667" s="60" t="s">
        <v>2844</v>
      </c>
      <c r="F667" s="60" t="s">
        <v>2881</v>
      </c>
      <c r="G667" s="60" t="s">
        <v>2881</v>
      </c>
      <c r="H667" s="60" t="s">
        <v>2896</v>
      </c>
      <c r="I667" s="60" t="s">
        <v>2896</v>
      </c>
      <c r="J667" s="60" t="s">
        <v>3811</v>
      </c>
      <c r="K667" s="60" t="s">
        <v>3876</v>
      </c>
      <c r="L667" s="60" t="s">
        <v>2852</v>
      </c>
      <c r="M667" s="60">
        <v>330</v>
      </c>
      <c r="N667" s="60">
        <v>333</v>
      </c>
      <c r="O667" s="60">
        <v>402</v>
      </c>
      <c r="P667" s="61">
        <v>172</v>
      </c>
      <c r="Q667" s="62">
        <v>330333402172</v>
      </c>
      <c r="R667" s="60" t="s">
        <v>2881</v>
      </c>
      <c r="S667" s="60" t="s">
        <v>2849</v>
      </c>
      <c r="T667" s="60" t="s">
        <v>2847</v>
      </c>
      <c r="U667" s="60">
        <v>1</v>
      </c>
    </row>
    <row r="668" spans="1:21" x14ac:dyDescent="0.25">
      <c r="A668" s="59">
        <v>695098</v>
      </c>
      <c r="B668" s="60" t="s">
        <v>3877</v>
      </c>
      <c r="C668" s="60" t="s">
        <v>10</v>
      </c>
      <c r="D668" s="60" t="s">
        <v>2843</v>
      </c>
      <c r="E668" s="60" t="s">
        <v>2844</v>
      </c>
      <c r="F668" s="60" t="s">
        <v>2881</v>
      </c>
      <c r="G668" s="60" t="s">
        <v>2881</v>
      </c>
      <c r="H668" s="60" t="s">
        <v>2941</v>
      </c>
      <c r="I668" s="60" t="s">
        <v>2941</v>
      </c>
      <c r="J668" s="60" t="s">
        <v>3811</v>
      </c>
      <c r="K668" s="60" t="s">
        <v>3878</v>
      </c>
      <c r="L668" s="60" t="s">
        <v>2852</v>
      </c>
      <c r="M668" s="60">
        <v>330</v>
      </c>
      <c r="N668" s="60">
        <v>333</v>
      </c>
      <c r="O668" s="60">
        <v>402</v>
      </c>
      <c r="P668" s="61">
        <v>172</v>
      </c>
      <c r="Q668" s="62">
        <v>330333402172</v>
      </c>
      <c r="R668" s="60" t="s">
        <v>2881</v>
      </c>
      <c r="S668" s="60" t="s">
        <v>2849</v>
      </c>
      <c r="T668" s="60" t="s">
        <v>2847</v>
      </c>
      <c r="U668" s="60">
        <v>1</v>
      </c>
    </row>
    <row r="669" spans="1:21" x14ac:dyDescent="0.25">
      <c r="A669" s="59">
        <v>695099</v>
      </c>
      <c r="B669" s="60" t="s">
        <v>3879</v>
      </c>
      <c r="C669" s="60" t="s">
        <v>10</v>
      </c>
      <c r="D669" s="60" t="s">
        <v>2843</v>
      </c>
      <c r="E669" s="60" t="s">
        <v>2844</v>
      </c>
      <c r="F669" s="60" t="s">
        <v>2881</v>
      </c>
      <c r="G669" s="60" t="s">
        <v>2881</v>
      </c>
      <c r="H669" s="60" t="s">
        <v>2902</v>
      </c>
      <c r="I669" s="60" t="s">
        <v>2903</v>
      </c>
      <c r="J669" s="60" t="s">
        <v>3811</v>
      </c>
      <c r="K669" s="60" t="s">
        <v>3879</v>
      </c>
      <c r="L669" s="60" t="s">
        <v>2852</v>
      </c>
      <c r="M669" s="60">
        <v>330</v>
      </c>
      <c r="N669" s="60">
        <v>333</v>
      </c>
      <c r="O669" s="60">
        <v>402</v>
      </c>
      <c r="P669" s="61">
        <v>172</v>
      </c>
      <c r="Q669" s="62">
        <v>330333402172</v>
      </c>
      <c r="R669" s="60" t="s">
        <v>2881</v>
      </c>
      <c r="S669" s="60" t="s">
        <v>2849</v>
      </c>
      <c r="T669" s="60" t="s">
        <v>2847</v>
      </c>
      <c r="U669" s="60">
        <v>1</v>
      </c>
    </row>
    <row r="670" spans="1:21" x14ac:dyDescent="0.25">
      <c r="A670" s="59">
        <v>695100</v>
      </c>
      <c r="B670" s="60" t="s">
        <v>3880</v>
      </c>
      <c r="C670" s="60" t="s">
        <v>10</v>
      </c>
      <c r="D670" s="60" t="s">
        <v>2843</v>
      </c>
      <c r="E670" s="60" t="s">
        <v>2844</v>
      </c>
      <c r="F670" s="60" t="s">
        <v>2881</v>
      </c>
      <c r="G670" s="60" t="s">
        <v>2881</v>
      </c>
      <c r="H670" s="60" t="s">
        <v>3046</v>
      </c>
      <c r="I670" s="60" t="s">
        <v>3046</v>
      </c>
      <c r="J670" s="60" t="s">
        <v>3811</v>
      </c>
      <c r="K670" s="60" t="s">
        <v>3880</v>
      </c>
      <c r="L670" s="60" t="s">
        <v>2852</v>
      </c>
      <c r="M670" s="60">
        <v>330</v>
      </c>
      <c r="N670" s="60">
        <v>333</v>
      </c>
      <c r="O670" s="60">
        <v>402</v>
      </c>
      <c r="P670" s="61">
        <v>172</v>
      </c>
      <c r="Q670" s="62">
        <v>330333402172</v>
      </c>
      <c r="R670" s="60" t="s">
        <v>2881</v>
      </c>
      <c r="S670" s="60" t="s">
        <v>2849</v>
      </c>
      <c r="T670" s="60" t="s">
        <v>2847</v>
      </c>
      <c r="U670" s="60">
        <v>1</v>
      </c>
    </row>
    <row r="671" spans="1:21" x14ac:dyDescent="0.25">
      <c r="A671" s="59">
        <v>695101</v>
      </c>
      <c r="B671" s="60" t="s">
        <v>3881</v>
      </c>
      <c r="C671" s="60" t="s">
        <v>10</v>
      </c>
      <c r="D671" s="60" t="s">
        <v>2843</v>
      </c>
      <c r="E671" s="60" t="s">
        <v>2844</v>
      </c>
      <c r="F671" s="60" t="s">
        <v>2881</v>
      </c>
      <c r="G671" s="60" t="s">
        <v>2881</v>
      </c>
      <c r="H671" s="60" t="s">
        <v>2921</v>
      </c>
      <c r="I671" s="60" t="s">
        <v>2921</v>
      </c>
      <c r="J671" s="60" t="s">
        <v>3811</v>
      </c>
      <c r="K671" s="60" t="s">
        <v>3882</v>
      </c>
      <c r="L671" s="60" t="s">
        <v>2852</v>
      </c>
      <c r="M671" s="60">
        <v>330</v>
      </c>
      <c r="N671" s="60">
        <v>333</v>
      </c>
      <c r="O671" s="60">
        <v>402</v>
      </c>
      <c r="P671" s="61">
        <v>172</v>
      </c>
      <c r="Q671" s="62">
        <v>330333402172</v>
      </c>
      <c r="R671" s="60" t="s">
        <v>2881</v>
      </c>
      <c r="S671" s="60" t="s">
        <v>2849</v>
      </c>
      <c r="T671" s="60" t="s">
        <v>2847</v>
      </c>
      <c r="U671" s="60">
        <v>1</v>
      </c>
    </row>
    <row r="672" spans="1:21" x14ac:dyDescent="0.25">
      <c r="A672" s="59">
        <v>695104</v>
      </c>
      <c r="B672" s="60" t="s">
        <v>3883</v>
      </c>
      <c r="C672" s="60" t="s">
        <v>10</v>
      </c>
      <c r="D672" s="60" t="s">
        <v>2843</v>
      </c>
      <c r="E672" s="60" t="s">
        <v>2844</v>
      </c>
      <c r="F672" s="60" t="s">
        <v>2881</v>
      </c>
      <c r="G672" s="60" t="s">
        <v>2881</v>
      </c>
      <c r="H672" s="60" t="s">
        <v>2909</v>
      </c>
      <c r="I672" s="60" t="s">
        <v>2909</v>
      </c>
      <c r="J672" s="60" t="s">
        <v>3811</v>
      </c>
      <c r="K672" s="60" t="s">
        <v>3884</v>
      </c>
      <c r="L672" s="60" t="s">
        <v>2852</v>
      </c>
      <c r="M672" s="60">
        <v>330</v>
      </c>
      <c r="N672" s="60">
        <v>333</v>
      </c>
      <c r="O672" s="60">
        <v>402</v>
      </c>
      <c r="P672" s="61">
        <v>172</v>
      </c>
      <c r="Q672" s="62">
        <v>330333402172</v>
      </c>
      <c r="R672" s="60" t="s">
        <v>2881</v>
      </c>
      <c r="S672" s="60" t="s">
        <v>2849</v>
      </c>
      <c r="T672" s="60" t="s">
        <v>2847</v>
      </c>
      <c r="U672" s="60">
        <v>1</v>
      </c>
    </row>
    <row r="673" spans="1:21" x14ac:dyDescent="0.25">
      <c r="A673" s="59">
        <v>695106</v>
      </c>
      <c r="B673" s="60" t="s">
        <v>3885</v>
      </c>
      <c r="C673" s="60" t="s">
        <v>10</v>
      </c>
      <c r="D673" s="60" t="s">
        <v>2843</v>
      </c>
      <c r="E673" s="60" t="s">
        <v>2844</v>
      </c>
      <c r="F673" s="60" t="s">
        <v>2881</v>
      </c>
      <c r="G673" s="60" t="s">
        <v>2881</v>
      </c>
      <c r="H673" s="60" t="s">
        <v>2917</v>
      </c>
      <c r="I673" s="60" t="s">
        <v>2917</v>
      </c>
      <c r="J673" s="60" t="s">
        <v>3811</v>
      </c>
      <c r="K673" s="60" t="s">
        <v>3886</v>
      </c>
      <c r="L673" s="60" t="s">
        <v>2852</v>
      </c>
      <c r="M673" s="60">
        <v>330</v>
      </c>
      <c r="N673" s="60">
        <v>333</v>
      </c>
      <c r="O673" s="60">
        <v>402</v>
      </c>
      <c r="P673" s="61">
        <v>172</v>
      </c>
      <c r="Q673" s="62">
        <v>330333402172</v>
      </c>
      <c r="R673" s="60" t="s">
        <v>2881</v>
      </c>
      <c r="S673" s="60" t="s">
        <v>2849</v>
      </c>
      <c r="T673" s="60" t="s">
        <v>2847</v>
      </c>
      <c r="U673" s="60">
        <v>1</v>
      </c>
    </row>
    <row r="674" spans="1:21" x14ac:dyDescent="0.25">
      <c r="A674" s="59">
        <v>695107</v>
      </c>
      <c r="B674" s="60" t="s">
        <v>3887</v>
      </c>
      <c r="C674" s="60" t="s">
        <v>10</v>
      </c>
      <c r="D674" s="60" t="s">
        <v>2843</v>
      </c>
      <c r="E674" s="60" t="s">
        <v>2844</v>
      </c>
      <c r="F674" s="60" t="s">
        <v>2881</v>
      </c>
      <c r="G674" s="60" t="s">
        <v>2881</v>
      </c>
      <c r="H674" s="60" t="s">
        <v>3024</v>
      </c>
      <c r="I674" s="60" t="s">
        <v>3024</v>
      </c>
      <c r="J674" s="60" t="s">
        <v>3811</v>
      </c>
      <c r="K674" s="60" t="s">
        <v>3888</v>
      </c>
      <c r="L674" s="60" t="s">
        <v>2852</v>
      </c>
      <c r="M674" s="60">
        <v>330</v>
      </c>
      <c r="N674" s="60">
        <v>333</v>
      </c>
      <c r="O674" s="60">
        <v>402</v>
      </c>
      <c r="P674" s="61">
        <v>172</v>
      </c>
      <c r="Q674" s="62">
        <v>330333402172</v>
      </c>
      <c r="R674" s="60" t="s">
        <v>2881</v>
      </c>
      <c r="S674" s="60" t="s">
        <v>2849</v>
      </c>
      <c r="T674" s="60" t="s">
        <v>2847</v>
      </c>
      <c r="U674" s="60">
        <v>1</v>
      </c>
    </row>
    <row r="675" spans="1:21" x14ac:dyDescent="0.25">
      <c r="A675" s="59">
        <v>695108</v>
      </c>
      <c r="B675" s="60" t="s">
        <v>3889</v>
      </c>
      <c r="C675" s="60" t="s">
        <v>10</v>
      </c>
      <c r="D675" s="60" t="s">
        <v>2843</v>
      </c>
      <c r="E675" s="60" t="s">
        <v>2844</v>
      </c>
      <c r="F675" s="60" t="s">
        <v>2881</v>
      </c>
      <c r="G675" s="60" t="s">
        <v>2881</v>
      </c>
      <c r="H675" s="60" t="s">
        <v>3890</v>
      </c>
      <c r="I675" s="60" t="s">
        <v>3890</v>
      </c>
      <c r="J675" s="60" t="s">
        <v>3811</v>
      </c>
      <c r="K675" s="60" t="s">
        <v>3889</v>
      </c>
      <c r="L675" s="60" t="s">
        <v>2852</v>
      </c>
      <c r="M675" s="60">
        <v>330</v>
      </c>
      <c r="N675" s="60">
        <v>333</v>
      </c>
      <c r="O675" s="60">
        <v>402</v>
      </c>
      <c r="P675" s="61">
        <v>172</v>
      </c>
      <c r="Q675" s="62">
        <v>330333402172</v>
      </c>
      <c r="R675" s="60" t="s">
        <v>2881</v>
      </c>
      <c r="S675" s="60" t="s">
        <v>2849</v>
      </c>
      <c r="T675" s="60" t="s">
        <v>2847</v>
      </c>
      <c r="U675" s="60">
        <v>1</v>
      </c>
    </row>
    <row r="676" spans="1:21" x14ac:dyDescent="0.25">
      <c r="A676" s="59">
        <v>695111</v>
      </c>
      <c r="B676" s="60" t="s">
        <v>3891</v>
      </c>
      <c r="C676" s="60" t="s">
        <v>10</v>
      </c>
      <c r="D676" s="60" t="s">
        <v>2843</v>
      </c>
      <c r="E676" s="60" t="s">
        <v>2844</v>
      </c>
      <c r="F676" s="60" t="s">
        <v>2881</v>
      </c>
      <c r="G676" s="60" t="s">
        <v>2881</v>
      </c>
      <c r="H676" s="60" t="s">
        <v>2891</v>
      </c>
      <c r="I676" s="60" t="s">
        <v>2891</v>
      </c>
      <c r="J676" s="60" t="s">
        <v>3811</v>
      </c>
      <c r="K676" s="60" t="s">
        <v>3891</v>
      </c>
      <c r="L676" s="60" t="s">
        <v>2852</v>
      </c>
      <c r="M676" s="60">
        <v>330</v>
      </c>
      <c r="N676" s="60">
        <v>333</v>
      </c>
      <c r="O676" s="60">
        <v>402</v>
      </c>
      <c r="P676" s="61">
        <v>172</v>
      </c>
      <c r="Q676" s="62">
        <v>330333402172</v>
      </c>
      <c r="R676" s="60" t="s">
        <v>2881</v>
      </c>
      <c r="S676" s="60" t="s">
        <v>2849</v>
      </c>
      <c r="T676" s="60" t="s">
        <v>2847</v>
      </c>
      <c r="U676" s="60">
        <v>1</v>
      </c>
    </row>
    <row r="677" spans="1:21" x14ac:dyDescent="0.25">
      <c r="A677" s="59">
        <v>695115</v>
      </c>
      <c r="B677" s="60" t="s">
        <v>3892</v>
      </c>
      <c r="C677" s="60" t="s">
        <v>10</v>
      </c>
      <c r="D677" s="60" t="s">
        <v>2843</v>
      </c>
      <c r="E677" s="60" t="s">
        <v>2844</v>
      </c>
      <c r="F677" s="60" t="s">
        <v>2881</v>
      </c>
      <c r="G677" s="60" t="s">
        <v>2881</v>
      </c>
      <c r="H677" s="60" t="s">
        <v>2944</v>
      </c>
      <c r="I677" s="60" t="s">
        <v>2944</v>
      </c>
      <c r="J677" s="60" t="s">
        <v>3811</v>
      </c>
      <c r="K677" s="60" t="s">
        <v>3893</v>
      </c>
      <c r="L677" s="60" t="s">
        <v>2852</v>
      </c>
      <c r="M677" s="60">
        <v>330</v>
      </c>
      <c r="N677" s="60">
        <v>333</v>
      </c>
      <c r="O677" s="60">
        <v>402</v>
      </c>
      <c r="P677" s="61">
        <v>172</v>
      </c>
      <c r="Q677" s="62">
        <v>330333402172</v>
      </c>
      <c r="R677" s="60" t="s">
        <v>2881</v>
      </c>
      <c r="S677" s="60" t="s">
        <v>2849</v>
      </c>
      <c r="T677" s="60" t="s">
        <v>2847</v>
      </c>
      <c r="U677" s="60">
        <v>1</v>
      </c>
    </row>
    <row r="678" spans="1:21" x14ac:dyDescent="0.25">
      <c r="A678" s="59">
        <v>695117</v>
      </c>
      <c r="B678" s="60" t="s">
        <v>3894</v>
      </c>
      <c r="C678" s="60" t="s">
        <v>10</v>
      </c>
      <c r="D678" s="60" t="s">
        <v>2843</v>
      </c>
      <c r="E678" s="60" t="s">
        <v>2844</v>
      </c>
      <c r="F678" s="60" t="s">
        <v>2881</v>
      </c>
      <c r="G678" s="60" t="s">
        <v>2881</v>
      </c>
      <c r="H678" s="60" t="s">
        <v>3895</v>
      </c>
      <c r="I678" s="60" t="s">
        <v>3895</v>
      </c>
      <c r="J678" s="60" t="s">
        <v>3811</v>
      </c>
      <c r="K678" s="60" t="s">
        <v>3894</v>
      </c>
      <c r="L678" s="60" t="s">
        <v>2852</v>
      </c>
      <c r="M678" s="60">
        <v>330</v>
      </c>
      <c r="N678" s="60">
        <v>333</v>
      </c>
      <c r="O678" s="60">
        <v>402</v>
      </c>
      <c r="P678" s="61">
        <v>172</v>
      </c>
      <c r="Q678" s="62">
        <v>330333402172</v>
      </c>
      <c r="R678" s="60" t="s">
        <v>2881</v>
      </c>
      <c r="S678" s="60" t="s">
        <v>2849</v>
      </c>
      <c r="T678" s="60" t="s">
        <v>2847</v>
      </c>
      <c r="U678" s="60">
        <v>1</v>
      </c>
    </row>
    <row r="679" spans="1:21" x14ac:dyDescent="0.25">
      <c r="A679" s="59">
        <v>695085</v>
      </c>
      <c r="B679" s="60" t="s">
        <v>3896</v>
      </c>
      <c r="C679" s="60" t="s">
        <v>10</v>
      </c>
      <c r="D679" s="60" t="s">
        <v>2843</v>
      </c>
      <c r="E679" s="60" t="s">
        <v>2844</v>
      </c>
      <c r="F679" s="60" t="s">
        <v>2881</v>
      </c>
      <c r="G679" s="60" t="s">
        <v>2881</v>
      </c>
      <c r="H679" s="60" t="s">
        <v>2990</v>
      </c>
      <c r="I679" s="60" t="s">
        <v>2987</v>
      </c>
      <c r="J679" s="60" t="s">
        <v>3811</v>
      </c>
      <c r="K679" s="60" t="s">
        <v>3896</v>
      </c>
      <c r="L679" s="60" t="s">
        <v>2852</v>
      </c>
      <c r="M679" s="60">
        <v>330</v>
      </c>
      <c r="N679" s="60">
        <v>333</v>
      </c>
      <c r="O679" s="60">
        <v>402</v>
      </c>
      <c r="P679" s="61">
        <v>172</v>
      </c>
      <c r="Q679" s="62">
        <v>330333402172</v>
      </c>
      <c r="R679" s="60" t="s">
        <v>2881</v>
      </c>
      <c r="S679" s="60" t="s">
        <v>2849</v>
      </c>
      <c r="T679" s="60" t="s">
        <v>2847</v>
      </c>
      <c r="U679" s="60">
        <v>1</v>
      </c>
    </row>
    <row r="680" spans="1:21" x14ac:dyDescent="0.25">
      <c r="A680" s="59">
        <v>695095</v>
      </c>
      <c r="B680" s="60" t="s">
        <v>3897</v>
      </c>
      <c r="C680" s="60" t="s">
        <v>10</v>
      </c>
      <c r="D680" s="60" t="s">
        <v>2843</v>
      </c>
      <c r="E680" s="60" t="s">
        <v>2844</v>
      </c>
      <c r="F680" s="60" t="s">
        <v>2881</v>
      </c>
      <c r="G680" s="60" t="s">
        <v>2881</v>
      </c>
      <c r="H680" s="60" t="s">
        <v>3071</v>
      </c>
      <c r="I680" s="60" t="s">
        <v>3071</v>
      </c>
      <c r="J680" s="60" t="s">
        <v>3811</v>
      </c>
      <c r="K680" s="60" t="s">
        <v>3898</v>
      </c>
      <c r="L680" s="60" t="s">
        <v>2852</v>
      </c>
      <c r="M680" s="60">
        <v>330</v>
      </c>
      <c r="N680" s="60">
        <v>333</v>
      </c>
      <c r="O680" s="60">
        <v>402</v>
      </c>
      <c r="P680" s="61">
        <v>172</v>
      </c>
      <c r="Q680" s="62">
        <v>330333402172</v>
      </c>
      <c r="R680" s="60" t="s">
        <v>2881</v>
      </c>
      <c r="S680" s="60" t="s">
        <v>2849</v>
      </c>
      <c r="T680" s="60" t="s">
        <v>2847</v>
      </c>
      <c r="U680" s="60">
        <v>1</v>
      </c>
    </row>
    <row r="681" spans="1:21" x14ac:dyDescent="0.25">
      <c r="A681" s="59">
        <v>695096</v>
      </c>
      <c r="B681" s="60" t="s">
        <v>3899</v>
      </c>
      <c r="C681" s="60" t="s">
        <v>10</v>
      </c>
      <c r="D681" s="60" t="s">
        <v>2843</v>
      </c>
      <c r="E681" s="60" t="s">
        <v>2844</v>
      </c>
      <c r="F681" s="60" t="s">
        <v>2881</v>
      </c>
      <c r="G681" s="60" t="s">
        <v>2881</v>
      </c>
      <c r="H681" s="60" t="s">
        <v>2992</v>
      </c>
      <c r="I681" s="60" t="s">
        <v>2992</v>
      </c>
      <c r="J681" s="60" t="s">
        <v>3811</v>
      </c>
      <c r="K681" s="60" t="s">
        <v>3900</v>
      </c>
      <c r="L681" s="60" t="s">
        <v>2852</v>
      </c>
      <c r="M681" s="60">
        <v>330</v>
      </c>
      <c r="N681" s="60">
        <v>333</v>
      </c>
      <c r="O681" s="60">
        <v>402</v>
      </c>
      <c r="P681" s="61">
        <v>172</v>
      </c>
      <c r="Q681" s="62">
        <v>330333402172</v>
      </c>
      <c r="R681" s="60" t="s">
        <v>2881</v>
      </c>
      <c r="S681" s="60" t="s">
        <v>2849</v>
      </c>
      <c r="T681" s="60" t="s">
        <v>2847</v>
      </c>
      <c r="U681" s="60">
        <v>1</v>
      </c>
    </row>
    <row r="682" spans="1:21" x14ac:dyDescent="0.25">
      <c r="A682" s="59">
        <v>695102</v>
      </c>
      <c r="B682" s="60" t="s">
        <v>3901</v>
      </c>
      <c r="C682" s="60" t="s">
        <v>10</v>
      </c>
      <c r="D682" s="60" t="s">
        <v>2843</v>
      </c>
      <c r="E682" s="60" t="s">
        <v>2844</v>
      </c>
      <c r="F682" s="60" t="s">
        <v>2881</v>
      </c>
      <c r="G682" s="60" t="s">
        <v>2881</v>
      </c>
      <c r="H682" s="60" t="s">
        <v>2951</v>
      </c>
      <c r="I682" s="60" t="s">
        <v>2951</v>
      </c>
      <c r="J682" s="60" t="s">
        <v>3811</v>
      </c>
      <c r="K682" s="60" t="s">
        <v>3902</v>
      </c>
      <c r="L682" s="60" t="s">
        <v>2852</v>
      </c>
      <c r="M682" s="60">
        <v>330</v>
      </c>
      <c r="N682" s="60">
        <v>333</v>
      </c>
      <c r="O682" s="60">
        <v>402</v>
      </c>
      <c r="P682" s="61">
        <v>172</v>
      </c>
      <c r="Q682" s="62">
        <v>330333402172</v>
      </c>
      <c r="R682" s="60" t="s">
        <v>2881</v>
      </c>
      <c r="S682" s="60" t="s">
        <v>2849</v>
      </c>
      <c r="T682" s="60" t="s">
        <v>2847</v>
      </c>
      <c r="U682" s="60">
        <v>1</v>
      </c>
    </row>
    <row r="683" spans="1:21" x14ac:dyDescent="0.25">
      <c r="A683" s="59">
        <v>695110</v>
      </c>
      <c r="B683" s="60" t="s">
        <v>3903</v>
      </c>
      <c r="C683" s="60" t="s">
        <v>10</v>
      </c>
      <c r="D683" s="60" t="s">
        <v>2843</v>
      </c>
      <c r="E683" s="60" t="s">
        <v>2844</v>
      </c>
      <c r="F683" s="60" t="s">
        <v>2881</v>
      </c>
      <c r="G683" s="60" t="s">
        <v>2881</v>
      </c>
      <c r="H683" s="60" t="s">
        <v>2887</v>
      </c>
      <c r="I683" s="60" t="s">
        <v>2888</v>
      </c>
      <c r="J683" s="60" t="s">
        <v>3811</v>
      </c>
      <c r="K683" s="60" t="s">
        <v>3903</v>
      </c>
      <c r="L683" s="60" t="s">
        <v>2852</v>
      </c>
      <c r="M683" s="60">
        <v>330</v>
      </c>
      <c r="N683" s="60">
        <v>333</v>
      </c>
      <c r="O683" s="60">
        <v>402</v>
      </c>
      <c r="P683" s="61">
        <v>172</v>
      </c>
      <c r="Q683" s="62">
        <v>330333402172</v>
      </c>
      <c r="R683" s="60" t="s">
        <v>2881</v>
      </c>
      <c r="S683" s="60" t="s">
        <v>2849</v>
      </c>
      <c r="T683" s="60" t="s">
        <v>2847</v>
      </c>
      <c r="U683" s="60">
        <v>1</v>
      </c>
    </row>
    <row r="684" spans="1:21" x14ac:dyDescent="0.25">
      <c r="A684" s="59">
        <v>695118</v>
      </c>
      <c r="B684" s="60" t="s">
        <v>3904</v>
      </c>
      <c r="C684" s="60" t="s">
        <v>10</v>
      </c>
      <c r="D684" s="60" t="s">
        <v>2843</v>
      </c>
      <c r="E684" s="60" t="s">
        <v>2844</v>
      </c>
      <c r="F684" s="60" t="s">
        <v>2881</v>
      </c>
      <c r="G684" s="60" t="s">
        <v>2881</v>
      </c>
      <c r="H684" s="60" t="s">
        <v>2999</v>
      </c>
      <c r="I684" s="60" t="s">
        <v>2999</v>
      </c>
      <c r="J684" s="60" t="s">
        <v>3811</v>
      </c>
      <c r="K684" s="60" t="s">
        <v>3904</v>
      </c>
      <c r="L684" s="60" t="s">
        <v>2852</v>
      </c>
      <c r="M684" s="60">
        <v>330</v>
      </c>
      <c r="N684" s="60">
        <v>333</v>
      </c>
      <c r="O684" s="60">
        <v>402</v>
      </c>
      <c r="P684" s="61">
        <v>172</v>
      </c>
      <c r="Q684" s="62">
        <v>330333402172</v>
      </c>
      <c r="R684" s="60" t="s">
        <v>2881</v>
      </c>
      <c r="S684" s="60" t="s">
        <v>2849</v>
      </c>
      <c r="T684" s="60" t="s">
        <v>2847</v>
      </c>
      <c r="U684" s="60">
        <v>1</v>
      </c>
    </row>
    <row r="685" spans="1:21" x14ac:dyDescent="0.25">
      <c r="A685" s="59">
        <v>134494</v>
      </c>
      <c r="B685" s="60" t="s">
        <v>3615</v>
      </c>
      <c r="C685" s="60" t="s">
        <v>10</v>
      </c>
      <c r="D685" s="60" t="s">
        <v>2843</v>
      </c>
      <c r="E685" s="60" t="s">
        <v>2844</v>
      </c>
      <c r="F685" s="60" t="s">
        <v>2845</v>
      </c>
      <c r="G685" s="60" t="s">
        <v>2845</v>
      </c>
      <c r="H685" s="60" t="s">
        <v>3616</v>
      </c>
      <c r="I685" s="60" t="s">
        <v>3616</v>
      </c>
      <c r="J685" s="60" t="s">
        <v>2847</v>
      </c>
      <c r="K685" s="60" t="s">
        <v>3615</v>
      </c>
      <c r="L685" s="60" t="s">
        <v>1974</v>
      </c>
      <c r="M685" s="60">
        <v>330</v>
      </c>
      <c r="N685" s="60">
        <v>333</v>
      </c>
      <c r="O685" s="60">
        <v>401</v>
      </c>
      <c r="P685" s="61" t="s">
        <v>1217</v>
      </c>
      <c r="Q685" s="62" t="s">
        <v>2848</v>
      </c>
      <c r="R685" s="60" t="s">
        <v>2845</v>
      </c>
      <c r="S685" s="60" t="s">
        <v>2849</v>
      </c>
      <c r="T685" s="60" t="s">
        <v>2847</v>
      </c>
      <c r="U685" s="60">
        <v>1</v>
      </c>
    </row>
    <row r="686" spans="1:21" x14ac:dyDescent="0.25">
      <c r="A686" s="59">
        <v>156379</v>
      </c>
      <c r="B686" s="60" t="s">
        <v>3905</v>
      </c>
      <c r="C686" s="60" t="s">
        <v>9</v>
      </c>
      <c r="D686" s="60" t="s">
        <v>3623</v>
      </c>
      <c r="E686" s="60" t="s">
        <v>3624</v>
      </c>
      <c r="F686" s="60" t="s">
        <v>3625</v>
      </c>
      <c r="G686" s="60" t="s">
        <v>3626</v>
      </c>
      <c r="H686" s="60" t="s">
        <v>3674</v>
      </c>
      <c r="I686" s="60" t="s">
        <v>3626</v>
      </c>
      <c r="J686" s="60" t="s">
        <v>2847</v>
      </c>
      <c r="K686" s="60" t="s">
        <v>42</v>
      </c>
      <c r="L686" s="60" t="s">
        <v>1974</v>
      </c>
      <c r="M686" s="60">
        <v>480</v>
      </c>
      <c r="N686" s="60">
        <v>433</v>
      </c>
      <c r="O686" s="60">
        <v>104</v>
      </c>
      <c r="P686" s="61" t="s">
        <v>1217</v>
      </c>
      <c r="Q686" s="62" t="s">
        <v>3628</v>
      </c>
      <c r="R686" s="60" t="s">
        <v>3455</v>
      </c>
      <c r="S686" s="60" t="s">
        <v>3626</v>
      </c>
      <c r="T686" s="60" t="s">
        <v>2847</v>
      </c>
      <c r="U686" s="60">
        <v>0.2</v>
      </c>
    </row>
    <row r="687" spans="1:21" x14ac:dyDescent="0.25">
      <c r="A687" s="59">
        <v>158700</v>
      </c>
      <c r="B687" s="60" t="s">
        <v>3758</v>
      </c>
      <c r="C687" s="60" t="s">
        <v>10</v>
      </c>
      <c r="D687" s="60" t="s">
        <v>3058</v>
      </c>
      <c r="E687" s="60" t="s">
        <v>2844</v>
      </c>
      <c r="F687" s="60" t="s">
        <v>3059</v>
      </c>
      <c r="G687" s="60" t="s">
        <v>3408</v>
      </c>
      <c r="H687" s="60" t="s">
        <v>3424</v>
      </c>
      <c r="I687" s="60" t="s">
        <v>3410</v>
      </c>
      <c r="J687" s="60" t="s">
        <v>2847</v>
      </c>
      <c r="K687" s="60" t="s">
        <v>3758</v>
      </c>
      <c r="L687" s="60" t="s">
        <v>1974</v>
      </c>
      <c r="M687" s="60">
        <v>330</v>
      </c>
      <c r="N687" s="60">
        <v>335</v>
      </c>
      <c r="O687" s="60">
        <v>405</v>
      </c>
      <c r="P687" s="61" t="s">
        <v>1217</v>
      </c>
      <c r="Q687" s="62" t="s">
        <v>3411</v>
      </c>
      <c r="R687" s="60" t="s">
        <v>3408</v>
      </c>
      <c r="S687" s="60" t="s">
        <v>2849</v>
      </c>
      <c r="T687" s="60" t="s">
        <v>2847</v>
      </c>
      <c r="U687" s="60">
        <v>1</v>
      </c>
    </row>
    <row r="688" spans="1:21" x14ac:dyDescent="0.25">
      <c r="A688" s="59">
        <v>156380</v>
      </c>
      <c r="B688" s="60" t="s">
        <v>3906</v>
      </c>
      <c r="C688" s="60" t="s">
        <v>9</v>
      </c>
      <c r="D688" s="60" t="s">
        <v>3623</v>
      </c>
      <c r="E688" s="60" t="s">
        <v>3624</v>
      </c>
      <c r="F688" s="60" t="s">
        <v>3625</v>
      </c>
      <c r="G688" s="60" t="s">
        <v>3626</v>
      </c>
      <c r="H688" s="60" t="s">
        <v>3630</v>
      </c>
      <c r="I688" s="60" t="s">
        <v>3626</v>
      </c>
      <c r="J688" s="60" t="s">
        <v>2847</v>
      </c>
      <c r="K688" s="60" t="s">
        <v>3631</v>
      </c>
      <c r="L688" s="60" t="s">
        <v>1974</v>
      </c>
      <c r="M688" s="60">
        <v>480</v>
      </c>
      <c r="N688" s="60">
        <v>433</v>
      </c>
      <c r="O688" s="60">
        <v>104</v>
      </c>
      <c r="P688" s="61" t="s">
        <v>1217</v>
      </c>
      <c r="Q688" s="62" t="s">
        <v>3628</v>
      </c>
      <c r="R688" s="60" t="s">
        <v>3421</v>
      </c>
      <c r="S688" s="60" t="s">
        <v>3626</v>
      </c>
      <c r="T688" s="60" t="s">
        <v>2847</v>
      </c>
      <c r="U688" s="60">
        <v>0.2</v>
      </c>
    </row>
    <row r="689" spans="1:21" x14ac:dyDescent="0.25">
      <c r="A689" s="59">
        <v>134534</v>
      </c>
      <c r="B689" s="60" t="s">
        <v>3907</v>
      </c>
      <c r="C689" s="60" t="s">
        <v>10</v>
      </c>
      <c r="D689" s="60" t="s">
        <v>3058</v>
      </c>
      <c r="E689" s="60" t="s">
        <v>2844</v>
      </c>
      <c r="F689" s="60" t="s">
        <v>3059</v>
      </c>
      <c r="G689" s="60" t="s">
        <v>3408</v>
      </c>
      <c r="H689" s="60" t="s">
        <v>3434</v>
      </c>
      <c r="I689" s="60" t="s">
        <v>3410</v>
      </c>
      <c r="J689" s="60" t="s">
        <v>2847</v>
      </c>
      <c r="K689" s="60" t="s">
        <v>3435</v>
      </c>
      <c r="L689" s="60" t="s">
        <v>1974</v>
      </c>
      <c r="M689" s="60">
        <v>330</v>
      </c>
      <c r="N689" s="60">
        <v>335</v>
      </c>
      <c r="O689" s="60">
        <v>405</v>
      </c>
      <c r="P689" s="61" t="s">
        <v>1217</v>
      </c>
      <c r="Q689" s="62" t="s">
        <v>3411</v>
      </c>
      <c r="R689" s="60" t="s">
        <v>3408</v>
      </c>
      <c r="S689" s="60" t="s">
        <v>2849</v>
      </c>
      <c r="T689" s="60" t="s">
        <v>2847</v>
      </c>
      <c r="U689" s="60">
        <v>1</v>
      </c>
    </row>
    <row r="690" spans="1:21" x14ac:dyDescent="0.25">
      <c r="A690" s="59">
        <v>156381</v>
      </c>
      <c r="B690" s="60" t="s">
        <v>32</v>
      </c>
      <c r="C690" s="60" t="s">
        <v>9</v>
      </c>
      <c r="D690" s="60" t="s">
        <v>3635</v>
      </c>
      <c r="E690" s="60" t="s">
        <v>3636</v>
      </c>
      <c r="F690" s="60" t="s">
        <v>3637</v>
      </c>
      <c r="G690" s="60" t="s">
        <v>3626</v>
      </c>
      <c r="H690" s="60" t="s">
        <v>3665</v>
      </c>
      <c r="I690" s="60" t="s">
        <v>3626</v>
      </c>
      <c r="J690" s="60" t="s">
        <v>2847</v>
      </c>
      <c r="K690" s="60" t="s">
        <v>3666</v>
      </c>
      <c r="L690" s="60" t="s">
        <v>1974</v>
      </c>
      <c r="M690" s="60">
        <v>480</v>
      </c>
      <c r="N690" s="60">
        <v>483</v>
      </c>
      <c r="O690" s="60">
        <v>101</v>
      </c>
      <c r="P690" s="61" t="s">
        <v>1217</v>
      </c>
      <c r="Q690" s="62" t="s">
        <v>3640</v>
      </c>
      <c r="R690" s="60" t="s">
        <v>3663</v>
      </c>
      <c r="S690" s="60" t="s">
        <v>3626</v>
      </c>
      <c r="T690" s="60" t="s">
        <v>2847</v>
      </c>
      <c r="U690" s="60">
        <v>0.2</v>
      </c>
    </row>
    <row r="691" spans="1:21" x14ac:dyDescent="0.25">
      <c r="A691" s="59">
        <v>134498</v>
      </c>
      <c r="B691" s="60" t="s">
        <v>2916</v>
      </c>
      <c r="C691" s="60" t="s">
        <v>10</v>
      </c>
      <c r="D691" s="60" t="s">
        <v>2843</v>
      </c>
      <c r="E691" s="60" t="s">
        <v>2844</v>
      </c>
      <c r="F691" s="60" t="s">
        <v>2881</v>
      </c>
      <c r="G691" s="60" t="s">
        <v>2881</v>
      </c>
      <c r="H691" s="60" t="s">
        <v>2917</v>
      </c>
      <c r="I691" s="60" t="s">
        <v>2917</v>
      </c>
      <c r="J691" s="60" t="s">
        <v>2847</v>
      </c>
      <c r="K691" s="60" t="s">
        <v>2916</v>
      </c>
      <c r="L691" s="60" t="s">
        <v>1974</v>
      </c>
      <c r="M691" s="60">
        <v>330</v>
      </c>
      <c r="N691" s="60">
        <v>333</v>
      </c>
      <c r="O691" s="60">
        <v>402</v>
      </c>
      <c r="P691" s="61" t="s">
        <v>1217</v>
      </c>
      <c r="Q691" s="62" t="s">
        <v>2884</v>
      </c>
      <c r="R691" s="60" t="s">
        <v>2881</v>
      </c>
      <c r="S691" s="60" t="s">
        <v>2849</v>
      </c>
      <c r="T691" s="60" t="s">
        <v>2847</v>
      </c>
      <c r="U691" s="60">
        <v>1</v>
      </c>
    </row>
    <row r="692" spans="1:21" x14ac:dyDescent="0.25">
      <c r="A692" s="59">
        <v>156639</v>
      </c>
      <c r="B692" s="60" t="s">
        <v>78</v>
      </c>
      <c r="C692" s="60" t="s">
        <v>9</v>
      </c>
      <c r="D692" s="60" t="s">
        <v>3635</v>
      </c>
      <c r="E692" s="60" t="s">
        <v>3636</v>
      </c>
      <c r="F692" s="60" t="s">
        <v>3637</v>
      </c>
      <c r="G692" s="60" t="s">
        <v>3626</v>
      </c>
      <c r="H692" s="60" t="s">
        <v>3755</v>
      </c>
      <c r="I692" s="60" t="s">
        <v>3626</v>
      </c>
      <c r="J692" s="60" t="s">
        <v>2847</v>
      </c>
      <c r="K692" s="60" t="s">
        <v>78</v>
      </c>
      <c r="L692" s="60" t="s">
        <v>1974</v>
      </c>
      <c r="M692" s="60">
        <v>480</v>
      </c>
      <c r="N692" s="60">
        <v>483</v>
      </c>
      <c r="O692" s="60">
        <v>101</v>
      </c>
      <c r="P692" s="61" t="s">
        <v>1217</v>
      </c>
      <c r="Q692" s="62" t="s">
        <v>3640</v>
      </c>
      <c r="R692" s="60" t="s">
        <v>3441</v>
      </c>
      <c r="S692" s="60" t="s">
        <v>3626</v>
      </c>
      <c r="T692" s="60" t="s">
        <v>2847</v>
      </c>
      <c r="U692" s="60">
        <v>0.4</v>
      </c>
    </row>
    <row r="693" spans="1:21" x14ac:dyDescent="0.25">
      <c r="A693" s="59">
        <v>156638</v>
      </c>
      <c r="B693" s="60" t="s">
        <v>90</v>
      </c>
      <c r="C693" s="60" t="s">
        <v>9</v>
      </c>
      <c r="D693" s="60" t="s">
        <v>3635</v>
      </c>
      <c r="E693" s="60" t="s">
        <v>3636</v>
      </c>
      <c r="F693" s="60" t="s">
        <v>3637</v>
      </c>
      <c r="G693" s="60" t="s">
        <v>3626</v>
      </c>
      <c r="H693" s="60" t="s">
        <v>3754</v>
      </c>
      <c r="I693" s="60" t="s">
        <v>3626</v>
      </c>
      <c r="J693" s="60" t="s">
        <v>2847</v>
      </c>
      <c r="K693" s="60" t="s">
        <v>90</v>
      </c>
      <c r="L693" s="60" t="s">
        <v>1974</v>
      </c>
      <c r="M693" s="60">
        <v>480</v>
      </c>
      <c r="N693" s="60">
        <v>483</v>
      </c>
      <c r="O693" s="60">
        <v>101</v>
      </c>
      <c r="P693" s="61" t="s">
        <v>1217</v>
      </c>
      <c r="Q693" s="62" t="s">
        <v>3640</v>
      </c>
      <c r="R693" s="60" t="s">
        <v>3448</v>
      </c>
      <c r="S693" s="60" t="s">
        <v>3626</v>
      </c>
      <c r="T693" s="60" t="s">
        <v>2847</v>
      </c>
      <c r="U693" s="60">
        <v>0.4</v>
      </c>
    </row>
    <row r="694" spans="1:21" x14ac:dyDescent="0.25">
      <c r="A694" s="59">
        <v>156378</v>
      </c>
      <c r="B694" s="60" t="s">
        <v>62</v>
      </c>
      <c r="C694" s="60" t="s">
        <v>9</v>
      </c>
      <c r="D694" s="60" t="s">
        <v>3635</v>
      </c>
      <c r="E694" s="60" t="s">
        <v>3636</v>
      </c>
      <c r="F694" s="60" t="s">
        <v>3637</v>
      </c>
      <c r="G694" s="60" t="s">
        <v>3626</v>
      </c>
      <c r="H694" s="60" t="s">
        <v>3682</v>
      </c>
      <c r="I694" s="60" t="s">
        <v>3626</v>
      </c>
      <c r="J694" s="60" t="s">
        <v>2847</v>
      </c>
      <c r="K694" s="60" t="s">
        <v>62</v>
      </c>
      <c r="L694" s="60" t="s">
        <v>1974</v>
      </c>
      <c r="M694" s="60">
        <v>480</v>
      </c>
      <c r="N694" s="60">
        <v>483</v>
      </c>
      <c r="O694" s="60">
        <v>101</v>
      </c>
      <c r="P694" s="61" t="s">
        <v>1217</v>
      </c>
      <c r="Q694" s="62" t="s">
        <v>3640</v>
      </c>
      <c r="R694" s="60" t="s">
        <v>3680</v>
      </c>
      <c r="S694" s="60" t="s">
        <v>3626</v>
      </c>
      <c r="T694" s="60" t="s">
        <v>2847</v>
      </c>
      <c r="U694" s="60">
        <v>0.4</v>
      </c>
    </row>
    <row r="695" spans="1:21" x14ac:dyDescent="0.25">
      <c r="A695" s="59">
        <v>156637</v>
      </c>
      <c r="B695" s="60" t="s">
        <v>142</v>
      </c>
      <c r="C695" s="60" t="s">
        <v>9</v>
      </c>
      <c r="D695" s="60" t="s">
        <v>3635</v>
      </c>
      <c r="E695" s="60" t="s">
        <v>3636</v>
      </c>
      <c r="F695" s="60" t="s">
        <v>3637</v>
      </c>
      <c r="G695" s="60" t="s">
        <v>3626</v>
      </c>
      <c r="H695" s="60" t="s">
        <v>3752</v>
      </c>
      <c r="I695" s="60" t="s">
        <v>3626</v>
      </c>
      <c r="J695" s="60" t="s">
        <v>2847</v>
      </c>
      <c r="K695" s="60" t="s">
        <v>142</v>
      </c>
      <c r="L695" s="60" t="s">
        <v>1974</v>
      </c>
      <c r="M695" s="60">
        <v>480</v>
      </c>
      <c r="N695" s="60">
        <v>483</v>
      </c>
      <c r="O695" s="60">
        <v>101</v>
      </c>
      <c r="P695" s="61" t="s">
        <v>1217</v>
      </c>
      <c r="Q695" s="62" t="s">
        <v>3640</v>
      </c>
      <c r="R695" s="60" t="s">
        <v>3753</v>
      </c>
      <c r="S695" s="60" t="s">
        <v>3626</v>
      </c>
      <c r="T695" s="60" t="s">
        <v>2847</v>
      </c>
      <c r="U695" s="60">
        <v>0.4</v>
      </c>
    </row>
    <row r="696" spans="1:21" x14ac:dyDescent="0.25">
      <c r="A696" s="59">
        <v>156641</v>
      </c>
      <c r="B696" s="60" t="s">
        <v>3772</v>
      </c>
      <c r="C696" s="60" t="s">
        <v>9</v>
      </c>
      <c r="D696" s="60" t="s">
        <v>3635</v>
      </c>
      <c r="E696" s="60" t="s">
        <v>3636</v>
      </c>
      <c r="F696" s="60" t="s">
        <v>3637</v>
      </c>
      <c r="G696" s="60" t="s">
        <v>3626</v>
      </c>
      <c r="H696" s="60" t="s">
        <v>3771</v>
      </c>
      <c r="I696" s="60" t="s">
        <v>3626</v>
      </c>
      <c r="J696" s="60" t="s">
        <v>2847</v>
      </c>
      <c r="K696" s="60" t="s">
        <v>3772</v>
      </c>
      <c r="L696" s="60" t="s">
        <v>1974</v>
      </c>
      <c r="M696" s="60">
        <v>480</v>
      </c>
      <c r="N696" s="60">
        <v>483</v>
      </c>
      <c r="O696" s="60">
        <v>101</v>
      </c>
      <c r="P696" s="61" t="s">
        <v>1217</v>
      </c>
      <c r="Q696" s="62" t="s">
        <v>3640</v>
      </c>
      <c r="R696" s="60" t="s">
        <v>3773</v>
      </c>
      <c r="S696" s="60" t="s">
        <v>3626</v>
      </c>
      <c r="T696" s="60" t="s">
        <v>2847</v>
      </c>
      <c r="U696" s="60">
        <v>0.2</v>
      </c>
    </row>
    <row r="697" spans="1:21" x14ac:dyDescent="0.25">
      <c r="A697" s="59">
        <v>695080</v>
      </c>
      <c r="B697" s="60" t="s">
        <v>3908</v>
      </c>
      <c r="C697" s="60" t="s">
        <v>10</v>
      </c>
      <c r="D697" s="60" t="s">
        <v>2843</v>
      </c>
      <c r="E697" s="60" t="s">
        <v>2844</v>
      </c>
      <c r="F697" s="60" t="s">
        <v>2881</v>
      </c>
      <c r="G697" s="60" t="s">
        <v>2881</v>
      </c>
      <c r="H697" s="60" t="s">
        <v>3036</v>
      </c>
      <c r="I697" s="60" t="s">
        <v>3036</v>
      </c>
      <c r="J697" s="60" t="s">
        <v>3811</v>
      </c>
      <c r="K697" s="60" t="s">
        <v>3908</v>
      </c>
      <c r="L697" s="60" t="s">
        <v>2852</v>
      </c>
      <c r="M697" s="60">
        <v>330</v>
      </c>
      <c r="N697" s="60">
        <v>333</v>
      </c>
      <c r="O697" s="60">
        <v>402</v>
      </c>
      <c r="P697" s="61">
        <v>172</v>
      </c>
      <c r="Q697" s="62">
        <v>330333402172</v>
      </c>
      <c r="R697" s="60" t="s">
        <v>2881</v>
      </c>
      <c r="S697" s="60" t="s">
        <v>2849</v>
      </c>
      <c r="T697" s="60" t="s">
        <v>2847</v>
      </c>
      <c r="U697" s="60">
        <v>1</v>
      </c>
    </row>
    <row r="698" spans="1:21" x14ac:dyDescent="0.25">
      <c r="A698" s="59">
        <v>695109</v>
      </c>
      <c r="B698" s="60" t="s">
        <v>3909</v>
      </c>
      <c r="C698" s="60" t="s">
        <v>10</v>
      </c>
      <c r="D698" s="60" t="s">
        <v>2843</v>
      </c>
      <c r="E698" s="60" t="s">
        <v>2844</v>
      </c>
      <c r="F698" s="60" t="s">
        <v>2881</v>
      </c>
      <c r="G698" s="60" t="s">
        <v>2881</v>
      </c>
      <c r="H698" s="60" t="s">
        <v>2956</v>
      </c>
      <c r="I698" s="60" t="s">
        <v>2956</v>
      </c>
      <c r="J698" s="60" t="s">
        <v>3811</v>
      </c>
      <c r="K698" s="60" t="s">
        <v>2958</v>
      </c>
      <c r="L698" s="60" t="s">
        <v>2852</v>
      </c>
      <c r="M698" s="60">
        <v>330</v>
      </c>
      <c r="N698" s="60">
        <v>333</v>
      </c>
      <c r="O698" s="60">
        <v>402</v>
      </c>
      <c r="P698" s="61">
        <v>172</v>
      </c>
      <c r="Q698" s="62">
        <v>330333402172</v>
      </c>
      <c r="R698" s="60" t="s">
        <v>2881</v>
      </c>
      <c r="S698" s="60" t="s">
        <v>2849</v>
      </c>
      <c r="T698" s="60" t="s">
        <v>2847</v>
      </c>
      <c r="U698" s="60">
        <v>1</v>
      </c>
    </row>
    <row r="699" spans="1:21" x14ac:dyDescent="0.25">
      <c r="A699" s="59">
        <v>692532</v>
      </c>
      <c r="B699" s="60" t="s">
        <v>3910</v>
      </c>
      <c r="C699" s="60" t="s">
        <v>10</v>
      </c>
      <c r="D699" s="60" t="s">
        <v>2843</v>
      </c>
      <c r="E699" s="60" t="s">
        <v>2844</v>
      </c>
      <c r="F699" s="60" t="s">
        <v>2845</v>
      </c>
      <c r="G699" s="60" t="s">
        <v>2845</v>
      </c>
      <c r="H699" s="60" t="s">
        <v>3269</v>
      </c>
      <c r="I699" s="60" t="s">
        <v>3244</v>
      </c>
      <c r="J699" s="60" t="s">
        <v>3811</v>
      </c>
      <c r="K699" s="60" t="s">
        <v>3910</v>
      </c>
      <c r="L699" s="60" t="s">
        <v>2852</v>
      </c>
      <c r="M699" s="60">
        <v>330</v>
      </c>
      <c r="N699" s="60">
        <v>333</v>
      </c>
      <c r="O699" s="60">
        <v>401</v>
      </c>
      <c r="P699" s="61">
        <v>472</v>
      </c>
      <c r="Q699" s="62">
        <v>330333401472</v>
      </c>
      <c r="R699" s="60" t="s">
        <v>2845</v>
      </c>
      <c r="S699" s="60" t="s">
        <v>2849</v>
      </c>
      <c r="T699" s="60" t="s">
        <v>2847</v>
      </c>
      <c r="U699" s="60">
        <v>1</v>
      </c>
    </row>
    <row r="700" spans="1:21" x14ac:dyDescent="0.25">
      <c r="A700" s="59">
        <v>695114</v>
      </c>
      <c r="B700" s="60" t="s">
        <v>3911</v>
      </c>
      <c r="C700" s="60" t="s">
        <v>10</v>
      </c>
      <c r="D700" s="60" t="s">
        <v>2843</v>
      </c>
      <c r="E700" s="60" t="s">
        <v>2844</v>
      </c>
      <c r="F700" s="60" t="s">
        <v>2881</v>
      </c>
      <c r="G700" s="60" t="s">
        <v>2881</v>
      </c>
      <c r="H700" s="60" t="s">
        <v>2964</v>
      </c>
      <c r="I700" s="60" t="s">
        <v>2964</v>
      </c>
      <c r="J700" s="60" t="s">
        <v>3811</v>
      </c>
      <c r="K700" s="60" t="s">
        <v>3912</v>
      </c>
      <c r="L700" s="60" t="s">
        <v>2852</v>
      </c>
      <c r="M700" s="60">
        <v>330</v>
      </c>
      <c r="N700" s="60">
        <v>333</v>
      </c>
      <c r="O700" s="60">
        <v>402</v>
      </c>
      <c r="P700" s="61">
        <v>172</v>
      </c>
      <c r="Q700" s="62">
        <v>330333402172</v>
      </c>
      <c r="R700" s="60" t="s">
        <v>2881</v>
      </c>
      <c r="S700" s="60" t="s">
        <v>2849</v>
      </c>
      <c r="T700" s="60" t="s">
        <v>2847</v>
      </c>
      <c r="U700" s="60">
        <v>1</v>
      </c>
    </row>
    <row r="701" spans="1:21" x14ac:dyDescent="0.25">
      <c r="A701" s="59" t="s">
        <v>1217</v>
      </c>
      <c r="B701" s="60" t="s">
        <v>3913</v>
      </c>
      <c r="C701" s="60" t="s">
        <v>10</v>
      </c>
      <c r="D701" s="60" t="s">
        <v>2843</v>
      </c>
      <c r="E701" s="60" t="s">
        <v>2844</v>
      </c>
      <c r="F701" s="60" t="s">
        <v>2845</v>
      </c>
      <c r="G701" s="60" t="s">
        <v>2845</v>
      </c>
      <c r="H701" s="60" t="s">
        <v>3378</v>
      </c>
      <c r="I701" s="60" t="s">
        <v>3378</v>
      </c>
      <c r="J701" s="60" t="s">
        <v>2847</v>
      </c>
      <c r="K701" s="60" t="s">
        <v>3914</v>
      </c>
      <c r="L701" s="60" t="s">
        <v>1512</v>
      </c>
      <c r="M701" s="60">
        <v>330</v>
      </c>
      <c r="N701" s="60">
        <v>333</v>
      </c>
      <c r="O701" s="60">
        <v>401</v>
      </c>
      <c r="P701" s="61" t="s">
        <v>1217</v>
      </c>
      <c r="Q701" s="62" t="s">
        <v>2848</v>
      </c>
      <c r="R701" s="60" t="s">
        <v>2845</v>
      </c>
      <c r="S701" s="60" t="s">
        <v>2849</v>
      </c>
      <c r="T701" s="60" t="s">
        <v>2847</v>
      </c>
      <c r="U701" s="60">
        <v>0.001</v>
      </c>
    </row>
    <row r="702" spans="1:21" x14ac:dyDescent="0.25">
      <c r="A702" s="59">
        <v>156640</v>
      </c>
      <c r="B702" s="60" t="s">
        <v>3776</v>
      </c>
      <c r="C702" s="60" t="s">
        <v>9</v>
      </c>
      <c r="D702" s="60" t="s">
        <v>3635</v>
      </c>
      <c r="E702" s="60" t="s">
        <v>3636</v>
      </c>
      <c r="F702" s="60" t="s">
        <v>3637</v>
      </c>
      <c r="G702" s="60" t="s">
        <v>3626</v>
      </c>
      <c r="H702" s="60" t="s">
        <v>3775</v>
      </c>
      <c r="I702" s="60" t="s">
        <v>3626</v>
      </c>
      <c r="J702" s="60" t="s">
        <v>2847</v>
      </c>
      <c r="K702" s="60" t="s">
        <v>3776</v>
      </c>
      <c r="L702" s="60" t="s">
        <v>1974</v>
      </c>
      <c r="M702" s="60">
        <v>480</v>
      </c>
      <c r="N702" s="60">
        <v>483</v>
      </c>
      <c r="O702" s="60">
        <v>101</v>
      </c>
      <c r="P702" s="61" t="s">
        <v>1217</v>
      </c>
      <c r="Q702" s="62" t="s">
        <v>3640</v>
      </c>
      <c r="R702" s="60" t="s">
        <v>3777</v>
      </c>
      <c r="S702" s="60" t="s">
        <v>3626</v>
      </c>
      <c r="T702" s="60" t="s">
        <v>2847</v>
      </c>
      <c r="U702" s="60">
        <v>0.4</v>
      </c>
    </row>
    <row r="703" spans="1:21" x14ac:dyDescent="0.25">
      <c r="A703" s="59">
        <v>156636</v>
      </c>
      <c r="B703" s="60" t="s">
        <v>3915</v>
      </c>
      <c r="C703" s="60" t="s">
        <v>9</v>
      </c>
      <c r="D703" s="60" t="s">
        <v>3635</v>
      </c>
      <c r="E703" s="60" t="s">
        <v>3636</v>
      </c>
      <c r="F703" s="60" t="s">
        <v>3637</v>
      </c>
      <c r="G703" s="60" t="s">
        <v>3626</v>
      </c>
      <c r="H703" s="60" t="s">
        <v>3751</v>
      </c>
      <c r="I703" s="60" t="s">
        <v>3626</v>
      </c>
      <c r="J703" s="60" t="s">
        <v>2847</v>
      </c>
      <c r="K703" s="60" t="s">
        <v>3750</v>
      </c>
      <c r="L703" s="60" t="s">
        <v>1974</v>
      </c>
      <c r="M703" s="60">
        <v>480</v>
      </c>
      <c r="N703" s="60">
        <v>483</v>
      </c>
      <c r="O703" s="60">
        <v>101</v>
      </c>
      <c r="P703" s="61" t="s">
        <v>1217</v>
      </c>
      <c r="Q703" s="62" t="s">
        <v>3640</v>
      </c>
      <c r="R703" s="60" t="s">
        <v>3409</v>
      </c>
      <c r="S703" s="60" t="s">
        <v>3626</v>
      </c>
      <c r="T703" s="60" t="s">
        <v>2847</v>
      </c>
      <c r="U703" s="60">
        <v>0.4</v>
      </c>
    </row>
    <row r="704" spans="1:21" x14ac:dyDescent="0.25">
      <c r="A704" s="59">
        <v>156642</v>
      </c>
      <c r="B704" s="60" t="s">
        <v>3651</v>
      </c>
      <c r="C704" s="60" t="s">
        <v>9</v>
      </c>
      <c r="D704" s="60" t="s">
        <v>3058</v>
      </c>
      <c r="E704" s="60" t="s">
        <v>2844</v>
      </c>
      <c r="F704" s="60" t="s">
        <v>3059</v>
      </c>
      <c r="G704" s="60" t="s">
        <v>3626</v>
      </c>
      <c r="H704" s="60" t="s">
        <v>3650</v>
      </c>
      <c r="I704" s="60" t="s">
        <v>3626</v>
      </c>
      <c r="J704" s="60" t="s">
        <v>2847</v>
      </c>
      <c r="K704" s="60" t="s">
        <v>3651</v>
      </c>
      <c r="L704" s="60" t="s">
        <v>1974</v>
      </c>
      <c r="M704" s="60">
        <v>330</v>
      </c>
      <c r="N704" s="60">
        <v>335</v>
      </c>
      <c r="O704" s="60">
        <v>405</v>
      </c>
      <c r="P704" s="61" t="s">
        <v>1217</v>
      </c>
      <c r="Q704" s="62" t="s">
        <v>3411</v>
      </c>
      <c r="R704" s="60" t="s">
        <v>3648</v>
      </c>
      <c r="S704" s="60" t="s">
        <v>3626</v>
      </c>
      <c r="T704" s="60" t="s">
        <v>2847</v>
      </c>
      <c r="U704" s="60">
        <v>0.75</v>
      </c>
    </row>
    <row r="705" spans="1:21" x14ac:dyDescent="0.25">
      <c r="A705" s="59">
        <v>134495</v>
      </c>
      <c r="B705" s="60" t="s">
        <v>2890</v>
      </c>
      <c r="C705" s="60" t="s">
        <v>10</v>
      </c>
      <c r="D705" s="60" t="s">
        <v>2843</v>
      </c>
      <c r="E705" s="60" t="s">
        <v>2844</v>
      </c>
      <c r="F705" s="60" t="s">
        <v>2881</v>
      </c>
      <c r="G705" s="60" t="s">
        <v>2881</v>
      </c>
      <c r="H705" s="60" t="s">
        <v>2891</v>
      </c>
      <c r="I705" s="60" t="s">
        <v>2891</v>
      </c>
      <c r="J705" s="60" t="s">
        <v>2847</v>
      </c>
      <c r="K705" s="60" t="s">
        <v>2890</v>
      </c>
      <c r="L705" s="60" t="s">
        <v>1974</v>
      </c>
      <c r="M705" s="60">
        <v>330</v>
      </c>
      <c r="N705" s="60">
        <v>333</v>
      </c>
      <c r="O705" s="60">
        <v>402</v>
      </c>
      <c r="P705" s="61" t="s">
        <v>1217</v>
      </c>
      <c r="Q705" s="62" t="s">
        <v>2884</v>
      </c>
      <c r="R705" s="60" t="s">
        <v>2881</v>
      </c>
      <c r="S705" s="60" t="s">
        <v>2849</v>
      </c>
      <c r="T705" s="60" t="s">
        <v>2847</v>
      </c>
      <c r="U705" s="60">
        <v>1</v>
      </c>
    </row>
    <row r="706" spans="1:21" x14ac:dyDescent="0.25">
      <c r="A706" s="59">
        <v>695921</v>
      </c>
      <c r="B706" s="60" t="s">
        <v>3916</v>
      </c>
      <c r="C706" s="60" t="s">
        <v>10</v>
      </c>
      <c r="D706" s="60" t="s">
        <v>3058</v>
      </c>
      <c r="E706" s="60" t="s">
        <v>2844</v>
      </c>
      <c r="F706" s="60" t="s">
        <v>3059</v>
      </c>
      <c r="G706" s="60" t="s">
        <v>3408</v>
      </c>
      <c r="H706" s="60" t="s">
        <v>3417</v>
      </c>
      <c r="I706" s="60" t="s">
        <v>3410</v>
      </c>
      <c r="J706" s="60" t="s">
        <v>2854</v>
      </c>
      <c r="K706" s="60" t="s">
        <v>3916</v>
      </c>
      <c r="L706" s="60" t="s">
        <v>2852</v>
      </c>
      <c r="M706" s="60">
        <v>330</v>
      </c>
      <c r="N706" s="60">
        <v>335</v>
      </c>
      <c r="O706" s="60">
        <v>405</v>
      </c>
      <c r="P706" s="61">
        <v>101</v>
      </c>
      <c r="Q706" s="62">
        <v>330335405101</v>
      </c>
      <c r="R706" s="60" t="s">
        <v>3408</v>
      </c>
      <c r="S706" s="60" t="s">
        <v>2849</v>
      </c>
      <c r="T706" s="60" t="s">
        <v>2847</v>
      </c>
      <c r="U706" s="60">
        <v>1</v>
      </c>
    </row>
    <row r="707" spans="1:21" x14ac:dyDescent="0.25">
      <c r="A707" s="59">
        <v>692588</v>
      </c>
      <c r="B707" s="60" t="s">
        <v>3917</v>
      </c>
      <c r="C707" s="60" t="s">
        <v>10</v>
      </c>
      <c r="D707" s="60" t="s">
        <v>2843</v>
      </c>
      <c r="E707" s="60" t="s">
        <v>2844</v>
      </c>
      <c r="F707" s="60" t="s">
        <v>2845</v>
      </c>
      <c r="G707" s="60" t="s">
        <v>2845</v>
      </c>
      <c r="H707" s="60" t="s">
        <v>3135</v>
      </c>
      <c r="I707" s="60" t="s">
        <v>3084</v>
      </c>
      <c r="J707" s="60" t="s">
        <v>3811</v>
      </c>
      <c r="K707" s="60" t="s">
        <v>3137</v>
      </c>
      <c r="L707" s="60" t="s">
        <v>2852</v>
      </c>
      <c r="M707" s="60">
        <v>330</v>
      </c>
      <c r="N707" s="60">
        <v>333</v>
      </c>
      <c r="O707" s="60">
        <v>401</v>
      </c>
      <c r="P707" s="61">
        <v>472</v>
      </c>
      <c r="Q707" s="62">
        <v>330333401472</v>
      </c>
      <c r="R707" s="60" t="s">
        <v>2845</v>
      </c>
      <c r="S707" s="60" t="s">
        <v>2849</v>
      </c>
      <c r="T707" s="60" t="s">
        <v>2847</v>
      </c>
      <c r="U707" s="60">
        <v>1</v>
      </c>
    </row>
    <row r="708" spans="1:21" x14ac:dyDescent="0.25">
      <c r="A708" s="59">
        <v>12928</v>
      </c>
      <c r="B708" s="60" t="s">
        <v>3918</v>
      </c>
      <c r="C708" s="60" t="s">
        <v>10</v>
      </c>
      <c r="D708" s="60" t="s">
        <v>3058</v>
      </c>
      <c r="E708" s="60" t="s">
        <v>2844</v>
      </c>
      <c r="F708" s="60" t="s">
        <v>3059</v>
      </c>
      <c r="G708" s="60" t="s">
        <v>3408</v>
      </c>
      <c r="H708" s="60" t="s">
        <v>3417</v>
      </c>
      <c r="I708" s="60" t="s">
        <v>3410</v>
      </c>
      <c r="J708" s="60" t="s">
        <v>2847</v>
      </c>
      <c r="K708" s="60" t="s">
        <v>3419</v>
      </c>
      <c r="L708" s="60" t="s">
        <v>1302</v>
      </c>
      <c r="M708" s="60">
        <v>330</v>
      </c>
      <c r="N708" s="60">
        <v>335</v>
      </c>
      <c r="O708" s="60">
        <v>405</v>
      </c>
      <c r="P708" s="61" t="s">
        <v>1217</v>
      </c>
      <c r="Q708" s="62" t="s">
        <v>3411</v>
      </c>
      <c r="R708" s="60" t="s">
        <v>3408</v>
      </c>
      <c r="S708" s="60" t="s">
        <v>2849</v>
      </c>
      <c r="T708" s="60" t="s">
        <v>2847</v>
      </c>
      <c r="U708" s="60">
        <v>1</v>
      </c>
    </row>
    <row r="709" spans="1:21" x14ac:dyDescent="0.25">
      <c r="A709" s="59">
        <v>134549</v>
      </c>
      <c r="B709" s="60" t="s">
        <v>3919</v>
      </c>
      <c r="C709" s="60" t="s">
        <v>10</v>
      </c>
      <c r="D709" s="60" t="s">
        <v>2843</v>
      </c>
      <c r="E709" s="60" t="s">
        <v>2844</v>
      </c>
      <c r="F709" s="60" t="s">
        <v>2845</v>
      </c>
      <c r="G709" s="60" t="s">
        <v>2845</v>
      </c>
      <c r="H709" s="60" t="s">
        <v>3105</v>
      </c>
      <c r="I709" s="60" t="s">
        <v>3084</v>
      </c>
      <c r="J709" s="60" t="s">
        <v>2847</v>
      </c>
      <c r="K709" s="60" t="s">
        <v>3106</v>
      </c>
      <c r="L709" s="60" t="s">
        <v>1974</v>
      </c>
      <c r="M709" s="60">
        <v>330</v>
      </c>
      <c r="N709" s="60">
        <v>333</v>
      </c>
      <c r="O709" s="60">
        <v>401</v>
      </c>
      <c r="P709" s="61" t="s">
        <v>1217</v>
      </c>
      <c r="Q709" s="62" t="s">
        <v>2848</v>
      </c>
      <c r="R709" s="60" t="s">
        <v>2845</v>
      </c>
      <c r="S709" s="60" t="s">
        <v>2849</v>
      </c>
      <c r="T709" s="60" t="s">
        <v>2847</v>
      </c>
      <c r="U709" s="60">
        <v>1</v>
      </c>
    </row>
    <row r="710" spans="1:21" x14ac:dyDescent="0.25">
      <c r="A710" s="59">
        <v>692583</v>
      </c>
      <c r="B710" s="60" t="s">
        <v>3920</v>
      </c>
      <c r="C710" s="60" t="s">
        <v>10</v>
      </c>
      <c r="D710" s="60" t="s">
        <v>2843</v>
      </c>
      <c r="E710" s="60" t="s">
        <v>2844</v>
      </c>
      <c r="F710" s="60" t="s">
        <v>2845</v>
      </c>
      <c r="G710" s="60" t="s">
        <v>2845</v>
      </c>
      <c r="H710" s="60" t="s">
        <v>3526</v>
      </c>
      <c r="I710" s="60" t="s">
        <v>3523</v>
      </c>
      <c r="J710" s="60" t="s">
        <v>3811</v>
      </c>
      <c r="K710" s="60" t="s">
        <v>3920</v>
      </c>
      <c r="L710" s="60" t="s">
        <v>1302</v>
      </c>
      <c r="M710" s="60">
        <v>330</v>
      </c>
      <c r="N710" s="60">
        <v>333</v>
      </c>
      <c r="O710" s="60">
        <v>401</v>
      </c>
      <c r="P710" s="61">
        <v>472</v>
      </c>
      <c r="Q710" s="62">
        <v>330333401472</v>
      </c>
      <c r="R710" s="60" t="s">
        <v>2845</v>
      </c>
      <c r="S710" s="60" t="s">
        <v>2849</v>
      </c>
      <c r="T710" s="60" t="s">
        <v>2847</v>
      </c>
      <c r="U710" s="60">
        <v>1</v>
      </c>
    </row>
    <row r="711" spans="1:21" x14ac:dyDescent="0.25">
      <c r="A711" s="59">
        <v>61851</v>
      </c>
      <c r="B711" s="60" t="s">
        <v>3921</v>
      </c>
      <c r="C711" s="60" t="s">
        <v>10</v>
      </c>
      <c r="D711" s="60" t="s">
        <v>2843</v>
      </c>
      <c r="E711" s="60" t="s">
        <v>2844</v>
      </c>
      <c r="F711" s="60" t="s">
        <v>2881</v>
      </c>
      <c r="G711" s="60" t="s">
        <v>2881</v>
      </c>
      <c r="H711" s="60" t="s">
        <v>2941</v>
      </c>
      <c r="I711" s="60" t="s">
        <v>2941</v>
      </c>
      <c r="J711" s="60" t="s">
        <v>2847</v>
      </c>
      <c r="K711" s="60" t="s">
        <v>3922</v>
      </c>
      <c r="L711" s="60" t="s">
        <v>1302</v>
      </c>
      <c r="M711" s="60">
        <v>330</v>
      </c>
      <c r="N711" s="60">
        <v>333</v>
      </c>
      <c r="O711" s="60">
        <v>402</v>
      </c>
      <c r="P711" s="61" t="s">
        <v>1217</v>
      </c>
      <c r="Q711" s="62" t="s">
        <v>2884</v>
      </c>
      <c r="R711" s="60" t="s">
        <v>2881</v>
      </c>
      <c r="S711" s="60" t="s">
        <v>2849</v>
      </c>
      <c r="T711" s="60" t="s">
        <v>2847</v>
      </c>
      <c r="U711" s="60">
        <v>1</v>
      </c>
    </row>
    <row r="712" spans="1:21" x14ac:dyDescent="0.25">
      <c r="A712" s="59">
        <v>11282</v>
      </c>
      <c r="B712" s="60" t="s">
        <v>3923</v>
      </c>
      <c r="C712" s="60" t="s">
        <v>10</v>
      </c>
      <c r="D712" s="60" t="s">
        <v>2843</v>
      </c>
      <c r="E712" s="60" t="s">
        <v>2844</v>
      </c>
      <c r="F712" s="60" t="s">
        <v>2845</v>
      </c>
      <c r="G712" s="60" t="s">
        <v>2845</v>
      </c>
      <c r="H712" s="60" t="s">
        <v>3541</v>
      </c>
      <c r="I712" s="60" t="s">
        <v>3523</v>
      </c>
      <c r="J712" s="60" t="s">
        <v>2847</v>
      </c>
      <c r="K712" s="60" t="s">
        <v>3545</v>
      </c>
      <c r="L712" s="60" t="s">
        <v>1302</v>
      </c>
      <c r="M712" s="60">
        <v>330</v>
      </c>
      <c r="N712" s="60">
        <v>333</v>
      </c>
      <c r="O712" s="60">
        <v>401</v>
      </c>
      <c r="P712" s="61" t="s">
        <v>1217</v>
      </c>
      <c r="Q712" s="62" t="s">
        <v>2848</v>
      </c>
      <c r="R712" s="60" t="s">
        <v>2845</v>
      </c>
      <c r="S712" s="60" t="s">
        <v>2849</v>
      </c>
      <c r="T712" s="60" t="s">
        <v>2847</v>
      </c>
      <c r="U712" s="60">
        <v>1</v>
      </c>
    </row>
    <row r="713" spans="1:21" x14ac:dyDescent="0.25">
      <c r="A713" s="59" t="s">
        <v>1217</v>
      </c>
      <c r="B713" s="60" t="s">
        <v>3924</v>
      </c>
      <c r="C713" s="60" t="s">
        <v>10</v>
      </c>
      <c r="D713" s="60" t="s">
        <v>2843</v>
      </c>
      <c r="E713" s="60" t="s">
        <v>2844</v>
      </c>
      <c r="F713" s="60" t="s">
        <v>2845</v>
      </c>
      <c r="G713" s="60" t="s">
        <v>2845</v>
      </c>
      <c r="H713" s="60" t="s">
        <v>3394</v>
      </c>
      <c r="I713" s="60" t="s">
        <v>3395</v>
      </c>
      <c r="J713" s="60" t="s">
        <v>2847</v>
      </c>
      <c r="K713" s="60" t="s">
        <v>3393</v>
      </c>
      <c r="L713" s="60" t="s">
        <v>1512</v>
      </c>
      <c r="M713" s="60">
        <v>330</v>
      </c>
      <c r="N713" s="60">
        <v>333</v>
      </c>
      <c r="O713" s="60">
        <v>401</v>
      </c>
      <c r="P713" s="61" t="s">
        <v>1217</v>
      </c>
      <c r="Q713" s="62" t="s">
        <v>2848</v>
      </c>
      <c r="R713" s="60" t="s">
        <v>2845</v>
      </c>
      <c r="S713" s="60" t="s">
        <v>2849</v>
      </c>
      <c r="T713" s="60" t="s">
        <v>2847</v>
      </c>
      <c r="U713" s="60">
        <v>0.001</v>
      </c>
    </row>
    <row r="714" spans="1:21" x14ac:dyDescent="0.25">
      <c r="A714" s="59">
        <v>692885</v>
      </c>
      <c r="B714" s="60" t="s">
        <v>3925</v>
      </c>
      <c r="C714" s="60" t="s">
        <v>10</v>
      </c>
      <c r="D714" s="60" t="s">
        <v>2843</v>
      </c>
      <c r="E714" s="60" t="s">
        <v>2844</v>
      </c>
      <c r="F714" s="60" t="s">
        <v>2845</v>
      </c>
      <c r="G714" s="60" t="s">
        <v>2845</v>
      </c>
      <c r="H714" s="60" t="s">
        <v>3926</v>
      </c>
      <c r="I714" s="60" t="s">
        <v>2846</v>
      </c>
      <c r="J714" s="60" t="s">
        <v>2854</v>
      </c>
      <c r="K714" s="60" t="s">
        <v>3927</v>
      </c>
      <c r="L714" s="60" t="s">
        <v>2852</v>
      </c>
      <c r="M714" s="60">
        <v>330</v>
      </c>
      <c r="N714" s="60">
        <v>333</v>
      </c>
      <c r="O714" s="60">
        <v>401</v>
      </c>
      <c r="P714" s="61">
        <v>101</v>
      </c>
      <c r="Q714" s="62">
        <v>330333401101</v>
      </c>
      <c r="R714" s="60" t="s">
        <v>2845</v>
      </c>
      <c r="S714" s="60" t="s">
        <v>2849</v>
      </c>
      <c r="T714" s="60" t="s">
        <v>2847</v>
      </c>
      <c r="U714" s="60">
        <v>1</v>
      </c>
    </row>
    <row r="715" spans="1:21" x14ac:dyDescent="0.25">
      <c r="A715" s="59">
        <v>695086</v>
      </c>
      <c r="B715" s="60" t="s">
        <v>3928</v>
      </c>
      <c r="C715" s="60" t="s">
        <v>10</v>
      </c>
      <c r="D715" s="60" t="s">
        <v>2843</v>
      </c>
      <c r="E715" s="60" t="s">
        <v>2844</v>
      </c>
      <c r="F715" s="60" t="s">
        <v>2881</v>
      </c>
      <c r="G715" s="60" t="s">
        <v>2881</v>
      </c>
      <c r="H715" s="60" t="s">
        <v>3032</v>
      </c>
      <c r="I715" s="60" t="s">
        <v>3032</v>
      </c>
      <c r="J715" s="60" t="s">
        <v>3811</v>
      </c>
      <c r="K715" s="60" t="s">
        <v>3792</v>
      </c>
      <c r="L715" s="60" t="s">
        <v>2852</v>
      </c>
      <c r="M715" s="60">
        <v>330</v>
      </c>
      <c r="N715" s="60">
        <v>333</v>
      </c>
      <c r="O715" s="60">
        <v>402</v>
      </c>
      <c r="P715" s="61">
        <v>172</v>
      </c>
      <c r="Q715" s="62">
        <v>330333402172</v>
      </c>
      <c r="R715" s="60" t="s">
        <v>2881</v>
      </c>
      <c r="S715" s="60" t="s">
        <v>2849</v>
      </c>
      <c r="T715" s="60" t="s">
        <v>2847</v>
      </c>
      <c r="U715" s="60">
        <v>1</v>
      </c>
    </row>
    <row r="716" spans="1:21" x14ac:dyDescent="0.25">
      <c r="A716" s="59">
        <v>655829</v>
      </c>
      <c r="B716" s="60" t="s">
        <v>3929</v>
      </c>
      <c r="C716" s="60" t="s">
        <v>10</v>
      </c>
      <c r="D716" s="60" t="s">
        <v>2843</v>
      </c>
      <c r="E716" s="60" t="s">
        <v>2844</v>
      </c>
      <c r="F716" s="60" t="s">
        <v>2881</v>
      </c>
      <c r="G716" s="60" t="s">
        <v>2881</v>
      </c>
      <c r="H716" s="60" t="s">
        <v>2990</v>
      </c>
      <c r="I716" s="60" t="s">
        <v>2987</v>
      </c>
      <c r="J716" s="60" t="s">
        <v>2854</v>
      </c>
      <c r="K716" s="60" t="s">
        <v>3929</v>
      </c>
      <c r="L716" s="60" t="s">
        <v>2852</v>
      </c>
      <c r="M716" s="60">
        <v>330</v>
      </c>
      <c r="N716" s="60">
        <v>333</v>
      </c>
      <c r="O716" s="60">
        <v>402</v>
      </c>
      <c r="P716" s="61">
        <v>101</v>
      </c>
      <c r="Q716" s="62">
        <v>330333402101</v>
      </c>
      <c r="R716" s="60" t="s">
        <v>2881</v>
      </c>
      <c r="S716" s="60" t="s">
        <v>2849</v>
      </c>
      <c r="T716" s="60" t="s">
        <v>2847</v>
      </c>
      <c r="U716" s="60">
        <v>1</v>
      </c>
    </row>
    <row r="717" spans="1:21" x14ac:dyDescent="0.25">
      <c r="A717" s="59">
        <v>692577</v>
      </c>
      <c r="B717" s="60" t="s">
        <v>3930</v>
      </c>
      <c r="C717" s="60" t="s">
        <v>10</v>
      </c>
      <c r="D717" s="60" t="s">
        <v>2843</v>
      </c>
      <c r="E717" s="60" t="s">
        <v>2844</v>
      </c>
      <c r="F717" s="60" t="s">
        <v>2845</v>
      </c>
      <c r="G717" s="60" t="s">
        <v>2845</v>
      </c>
      <c r="H717" s="60" t="s">
        <v>3529</v>
      </c>
      <c r="I717" s="60" t="s">
        <v>3523</v>
      </c>
      <c r="J717" s="60" t="s">
        <v>3811</v>
      </c>
      <c r="K717" s="60" t="s">
        <v>3930</v>
      </c>
      <c r="L717" s="60" t="s">
        <v>2852</v>
      </c>
      <c r="M717" s="60">
        <v>330</v>
      </c>
      <c r="N717" s="60">
        <v>333</v>
      </c>
      <c r="O717" s="60">
        <v>401</v>
      </c>
      <c r="P717" s="61">
        <v>472</v>
      </c>
      <c r="Q717" s="62">
        <v>330333401472</v>
      </c>
      <c r="R717" s="60" t="s">
        <v>2845</v>
      </c>
      <c r="S717" s="60" t="s">
        <v>2849</v>
      </c>
      <c r="T717" s="60" t="s">
        <v>2847</v>
      </c>
      <c r="U717" s="60">
        <v>1</v>
      </c>
    </row>
    <row r="718" spans="1:21" x14ac:dyDescent="0.25">
      <c r="A718" s="59">
        <v>655828</v>
      </c>
      <c r="B718" s="60" t="s">
        <v>3931</v>
      </c>
      <c r="C718" s="60" t="s">
        <v>10</v>
      </c>
      <c r="D718" s="60" t="s">
        <v>2843</v>
      </c>
      <c r="E718" s="60" t="s">
        <v>2844</v>
      </c>
      <c r="F718" s="60" t="s">
        <v>2881</v>
      </c>
      <c r="G718" s="60" t="s">
        <v>2881</v>
      </c>
      <c r="H718" s="60" t="s">
        <v>2986</v>
      </c>
      <c r="I718" s="60" t="s">
        <v>2987</v>
      </c>
      <c r="J718" s="60" t="s">
        <v>2854</v>
      </c>
      <c r="K718" s="60" t="s">
        <v>3931</v>
      </c>
      <c r="L718" s="60" t="s">
        <v>2852</v>
      </c>
      <c r="M718" s="60">
        <v>330</v>
      </c>
      <c r="N718" s="60">
        <v>333</v>
      </c>
      <c r="O718" s="60">
        <v>402</v>
      </c>
      <c r="P718" s="61">
        <v>101</v>
      </c>
      <c r="Q718" s="62">
        <v>330333402101</v>
      </c>
      <c r="R718" s="60" t="s">
        <v>2881</v>
      </c>
      <c r="S718" s="60" t="s">
        <v>2849</v>
      </c>
      <c r="T718" s="60" t="s">
        <v>2847</v>
      </c>
      <c r="U718" s="60">
        <v>1</v>
      </c>
    </row>
    <row r="719" spans="1:21" x14ac:dyDescent="0.25">
      <c r="A719" s="59">
        <v>695093</v>
      </c>
      <c r="B719" s="60" t="s">
        <v>3932</v>
      </c>
      <c r="C719" s="60" t="s">
        <v>10</v>
      </c>
      <c r="D719" s="60" t="s">
        <v>2843</v>
      </c>
      <c r="E719" s="60" t="s">
        <v>2844</v>
      </c>
      <c r="F719" s="60" t="s">
        <v>2881</v>
      </c>
      <c r="G719" s="60" t="s">
        <v>2881</v>
      </c>
      <c r="H719" s="60" t="s">
        <v>3052</v>
      </c>
      <c r="I719" s="60" t="s">
        <v>3052</v>
      </c>
      <c r="J719" s="60" t="s">
        <v>3811</v>
      </c>
      <c r="K719" s="60" t="s">
        <v>3933</v>
      </c>
      <c r="L719" s="60" t="s">
        <v>2852</v>
      </c>
      <c r="M719" s="60">
        <v>330</v>
      </c>
      <c r="N719" s="60">
        <v>333</v>
      </c>
      <c r="O719" s="60">
        <v>402</v>
      </c>
      <c r="P719" s="61">
        <v>172</v>
      </c>
      <c r="Q719" s="62">
        <v>330333402172</v>
      </c>
      <c r="R719" s="60" t="s">
        <v>2881</v>
      </c>
      <c r="S719" s="60" t="s">
        <v>2849</v>
      </c>
      <c r="T719" s="60" t="s">
        <v>2847</v>
      </c>
      <c r="U719" s="60">
        <v>1</v>
      </c>
    </row>
    <row r="720" spans="1:21" x14ac:dyDescent="0.25">
      <c r="A720" s="59">
        <v>692518</v>
      </c>
      <c r="B720" s="60" t="s">
        <v>3934</v>
      </c>
      <c r="C720" s="60" t="s">
        <v>10</v>
      </c>
      <c r="D720" s="60" t="s">
        <v>2843</v>
      </c>
      <c r="E720" s="60" t="s">
        <v>2844</v>
      </c>
      <c r="F720" s="60" t="s">
        <v>2845</v>
      </c>
      <c r="G720" s="60" t="s">
        <v>2845</v>
      </c>
      <c r="H720" s="60" t="s">
        <v>3467</v>
      </c>
      <c r="I720" s="60" t="s">
        <v>3467</v>
      </c>
      <c r="J720" s="60" t="s">
        <v>3811</v>
      </c>
      <c r="K720" s="60" t="s">
        <v>3934</v>
      </c>
      <c r="L720" s="60" t="s">
        <v>2852</v>
      </c>
      <c r="M720" s="60">
        <v>330</v>
      </c>
      <c r="N720" s="60">
        <v>333</v>
      </c>
      <c r="O720" s="60">
        <v>401</v>
      </c>
      <c r="P720" s="61">
        <v>472</v>
      </c>
      <c r="Q720" s="62">
        <v>330333401472</v>
      </c>
      <c r="R720" s="60" t="s">
        <v>2845</v>
      </c>
      <c r="S720" s="60" t="s">
        <v>2849</v>
      </c>
      <c r="T720" s="60" t="s">
        <v>2847</v>
      </c>
      <c r="U720" s="60">
        <v>1</v>
      </c>
    </row>
    <row r="721" spans="1:21" x14ac:dyDescent="0.25">
      <c r="A721" s="59">
        <v>13917</v>
      </c>
      <c r="B721" s="60" t="s">
        <v>3935</v>
      </c>
      <c r="C721" s="60" t="s">
        <v>10</v>
      </c>
      <c r="D721" s="60" t="s">
        <v>2843</v>
      </c>
      <c r="E721" s="60" t="s">
        <v>2844</v>
      </c>
      <c r="F721" s="60" t="s">
        <v>2845</v>
      </c>
      <c r="G721" s="60" t="s">
        <v>2845</v>
      </c>
      <c r="H721" s="60" t="s">
        <v>3936</v>
      </c>
      <c r="I721" s="60" t="s">
        <v>3936</v>
      </c>
      <c r="J721" s="60" t="s">
        <v>2847</v>
      </c>
      <c r="K721" s="60" t="s">
        <v>3935</v>
      </c>
      <c r="L721" s="60" t="s">
        <v>1302</v>
      </c>
      <c r="M721" s="60">
        <v>330</v>
      </c>
      <c r="N721" s="60">
        <v>333</v>
      </c>
      <c r="O721" s="60">
        <v>401</v>
      </c>
      <c r="P721" s="61" t="s">
        <v>1217</v>
      </c>
      <c r="Q721" s="62" t="s">
        <v>2848</v>
      </c>
      <c r="R721" s="60" t="s">
        <v>2845</v>
      </c>
      <c r="S721" s="60" t="s">
        <v>2849</v>
      </c>
      <c r="T721" s="60" t="s">
        <v>2847</v>
      </c>
      <c r="U721" s="60">
        <v>1</v>
      </c>
    </row>
    <row r="722" spans="1:21" x14ac:dyDescent="0.25">
      <c r="A722" s="59">
        <v>13918</v>
      </c>
      <c r="B722" s="60" t="s">
        <v>3937</v>
      </c>
      <c r="C722" s="60" t="s">
        <v>10</v>
      </c>
      <c r="D722" s="60" t="s">
        <v>2843</v>
      </c>
      <c r="E722" s="60" t="s">
        <v>2844</v>
      </c>
      <c r="F722" s="60" t="s">
        <v>2845</v>
      </c>
      <c r="G722" s="60" t="s">
        <v>2845</v>
      </c>
      <c r="H722" s="60" t="s">
        <v>3938</v>
      </c>
      <c r="I722" s="60" t="s">
        <v>3938</v>
      </c>
      <c r="J722" s="60" t="s">
        <v>2847</v>
      </c>
      <c r="K722" s="60" t="s">
        <v>3937</v>
      </c>
      <c r="L722" s="60" t="s">
        <v>1302</v>
      </c>
      <c r="M722" s="60">
        <v>330</v>
      </c>
      <c r="N722" s="60">
        <v>333</v>
      </c>
      <c r="O722" s="60">
        <v>401</v>
      </c>
      <c r="P722" s="61" t="s">
        <v>1217</v>
      </c>
      <c r="Q722" s="62" t="s">
        <v>2848</v>
      </c>
      <c r="R722" s="60" t="s">
        <v>2845</v>
      </c>
      <c r="S722" s="60" t="s">
        <v>2849</v>
      </c>
      <c r="T722" s="60" t="s">
        <v>2847</v>
      </c>
      <c r="U722" s="60">
        <v>1</v>
      </c>
    </row>
    <row r="723" spans="1:21" x14ac:dyDescent="0.25">
      <c r="A723" s="59">
        <v>699813</v>
      </c>
      <c r="B723" s="60" t="s">
        <v>3939</v>
      </c>
      <c r="C723" s="60" t="s">
        <v>10</v>
      </c>
      <c r="D723" s="60" t="s">
        <v>2843</v>
      </c>
      <c r="E723" s="60" t="s">
        <v>2844</v>
      </c>
      <c r="F723" s="60" t="s">
        <v>2845</v>
      </c>
      <c r="G723" s="60" t="s">
        <v>2845</v>
      </c>
      <c r="H723" s="60" t="s">
        <v>3936</v>
      </c>
      <c r="I723" s="60" t="s">
        <v>3936</v>
      </c>
      <c r="J723" s="60" t="s">
        <v>2847</v>
      </c>
      <c r="K723" s="60" t="s">
        <v>3935</v>
      </c>
      <c r="L723" s="60" t="s">
        <v>2852</v>
      </c>
      <c r="M723" s="60">
        <v>330</v>
      </c>
      <c r="N723" s="60">
        <v>333</v>
      </c>
      <c r="O723" s="60">
        <v>401</v>
      </c>
      <c r="P723" s="61">
        <v>452</v>
      </c>
      <c r="Q723" s="62">
        <v>330333401452</v>
      </c>
      <c r="R723" s="60" t="s">
        <v>2845</v>
      </c>
      <c r="S723" s="60" t="s">
        <v>2849</v>
      </c>
      <c r="T723" s="60" t="s">
        <v>2847</v>
      </c>
      <c r="U723" s="60">
        <v>1</v>
      </c>
    </row>
    <row r="724" spans="1:21" x14ac:dyDescent="0.25">
      <c r="A724" s="59">
        <v>699814</v>
      </c>
      <c r="B724" s="60" t="s">
        <v>3940</v>
      </c>
      <c r="C724" s="60" t="s">
        <v>10</v>
      </c>
      <c r="D724" s="60" t="s">
        <v>2843</v>
      </c>
      <c r="E724" s="60" t="s">
        <v>2844</v>
      </c>
      <c r="F724" s="60" t="s">
        <v>2845</v>
      </c>
      <c r="G724" s="60" t="s">
        <v>2845</v>
      </c>
      <c r="H724" s="60" t="s">
        <v>3938</v>
      </c>
      <c r="I724" s="60" t="s">
        <v>3938</v>
      </c>
      <c r="J724" s="60" t="s">
        <v>2847</v>
      </c>
      <c r="K724" s="60" t="s">
        <v>3937</v>
      </c>
      <c r="L724" s="60" t="s">
        <v>2852</v>
      </c>
      <c r="M724" s="60">
        <v>330</v>
      </c>
      <c r="N724" s="60">
        <v>333</v>
      </c>
      <c r="O724" s="60">
        <v>401</v>
      </c>
      <c r="P724" s="61">
        <v>452</v>
      </c>
      <c r="Q724" s="62">
        <v>330333401452</v>
      </c>
      <c r="R724" s="60" t="s">
        <v>2845</v>
      </c>
      <c r="S724" s="60" t="s">
        <v>2849</v>
      </c>
      <c r="T724" s="60" t="s">
        <v>2847</v>
      </c>
      <c r="U724" s="60">
        <v>1</v>
      </c>
    </row>
    <row r="725" spans="1:21" x14ac:dyDescent="0.25">
      <c r="A725" s="59">
        <v>699811</v>
      </c>
      <c r="B725" s="60" t="s">
        <v>3941</v>
      </c>
      <c r="C725" s="60" t="s">
        <v>10</v>
      </c>
      <c r="D725" s="60" t="s">
        <v>2843</v>
      </c>
      <c r="E725" s="60" t="s">
        <v>2844</v>
      </c>
      <c r="F725" s="60" t="s">
        <v>2845</v>
      </c>
      <c r="G725" s="60" t="s">
        <v>2845</v>
      </c>
      <c r="H725" s="60" t="s">
        <v>3936</v>
      </c>
      <c r="I725" s="60" t="s">
        <v>3936</v>
      </c>
      <c r="J725" s="60" t="s">
        <v>2854</v>
      </c>
      <c r="K725" s="60" t="s">
        <v>3941</v>
      </c>
      <c r="L725" s="60" t="s">
        <v>2852</v>
      </c>
      <c r="M725" s="60">
        <v>330</v>
      </c>
      <c r="N725" s="60">
        <v>333</v>
      </c>
      <c r="O725" s="60">
        <v>401</v>
      </c>
      <c r="P725" s="61">
        <v>101</v>
      </c>
      <c r="Q725" s="62">
        <v>330333401101</v>
      </c>
      <c r="R725" s="60" t="s">
        <v>2845</v>
      </c>
      <c r="S725" s="60" t="s">
        <v>2849</v>
      </c>
      <c r="T725" s="60" t="s">
        <v>2847</v>
      </c>
      <c r="U725" s="60">
        <v>1</v>
      </c>
    </row>
    <row r="726" spans="1:21" x14ac:dyDescent="0.25">
      <c r="A726" s="59">
        <v>699812</v>
      </c>
      <c r="B726" s="60" t="s">
        <v>3942</v>
      </c>
      <c r="C726" s="60" t="s">
        <v>10</v>
      </c>
      <c r="D726" s="60" t="s">
        <v>2843</v>
      </c>
      <c r="E726" s="60" t="s">
        <v>2844</v>
      </c>
      <c r="F726" s="60" t="s">
        <v>2845</v>
      </c>
      <c r="G726" s="60" t="s">
        <v>2845</v>
      </c>
      <c r="H726" s="60" t="s">
        <v>3938</v>
      </c>
      <c r="I726" s="60" t="s">
        <v>3938</v>
      </c>
      <c r="J726" s="60" t="s">
        <v>2854</v>
      </c>
      <c r="K726" s="60" t="s">
        <v>3942</v>
      </c>
      <c r="L726" s="60" t="s">
        <v>2852</v>
      </c>
      <c r="M726" s="60">
        <v>330</v>
      </c>
      <c r="N726" s="60">
        <v>333</v>
      </c>
      <c r="O726" s="60">
        <v>401</v>
      </c>
      <c r="P726" s="61">
        <v>101</v>
      </c>
      <c r="Q726" s="62">
        <v>330333401101</v>
      </c>
      <c r="R726" s="60" t="s">
        <v>2845</v>
      </c>
      <c r="S726" s="60" t="s">
        <v>2849</v>
      </c>
      <c r="T726" s="60" t="s">
        <v>2847</v>
      </c>
      <c r="U726" s="60">
        <v>1</v>
      </c>
    </row>
    <row r="727" spans="1:21" x14ac:dyDescent="0.25">
      <c r="A727" s="59" t="s">
        <v>1217</v>
      </c>
      <c r="B727" s="60" t="s">
        <v>3943</v>
      </c>
      <c r="C727" s="60" t="s">
        <v>9</v>
      </c>
      <c r="D727" s="60" t="s">
        <v>3635</v>
      </c>
      <c r="E727" s="60" t="s">
        <v>3636</v>
      </c>
      <c r="F727" s="60" t="s">
        <v>3637</v>
      </c>
      <c r="G727" s="60" t="s">
        <v>3626</v>
      </c>
      <c r="H727" s="60" t="s">
        <v>3751</v>
      </c>
      <c r="I727" s="60" t="s">
        <v>3626</v>
      </c>
      <c r="J727" s="60" t="s">
        <v>2847</v>
      </c>
      <c r="K727" s="60" t="s">
        <v>3750</v>
      </c>
      <c r="L727" s="60" t="s">
        <v>1512</v>
      </c>
      <c r="M727" s="60">
        <v>480</v>
      </c>
      <c r="N727" s="60">
        <v>483</v>
      </c>
      <c r="O727" s="60">
        <v>101</v>
      </c>
      <c r="P727" s="61" t="s">
        <v>1217</v>
      </c>
      <c r="Q727" s="62" t="s">
        <v>3640</v>
      </c>
      <c r="R727" s="60" t="s">
        <v>3409</v>
      </c>
      <c r="S727" s="60" t="s">
        <v>3626</v>
      </c>
      <c r="T727" s="60" t="s">
        <v>2847</v>
      </c>
      <c r="U727" s="60">
        <v>0.4</v>
      </c>
    </row>
    <row r="728" spans="1:21" x14ac:dyDescent="0.25">
      <c r="A728" s="59" t="s">
        <v>1217</v>
      </c>
      <c r="B728" s="60" t="s">
        <v>3944</v>
      </c>
      <c r="C728" s="60" t="s">
        <v>10</v>
      </c>
      <c r="D728" s="60" t="s">
        <v>2843</v>
      </c>
      <c r="E728" s="60" t="s">
        <v>2844</v>
      </c>
      <c r="F728" s="60" t="s">
        <v>2845</v>
      </c>
      <c r="G728" s="60" t="s">
        <v>2845</v>
      </c>
      <c r="H728" s="60" t="s">
        <v>3936</v>
      </c>
      <c r="I728" s="60" t="s">
        <v>3936</v>
      </c>
      <c r="J728" s="60" t="s">
        <v>2847</v>
      </c>
      <c r="K728" s="60" t="s">
        <v>3935</v>
      </c>
      <c r="L728" s="60" t="s">
        <v>1512</v>
      </c>
      <c r="M728" s="60">
        <v>330</v>
      </c>
      <c r="N728" s="60">
        <v>333</v>
      </c>
      <c r="O728" s="60">
        <v>401</v>
      </c>
      <c r="P728" s="61" t="s">
        <v>1217</v>
      </c>
      <c r="Q728" s="62" t="s">
        <v>2848</v>
      </c>
      <c r="R728" s="60" t="s">
        <v>2845</v>
      </c>
      <c r="S728" s="60" t="s">
        <v>2849</v>
      </c>
      <c r="T728" s="60" t="s">
        <v>2847</v>
      </c>
      <c r="U728" s="60">
        <v>0.001</v>
      </c>
    </row>
    <row r="729" spans="1:21" x14ac:dyDescent="0.25">
      <c r="A729" s="59">
        <v>14266</v>
      </c>
      <c r="B729" s="60" t="s">
        <v>3945</v>
      </c>
      <c r="C729" s="60" t="s">
        <v>10</v>
      </c>
      <c r="D729" s="60" t="s">
        <v>2843</v>
      </c>
      <c r="E729" s="60" t="s">
        <v>2844</v>
      </c>
      <c r="F729" s="60" t="s">
        <v>2845</v>
      </c>
      <c r="G729" s="60" t="s">
        <v>2845</v>
      </c>
      <c r="H729" s="60" t="s">
        <v>3479</v>
      </c>
      <c r="I729" s="60" t="s">
        <v>3479</v>
      </c>
      <c r="J729" s="60" t="s">
        <v>3946</v>
      </c>
      <c r="K729" s="60" t="s">
        <v>3945</v>
      </c>
      <c r="L729" s="60" t="s">
        <v>1302</v>
      </c>
      <c r="M729" s="60">
        <v>330</v>
      </c>
      <c r="N729" s="60">
        <v>333</v>
      </c>
      <c r="O729" s="60">
        <v>401</v>
      </c>
      <c r="P729" s="61" t="s">
        <v>1217</v>
      </c>
      <c r="Q729" s="62" t="s">
        <v>2848</v>
      </c>
      <c r="R729" s="60" t="s">
        <v>2845</v>
      </c>
      <c r="S729" s="60" t="s">
        <v>2849</v>
      </c>
      <c r="T729" s="60" t="s">
        <v>3946</v>
      </c>
      <c r="U729" s="60">
        <v>1</v>
      </c>
    </row>
    <row r="730" spans="1:21" x14ac:dyDescent="0.25">
      <c r="A730" s="59">
        <v>14267</v>
      </c>
      <c r="B730" s="60" t="s">
        <v>3947</v>
      </c>
      <c r="C730" s="60" t="s">
        <v>10</v>
      </c>
      <c r="D730" s="60" t="s">
        <v>2843</v>
      </c>
      <c r="E730" s="60" t="s">
        <v>2844</v>
      </c>
      <c r="F730" s="60" t="s">
        <v>2845</v>
      </c>
      <c r="G730" s="60" t="s">
        <v>2845</v>
      </c>
      <c r="H730" s="60" t="s">
        <v>3279</v>
      </c>
      <c r="I730" s="60" t="s">
        <v>3280</v>
      </c>
      <c r="J730" s="60" t="s">
        <v>3946</v>
      </c>
      <c r="K730" s="60" t="s">
        <v>3947</v>
      </c>
      <c r="L730" s="60" t="s">
        <v>1302</v>
      </c>
      <c r="M730" s="60">
        <v>330</v>
      </c>
      <c r="N730" s="60">
        <v>333</v>
      </c>
      <c r="O730" s="60">
        <v>401</v>
      </c>
      <c r="P730" s="61" t="s">
        <v>1217</v>
      </c>
      <c r="Q730" s="62" t="s">
        <v>2848</v>
      </c>
      <c r="R730" s="60" t="s">
        <v>2845</v>
      </c>
      <c r="S730" s="60" t="s">
        <v>2849</v>
      </c>
      <c r="T730" s="60" t="s">
        <v>3946</v>
      </c>
      <c r="U730" s="60">
        <v>1</v>
      </c>
    </row>
    <row r="731" spans="1:21" x14ac:dyDescent="0.25">
      <c r="A731" s="59">
        <v>14268</v>
      </c>
      <c r="B731" s="60" t="s">
        <v>3948</v>
      </c>
      <c r="C731" s="60" t="s">
        <v>10</v>
      </c>
      <c r="D731" s="60" t="s">
        <v>2843</v>
      </c>
      <c r="E731" s="60" t="s">
        <v>2844</v>
      </c>
      <c r="F731" s="60" t="s">
        <v>2845</v>
      </c>
      <c r="G731" s="60" t="s">
        <v>2845</v>
      </c>
      <c r="H731" s="60" t="s">
        <v>2846</v>
      </c>
      <c r="I731" s="60" t="s">
        <v>2846</v>
      </c>
      <c r="J731" s="60" t="s">
        <v>3946</v>
      </c>
      <c r="K731" s="60" t="s">
        <v>3949</v>
      </c>
      <c r="L731" s="60" t="s">
        <v>1302</v>
      </c>
      <c r="M731" s="60">
        <v>330</v>
      </c>
      <c r="N731" s="60">
        <v>333</v>
      </c>
      <c r="O731" s="60">
        <v>401</v>
      </c>
      <c r="P731" s="61" t="s">
        <v>1217</v>
      </c>
      <c r="Q731" s="62" t="s">
        <v>2848</v>
      </c>
      <c r="R731" s="60" t="s">
        <v>2845</v>
      </c>
      <c r="S731" s="60" t="s">
        <v>2849</v>
      </c>
      <c r="T731" s="60" t="s">
        <v>3946</v>
      </c>
      <c r="U731" s="60">
        <v>1</v>
      </c>
    </row>
    <row r="732" spans="1:21" x14ac:dyDescent="0.25">
      <c r="A732" s="59">
        <v>14269</v>
      </c>
      <c r="B732" s="60" t="s">
        <v>3950</v>
      </c>
      <c r="C732" s="60" t="s">
        <v>10</v>
      </c>
      <c r="D732" s="60" t="s">
        <v>2843</v>
      </c>
      <c r="E732" s="60" t="s">
        <v>2844</v>
      </c>
      <c r="F732" s="60" t="s">
        <v>2845</v>
      </c>
      <c r="G732" s="60" t="s">
        <v>2845</v>
      </c>
      <c r="H732" s="60" t="s">
        <v>3951</v>
      </c>
      <c r="I732" s="60" t="s">
        <v>3951</v>
      </c>
      <c r="J732" s="60" t="s">
        <v>3946</v>
      </c>
      <c r="K732" s="60" t="s">
        <v>3950</v>
      </c>
      <c r="L732" s="60" t="s">
        <v>1302</v>
      </c>
      <c r="M732" s="60">
        <v>330</v>
      </c>
      <c r="N732" s="60">
        <v>333</v>
      </c>
      <c r="O732" s="60">
        <v>401</v>
      </c>
      <c r="P732" s="61" t="s">
        <v>1217</v>
      </c>
      <c r="Q732" s="62" t="s">
        <v>2848</v>
      </c>
      <c r="R732" s="60" t="s">
        <v>2845</v>
      </c>
      <c r="S732" s="60" t="s">
        <v>2849</v>
      </c>
      <c r="T732" s="60" t="s">
        <v>3946</v>
      </c>
      <c r="U732" s="60">
        <v>1</v>
      </c>
    </row>
    <row r="733" spans="1:21" x14ac:dyDescent="0.25">
      <c r="A733" s="59">
        <v>14270</v>
      </c>
      <c r="B733" s="60" t="s">
        <v>3952</v>
      </c>
      <c r="C733" s="60" t="s">
        <v>10</v>
      </c>
      <c r="D733" s="60" t="s">
        <v>2843</v>
      </c>
      <c r="E733" s="60" t="s">
        <v>2844</v>
      </c>
      <c r="F733" s="60" t="s">
        <v>2845</v>
      </c>
      <c r="G733" s="60" t="s">
        <v>2845</v>
      </c>
      <c r="H733" s="60" t="s">
        <v>3111</v>
      </c>
      <c r="I733" s="60" t="s">
        <v>3084</v>
      </c>
      <c r="J733" s="60" t="s">
        <v>3946</v>
      </c>
      <c r="K733" s="60" t="s">
        <v>3953</v>
      </c>
      <c r="L733" s="60" t="s">
        <v>1302</v>
      </c>
      <c r="M733" s="60">
        <v>330</v>
      </c>
      <c r="N733" s="60">
        <v>333</v>
      </c>
      <c r="O733" s="60">
        <v>401</v>
      </c>
      <c r="P733" s="61" t="s">
        <v>1217</v>
      </c>
      <c r="Q733" s="62" t="s">
        <v>2848</v>
      </c>
      <c r="R733" s="60" t="s">
        <v>2845</v>
      </c>
      <c r="S733" s="60" t="s">
        <v>2849</v>
      </c>
      <c r="T733" s="60" t="s">
        <v>3946</v>
      </c>
      <c r="U733" s="60">
        <v>1</v>
      </c>
    </row>
    <row r="734" spans="1:21" x14ac:dyDescent="0.25">
      <c r="A734" s="59">
        <v>14271</v>
      </c>
      <c r="B734" s="60" t="s">
        <v>3954</v>
      </c>
      <c r="C734" s="60" t="s">
        <v>10</v>
      </c>
      <c r="D734" s="60" t="s">
        <v>2843</v>
      </c>
      <c r="E734" s="60" t="s">
        <v>2844</v>
      </c>
      <c r="F734" s="60" t="s">
        <v>2845</v>
      </c>
      <c r="G734" s="60" t="s">
        <v>2845</v>
      </c>
      <c r="H734" s="60" t="s">
        <v>3318</v>
      </c>
      <c r="I734" s="60" t="s">
        <v>3318</v>
      </c>
      <c r="J734" s="60" t="s">
        <v>3946</v>
      </c>
      <c r="K734" s="60" t="s">
        <v>3955</v>
      </c>
      <c r="L734" s="60" t="s">
        <v>1302</v>
      </c>
      <c r="M734" s="60">
        <v>330</v>
      </c>
      <c r="N734" s="60">
        <v>333</v>
      </c>
      <c r="O734" s="60">
        <v>401</v>
      </c>
      <c r="P734" s="61" t="s">
        <v>1217</v>
      </c>
      <c r="Q734" s="62" t="s">
        <v>2848</v>
      </c>
      <c r="R734" s="60" t="s">
        <v>2845</v>
      </c>
      <c r="S734" s="60" t="s">
        <v>2849</v>
      </c>
      <c r="T734" s="60" t="s">
        <v>3946</v>
      </c>
      <c r="U734" s="60">
        <v>1</v>
      </c>
    </row>
    <row r="735" spans="1:21" x14ac:dyDescent="0.25">
      <c r="A735" s="59">
        <v>14275</v>
      </c>
      <c r="B735" s="60" t="s">
        <v>3956</v>
      </c>
      <c r="C735" s="60" t="s">
        <v>10</v>
      </c>
      <c r="D735" s="60" t="s">
        <v>2843</v>
      </c>
      <c r="E735" s="60" t="s">
        <v>2844</v>
      </c>
      <c r="F735" s="60" t="s">
        <v>2845</v>
      </c>
      <c r="G735" s="60" t="s">
        <v>2845</v>
      </c>
      <c r="H735" s="60" t="s">
        <v>3578</v>
      </c>
      <c r="I735" s="60" t="s">
        <v>3578</v>
      </c>
      <c r="J735" s="60" t="s">
        <v>3946</v>
      </c>
      <c r="K735" s="60" t="s">
        <v>3957</v>
      </c>
      <c r="L735" s="60" t="s">
        <v>1302</v>
      </c>
      <c r="M735" s="60">
        <v>330</v>
      </c>
      <c r="N735" s="60">
        <v>333</v>
      </c>
      <c r="O735" s="60">
        <v>401</v>
      </c>
      <c r="P735" s="61" t="s">
        <v>1217</v>
      </c>
      <c r="Q735" s="62" t="s">
        <v>2848</v>
      </c>
      <c r="R735" s="60" t="s">
        <v>2845</v>
      </c>
      <c r="S735" s="60" t="s">
        <v>2849</v>
      </c>
      <c r="T735" s="60" t="s">
        <v>3946</v>
      </c>
      <c r="U735" s="60">
        <v>1</v>
      </c>
    </row>
    <row r="736" spans="1:21" x14ac:dyDescent="0.25">
      <c r="A736" s="59">
        <v>14280</v>
      </c>
      <c r="B736" s="60" t="s">
        <v>3958</v>
      </c>
      <c r="C736" s="60" t="s">
        <v>10</v>
      </c>
      <c r="D736" s="60" t="s">
        <v>2843</v>
      </c>
      <c r="E736" s="60" t="s">
        <v>2844</v>
      </c>
      <c r="F736" s="60" t="s">
        <v>2845</v>
      </c>
      <c r="G736" s="60" t="s">
        <v>2845</v>
      </c>
      <c r="H736" s="60" t="s">
        <v>3959</v>
      </c>
      <c r="I736" s="60" t="s">
        <v>3084</v>
      </c>
      <c r="J736" s="60" t="s">
        <v>3946</v>
      </c>
      <c r="K736" s="60" t="s">
        <v>3960</v>
      </c>
      <c r="L736" s="60" t="s">
        <v>1302</v>
      </c>
      <c r="M736" s="60">
        <v>330</v>
      </c>
      <c r="N736" s="60">
        <v>333</v>
      </c>
      <c r="O736" s="60">
        <v>401</v>
      </c>
      <c r="P736" s="61" t="s">
        <v>1217</v>
      </c>
      <c r="Q736" s="62" t="s">
        <v>2848</v>
      </c>
      <c r="R736" s="60" t="s">
        <v>2845</v>
      </c>
      <c r="S736" s="60" t="s">
        <v>2849</v>
      </c>
      <c r="T736" s="60" t="s">
        <v>3946</v>
      </c>
      <c r="U736" s="60">
        <v>1</v>
      </c>
    </row>
    <row r="737" spans="1:21" x14ac:dyDescent="0.25">
      <c r="A737" s="59">
        <v>14281</v>
      </c>
      <c r="B737" s="60" t="s">
        <v>3961</v>
      </c>
      <c r="C737" s="60" t="s">
        <v>10</v>
      </c>
      <c r="D737" s="60" t="s">
        <v>2843</v>
      </c>
      <c r="E737" s="60" t="s">
        <v>2844</v>
      </c>
      <c r="F737" s="60" t="s">
        <v>2845</v>
      </c>
      <c r="G737" s="60" t="s">
        <v>2845</v>
      </c>
      <c r="H737" s="60" t="s">
        <v>3962</v>
      </c>
      <c r="I737" s="60" t="s">
        <v>3523</v>
      </c>
      <c r="J737" s="60" t="s">
        <v>3946</v>
      </c>
      <c r="K737" s="60" t="s">
        <v>3963</v>
      </c>
      <c r="L737" s="60" t="s">
        <v>1302</v>
      </c>
      <c r="M737" s="60">
        <v>330</v>
      </c>
      <c r="N737" s="60">
        <v>333</v>
      </c>
      <c r="O737" s="60">
        <v>401</v>
      </c>
      <c r="P737" s="61" t="s">
        <v>1217</v>
      </c>
      <c r="Q737" s="62" t="s">
        <v>2848</v>
      </c>
      <c r="R737" s="60" t="s">
        <v>2845</v>
      </c>
      <c r="S737" s="60" t="s">
        <v>2849</v>
      </c>
      <c r="T737" s="60" t="s">
        <v>3946</v>
      </c>
      <c r="U737" s="60">
        <v>1</v>
      </c>
    </row>
    <row r="738" spans="1:21" x14ac:dyDescent="0.25">
      <c r="A738" s="59">
        <v>14282</v>
      </c>
      <c r="B738" s="60" t="s">
        <v>3964</v>
      </c>
      <c r="C738" s="60" t="s">
        <v>10</v>
      </c>
      <c r="D738" s="60" t="s">
        <v>2843</v>
      </c>
      <c r="E738" s="60" t="s">
        <v>2844</v>
      </c>
      <c r="F738" s="60" t="s">
        <v>2845</v>
      </c>
      <c r="G738" s="60" t="s">
        <v>2845</v>
      </c>
      <c r="H738" s="60" t="s">
        <v>3938</v>
      </c>
      <c r="I738" s="60" t="s">
        <v>3938</v>
      </c>
      <c r="J738" s="60" t="s">
        <v>3946</v>
      </c>
      <c r="K738" s="60" t="s">
        <v>3965</v>
      </c>
      <c r="L738" s="60" t="s">
        <v>1302</v>
      </c>
      <c r="M738" s="60">
        <v>330</v>
      </c>
      <c r="N738" s="60">
        <v>333</v>
      </c>
      <c r="O738" s="60">
        <v>401</v>
      </c>
      <c r="P738" s="61" t="s">
        <v>1217</v>
      </c>
      <c r="Q738" s="62" t="s">
        <v>2848</v>
      </c>
      <c r="R738" s="60" t="s">
        <v>2845</v>
      </c>
      <c r="S738" s="60" t="s">
        <v>2849</v>
      </c>
      <c r="T738" s="60" t="s">
        <v>3946</v>
      </c>
      <c r="U738" s="60">
        <v>1</v>
      </c>
    </row>
    <row r="739" spans="1:21" x14ac:dyDescent="0.25">
      <c r="A739" s="59">
        <v>14283</v>
      </c>
      <c r="B739" s="60" t="s">
        <v>3966</v>
      </c>
      <c r="C739" s="60" t="s">
        <v>10</v>
      </c>
      <c r="D739" s="60" t="s">
        <v>2843</v>
      </c>
      <c r="E739" s="60" t="s">
        <v>2844</v>
      </c>
      <c r="F739" s="60" t="s">
        <v>2845</v>
      </c>
      <c r="G739" s="60" t="s">
        <v>2845</v>
      </c>
      <c r="H739" s="60" t="s">
        <v>3325</v>
      </c>
      <c r="I739" s="60" t="s">
        <v>3325</v>
      </c>
      <c r="J739" s="60" t="s">
        <v>3946</v>
      </c>
      <c r="K739" s="60" t="s">
        <v>3967</v>
      </c>
      <c r="L739" s="60" t="s">
        <v>1302</v>
      </c>
      <c r="M739" s="60">
        <v>330</v>
      </c>
      <c r="N739" s="60">
        <v>333</v>
      </c>
      <c r="O739" s="60">
        <v>401</v>
      </c>
      <c r="P739" s="61" t="s">
        <v>1217</v>
      </c>
      <c r="Q739" s="62" t="s">
        <v>2848</v>
      </c>
      <c r="R739" s="60" t="s">
        <v>2845</v>
      </c>
      <c r="S739" s="60" t="s">
        <v>2849</v>
      </c>
      <c r="T739" s="60" t="s">
        <v>3946</v>
      </c>
      <c r="U739" s="60">
        <v>1</v>
      </c>
    </row>
    <row r="740" spans="1:21" x14ac:dyDescent="0.25">
      <c r="A740" s="59">
        <v>14284</v>
      </c>
      <c r="B740" s="60" t="s">
        <v>3968</v>
      </c>
      <c r="C740" s="60" t="s">
        <v>10</v>
      </c>
      <c r="D740" s="60" t="s">
        <v>2843</v>
      </c>
      <c r="E740" s="60" t="s">
        <v>2844</v>
      </c>
      <c r="F740" s="60" t="s">
        <v>2845</v>
      </c>
      <c r="G740" s="60" t="s">
        <v>2845</v>
      </c>
      <c r="H740" s="60" t="s">
        <v>3346</v>
      </c>
      <c r="I740" s="60" t="s">
        <v>3347</v>
      </c>
      <c r="J740" s="60" t="s">
        <v>3946</v>
      </c>
      <c r="K740" s="60" t="s">
        <v>3968</v>
      </c>
      <c r="L740" s="60" t="s">
        <v>1302</v>
      </c>
      <c r="M740" s="60">
        <v>330</v>
      </c>
      <c r="N740" s="60">
        <v>333</v>
      </c>
      <c r="O740" s="60">
        <v>401</v>
      </c>
      <c r="P740" s="61" t="s">
        <v>1217</v>
      </c>
      <c r="Q740" s="62" t="s">
        <v>2848</v>
      </c>
      <c r="R740" s="60" t="s">
        <v>2845</v>
      </c>
      <c r="S740" s="60" t="s">
        <v>2849</v>
      </c>
      <c r="T740" s="60" t="s">
        <v>3946</v>
      </c>
      <c r="U740" s="60">
        <v>1</v>
      </c>
    </row>
    <row r="741" spans="1:21" x14ac:dyDescent="0.25">
      <c r="A741" s="59">
        <v>827186</v>
      </c>
      <c r="B741" s="60" t="s">
        <v>3774</v>
      </c>
      <c r="C741" s="60" t="s">
        <v>9</v>
      </c>
      <c r="D741" s="60" t="s">
        <v>3635</v>
      </c>
      <c r="E741" s="60" t="s">
        <v>3636</v>
      </c>
      <c r="F741" s="60" t="s">
        <v>3637</v>
      </c>
      <c r="G741" s="60" t="s">
        <v>3626</v>
      </c>
      <c r="H741" s="60" t="s">
        <v>3755</v>
      </c>
      <c r="I741" s="60" t="s">
        <v>3626</v>
      </c>
      <c r="J741" s="60" t="s">
        <v>2847</v>
      </c>
      <c r="K741" s="60" t="s">
        <v>78</v>
      </c>
      <c r="L741" s="60" t="s">
        <v>1302</v>
      </c>
      <c r="M741" s="60">
        <v>480</v>
      </c>
      <c r="N741" s="60">
        <v>483</v>
      </c>
      <c r="O741" s="60">
        <v>101</v>
      </c>
      <c r="P741" s="61" t="s">
        <v>1217</v>
      </c>
      <c r="Q741" s="62" t="s">
        <v>3640</v>
      </c>
      <c r="R741" s="60" t="s">
        <v>3441</v>
      </c>
      <c r="S741" s="60" t="s">
        <v>3626</v>
      </c>
      <c r="T741" s="60" t="s">
        <v>2847</v>
      </c>
      <c r="U741" s="60">
        <v>0.4</v>
      </c>
    </row>
    <row r="742" spans="1:21" x14ac:dyDescent="0.25">
      <c r="A742" s="59">
        <v>827185</v>
      </c>
      <c r="B742" s="60" t="s">
        <v>3761</v>
      </c>
      <c r="C742" s="60" t="s">
        <v>9</v>
      </c>
      <c r="D742" s="60" t="s">
        <v>3635</v>
      </c>
      <c r="E742" s="60" t="s">
        <v>3636</v>
      </c>
      <c r="F742" s="60" t="s">
        <v>3637</v>
      </c>
      <c r="G742" s="60" t="s">
        <v>3626</v>
      </c>
      <c r="H742" s="60" t="s">
        <v>3754</v>
      </c>
      <c r="I742" s="60" t="s">
        <v>3626</v>
      </c>
      <c r="J742" s="60" t="s">
        <v>2847</v>
      </c>
      <c r="K742" s="60" t="s">
        <v>90</v>
      </c>
      <c r="L742" s="60" t="s">
        <v>1302</v>
      </c>
      <c r="M742" s="60">
        <v>480</v>
      </c>
      <c r="N742" s="60">
        <v>483</v>
      </c>
      <c r="O742" s="60">
        <v>101</v>
      </c>
      <c r="P742" s="61" t="s">
        <v>1217</v>
      </c>
      <c r="Q742" s="62" t="s">
        <v>3640</v>
      </c>
      <c r="R742" s="60" t="s">
        <v>3448</v>
      </c>
      <c r="S742" s="60" t="s">
        <v>3626</v>
      </c>
      <c r="T742" s="60" t="s">
        <v>2847</v>
      </c>
      <c r="U742" s="60">
        <v>0.4</v>
      </c>
    </row>
    <row r="743" spans="1:21" x14ac:dyDescent="0.25">
      <c r="A743" s="59" t="s">
        <v>1217</v>
      </c>
      <c r="B743" s="60" t="s">
        <v>3969</v>
      </c>
      <c r="C743" s="60" t="s">
        <v>10</v>
      </c>
      <c r="D743" s="60" t="s">
        <v>3178</v>
      </c>
      <c r="E743" s="60" t="s">
        <v>3179</v>
      </c>
      <c r="F743" s="60" t="s">
        <v>3180</v>
      </c>
      <c r="G743" s="60" t="s">
        <v>3180</v>
      </c>
      <c r="H743" s="60" t="s">
        <v>3970</v>
      </c>
      <c r="I743" s="60" t="s">
        <v>3971</v>
      </c>
      <c r="J743" s="60" t="s">
        <v>2847</v>
      </c>
      <c r="K743" s="60" t="s">
        <v>3972</v>
      </c>
      <c r="L743" s="60" t="s">
        <v>1512</v>
      </c>
      <c r="M743" s="60" t="s">
        <v>1217</v>
      </c>
      <c r="N743" s="60" t="s">
        <v>1217</v>
      </c>
      <c r="O743" s="60" t="s">
        <v>1217</v>
      </c>
      <c r="P743" s="61" t="s">
        <v>1217</v>
      </c>
      <c r="Q743" s="62" t="s">
        <v>3183</v>
      </c>
      <c r="R743" s="60" t="s">
        <v>3180</v>
      </c>
      <c r="S743" s="60" t="s">
        <v>3180</v>
      </c>
      <c r="T743" s="60" t="s">
        <v>2847</v>
      </c>
      <c r="U743" s="60">
        <v>0.001</v>
      </c>
    </row>
    <row r="744" spans="1:21" x14ac:dyDescent="0.25">
      <c r="A744" s="59" t="s">
        <v>1217</v>
      </c>
      <c r="B744" s="60" t="s">
        <v>3973</v>
      </c>
      <c r="C744" s="60" t="s">
        <v>10</v>
      </c>
      <c r="D744" s="60" t="s">
        <v>3178</v>
      </c>
      <c r="E744" s="60" t="s">
        <v>3179</v>
      </c>
      <c r="F744" s="60" t="s">
        <v>3180</v>
      </c>
      <c r="G744" s="60" t="s">
        <v>3180</v>
      </c>
      <c r="H744" s="60" t="s">
        <v>3187</v>
      </c>
      <c r="I744" s="60" t="s">
        <v>3187</v>
      </c>
      <c r="J744" s="60" t="s">
        <v>2847</v>
      </c>
      <c r="K744" s="60" t="s">
        <v>3974</v>
      </c>
      <c r="L744" s="60" t="s">
        <v>1512</v>
      </c>
      <c r="M744" s="60" t="s">
        <v>1217</v>
      </c>
      <c r="N744" s="60" t="s">
        <v>1217</v>
      </c>
      <c r="O744" s="60" t="s">
        <v>1217</v>
      </c>
      <c r="P744" s="61" t="s">
        <v>1217</v>
      </c>
      <c r="Q744" s="62" t="s">
        <v>3183</v>
      </c>
      <c r="R744" s="60" t="s">
        <v>3180</v>
      </c>
      <c r="S744" s="60" t="s">
        <v>3180</v>
      </c>
      <c r="T744" s="60" t="s">
        <v>2847</v>
      </c>
      <c r="U744" s="60">
        <v>0.001</v>
      </c>
    </row>
    <row r="745" spans="1:21" x14ac:dyDescent="0.25">
      <c r="A745" s="59">
        <v>665794</v>
      </c>
      <c r="B745" s="60" t="s">
        <v>3975</v>
      </c>
      <c r="C745" s="60" t="s">
        <v>10</v>
      </c>
      <c r="D745" s="60" t="s">
        <v>2843</v>
      </c>
      <c r="E745" s="60" t="s">
        <v>2844</v>
      </c>
      <c r="F745" s="60" t="s">
        <v>2845</v>
      </c>
      <c r="G745" s="60" t="s">
        <v>2845</v>
      </c>
      <c r="H745" s="60" t="s">
        <v>3976</v>
      </c>
      <c r="I745" s="60" t="s">
        <v>3976</v>
      </c>
      <c r="J745" s="60" t="s">
        <v>2851</v>
      </c>
      <c r="K745" s="60" t="s">
        <v>3975</v>
      </c>
      <c r="L745" s="60" t="s">
        <v>2852</v>
      </c>
      <c r="M745" s="60">
        <v>330</v>
      </c>
      <c r="N745" s="60">
        <v>333</v>
      </c>
      <c r="O745" s="60">
        <v>401</v>
      </c>
      <c r="P745" s="61">
        <v>452</v>
      </c>
      <c r="Q745" s="62">
        <v>330333401452</v>
      </c>
      <c r="R745" s="60" t="s">
        <v>2845</v>
      </c>
      <c r="S745" s="60" t="s">
        <v>2849</v>
      </c>
      <c r="T745" s="60" t="s">
        <v>2847</v>
      </c>
      <c r="U745" s="60">
        <v>1</v>
      </c>
    </row>
    <row r="746" spans="1:21" x14ac:dyDescent="0.25">
      <c r="A746" s="59" t="s">
        <v>1217</v>
      </c>
      <c r="B746" s="60" t="s">
        <v>3977</v>
      </c>
      <c r="C746" s="60" t="s">
        <v>10</v>
      </c>
      <c r="D746" s="60" t="s">
        <v>3178</v>
      </c>
      <c r="E746" s="60" t="s">
        <v>3179</v>
      </c>
      <c r="F746" s="60" t="s">
        <v>3180</v>
      </c>
      <c r="G746" s="60" t="s">
        <v>3180</v>
      </c>
      <c r="H746" s="60" t="s">
        <v>3978</v>
      </c>
      <c r="I746" s="60" t="s">
        <v>3978</v>
      </c>
      <c r="J746" s="60" t="s">
        <v>2847</v>
      </c>
      <c r="K746" s="60" t="s">
        <v>3979</v>
      </c>
      <c r="L746" s="60" t="s">
        <v>1512</v>
      </c>
      <c r="M746" s="60" t="s">
        <v>1217</v>
      </c>
      <c r="N746" s="60" t="s">
        <v>1217</v>
      </c>
      <c r="O746" s="60" t="s">
        <v>1217</v>
      </c>
      <c r="P746" s="61" t="s">
        <v>1217</v>
      </c>
      <c r="Q746" s="62" t="s">
        <v>3183</v>
      </c>
      <c r="R746" s="60" t="s">
        <v>3180</v>
      </c>
      <c r="S746" s="60" t="s">
        <v>3180</v>
      </c>
      <c r="T746" s="60" t="s">
        <v>2847</v>
      </c>
      <c r="U746" s="60">
        <v>0.001</v>
      </c>
    </row>
    <row r="747" spans="1:21" x14ac:dyDescent="0.25">
      <c r="A747" s="59" t="s">
        <v>1217</v>
      </c>
      <c r="B747" s="60" t="s">
        <v>3980</v>
      </c>
      <c r="C747" s="60" t="s">
        <v>10</v>
      </c>
      <c r="D747" s="60" t="s">
        <v>3178</v>
      </c>
      <c r="E747" s="60" t="s">
        <v>3179</v>
      </c>
      <c r="F747" s="60" t="s">
        <v>3180</v>
      </c>
      <c r="G747" s="60" t="s">
        <v>3180</v>
      </c>
      <c r="H747" s="60" t="s">
        <v>3981</v>
      </c>
      <c r="I747" s="60" t="s">
        <v>3981</v>
      </c>
      <c r="J747" s="60" t="s">
        <v>2847</v>
      </c>
      <c r="K747" s="60" t="s">
        <v>3982</v>
      </c>
      <c r="L747" s="60" t="s">
        <v>1512</v>
      </c>
      <c r="M747" s="60" t="s">
        <v>1217</v>
      </c>
      <c r="N747" s="60" t="s">
        <v>1217</v>
      </c>
      <c r="O747" s="60" t="s">
        <v>1217</v>
      </c>
      <c r="P747" s="61" t="s">
        <v>1217</v>
      </c>
      <c r="Q747" s="62" t="s">
        <v>3183</v>
      </c>
      <c r="R747" s="60" t="s">
        <v>3180</v>
      </c>
      <c r="S747" s="60" t="s">
        <v>3180</v>
      </c>
      <c r="T747" s="60" t="s">
        <v>2847</v>
      </c>
      <c r="U747" s="60">
        <v>0.001</v>
      </c>
    </row>
    <row r="748" spans="1:21" x14ac:dyDescent="0.25">
      <c r="A748" s="59" t="s">
        <v>1217</v>
      </c>
      <c r="B748" s="60" t="s">
        <v>3983</v>
      </c>
      <c r="C748" s="60" t="s">
        <v>10</v>
      </c>
      <c r="D748" s="60" t="s">
        <v>2843</v>
      </c>
      <c r="E748" s="60" t="s">
        <v>2844</v>
      </c>
      <c r="F748" s="60" t="s">
        <v>2845</v>
      </c>
      <c r="G748" s="60" t="s">
        <v>2845</v>
      </c>
      <c r="H748" s="60" t="s">
        <v>3938</v>
      </c>
      <c r="I748" s="60" t="s">
        <v>3938</v>
      </c>
      <c r="J748" s="60" t="s">
        <v>2847</v>
      </c>
      <c r="K748" s="60" t="s">
        <v>3937</v>
      </c>
      <c r="L748" s="60" t="s">
        <v>1512</v>
      </c>
      <c r="M748" s="60">
        <v>330</v>
      </c>
      <c r="N748" s="60">
        <v>333</v>
      </c>
      <c r="O748" s="60">
        <v>401</v>
      </c>
      <c r="P748" s="61" t="s">
        <v>1217</v>
      </c>
      <c r="Q748" s="62" t="s">
        <v>2848</v>
      </c>
      <c r="R748" s="60" t="s">
        <v>2845</v>
      </c>
      <c r="S748" s="60" t="s">
        <v>2849</v>
      </c>
      <c r="T748" s="60" t="s">
        <v>2847</v>
      </c>
      <c r="U748" s="60">
        <v>0.001</v>
      </c>
    </row>
    <row r="749" spans="1:21" x14ac:dyDescent="0.25">
      <c r="A749" s="59" t="s">
        <v>1217</v>
      </c>
      <c r="B749" s="60" t="s">
        <v>3984</v>
      </c>
      <c r="C749" s="60" t="s">
        <v>10</v>
      </c>
      <c r="D749" s="60" t="s">
        <v>2843</v>
      </c>
      <c r="E749" s="60" t="s">
        <v>2844</v>
      </c>
      <c r="F749" s="60" t="s">
        <v>2845</v>
      </c>
      <c r="G749" s="60" t="s">
        <v>2845</v>
      </c>
      <c r="H749" s="60" t="s">
        <v>3518</v>
      </c>
      <c r="I749" s="60" t="s">
        <v>3518</v>
      </c>
      <c r="J749" s="60" t="s">
        <v>2847</v>
      </c>
      <c r="K749" s="60" t="s">
        <v>3517</v>
      </c>
      <c r="L749" s="60" t="s">
        <v>1512</v>
      </c>
      <c r="M749" s="60">
        <v>330</v>
      </c>
      <c r="N749" s="60">
        <v>333</v>
      </c>
      <c r="O749" s="60">
        <v>401</v>
      </c>
      <c r="P749" s="61" t="s">
        <v>1217</v>
      </c>
      <c r="Q749" s="62" t="s">
        <v>2848</v>
      </c>
      <c r="R749" s="60" t="s">
        <v>2845</v>
      </c>
      <c r="S749" s="60" t="s">
        <v>2849</v>
      </c>
      <c r="T749" s="60" t="s">
        <v>2847</v>
      </c>
      <c r="U749" s="60">
        <v>0.001</v>
      </c>
    </row>
    <row r="750" spans="1:21" x14ac:dyDescent="0.25">
      <c r="A750" s="59">
        <v>14893</v>
      </c>
      <c r="B750" s="60" t="s">
        <v>3985</v>
      </c>
      <c r="C750" s="60" t="s">
        <v>10</v>
      </c>
      <c r="D750" s="60" t="s">
        <v>2843</v>
      </c>
      <c r="E750" s="60" t="s">
        <v>2844</v>
      </c>
      <c r="F750" s="60" t="s">
        <v>2845</v>
      </c>
      <c r="G750" s="60" t="s">
        <v>2845</v>
      </c>
      <c r="H750" s="60" t="s">
        <v>3986</v>
      </c>
      <c r="I750" s="60" t="s">
        <v>3986</v>
      </c>
      <c r="J750" s="60" t="s">
        <v>2847</v>
      </c>
      <c r="K750" s="60" t="s">
        <v>3985</v>
      </c>
      <c r="L750" s="60" t="s">
        <v>1302</v>
      </c>
      <c r="M750" s="60">
        <v>330</v>
      </c>
      <c r="N750" s="60">
        <v>333</v>
      </c>
      <c r="O750" s="60">
        <v>401</v>
      </c>
      <c r="P750" s="61" t="s">
        <v>1217</v>
      </c>
      <c r="Q750" s="62" t="s">
        <v>2848</v>
      </c>
      <c r="R750" s="60" t="s">
        <v>2845</v>
      </c>
      <c r="S750" s="60" t="s">
        <v>2849</v>
      </c>
      <c r="T750" s="60" t="s">
        <v>2847</v>
      </c>
      <c r="U750" s="60">
        <v>1</v>
      </c>
    </row>
    <row r="751" spans="1:21" x14ac:dyDescent="0.25">
      <c r="A751" s="59">
        <v>655821</v>
      </c>
      <c r="B751" s="60" t="s">
        <v>3987</v>
      </c>
      <c r="C751" s="60" t="s">
        <v>10</v>
      </c>
      <c r="D751" s="60" t="s">
        <v>2843</v>
      </c>
      <c r="E751" s="60" t="s">
        <v>2844</v>
      </c>
      <c r="F751" s="60" t="s">
        <v>2881</v>
      </c>
      <c r="G751" s="60" t="s">
        <v>2881</v>
      </c>
      <c r="H751" s="60" t="s">
        <v>2941</v>
      </c>
      <c r="I751" s="60" t="s">
        <v>2941</v>
      </c>
      <c r="J751" s="60" t="s">
        <v>2854</v>
      </c>
      <c r="K751" s="60" t="s">
        <v>3988</v>
      </c>
      <c r="L751" s="60" t="s">
        <v>2852</v>
      </c>
      <c r="M751" s="60">
        <v>330</v>
      </c>
      <c r="N751" s="60">
        <v>333</v>
      </c>
      <c r="O751" s="60">
        <v>402</v>
      </c>
      <c r="P751" s="61">
        <v>101</v>
      </c>
      <c r="Q751" s="62">
        <v>330333402101</v>
      </c>
      <c r="R751" s="60" t="s">
        <v>2881</v>
      </c>
      <c r="S751" s="60" t="s">
        <v>2849</v>
      </c>
      <c r="T751" s="60" t="s">
        <v>2847</v>
      </c>
      <c r="U751" s="60">
        <v>1</v>
      </c>
    </row>
    <row r="752" spans="1:21" x14ac:dyDescent="0.25">
      <c r="A752" s="59">
        <v>703230</v>
      </c>
      <c r="B752" s="60" t="s">
        <v>3989</v>
      </c>
      <c r="C752" s="60" t="s">
        <v>10</v>
      </c>
      <c r="D752" s="60" t="s">
        <v>2843</v>
      </c>
      <c r="E752" s="60" t="s">
        <v>2844</v>
      </c>
      <c r="F752" s="60" t="s">
        <v>2845</v>
      </c>
      <c r="G752" s="60" t="s">
        <v>2845</v>
      </c>
      <c r="H752" s="60" t="s">
        <v>3986</v>
      </c>
      <c r="I752" s="60" t="s">
        <v>3986</v>
      </c>
      <c r="J752" s="60" t="s">
        <v>2854</v>
      </c>
      <c r="K752" s="60" t="s">
        <v>3989</v>
      </c>
      <c r="L752" s="60" t="s">
        <v>2852</v>
      </c>
      <c r="M752" s="60">
        <v>330</v>
      </c>
      <c r="N752" s="60">
        <v>333</v>
      </c>
      <c r="O752" s="60">
        <v>401</v>
      </c>
      <c r="P752" s="61">
        <v>101</v>
      </c>
      <c r="Q752" s="62">
        <v>330333401101</v>
      </c>
      <c r="R752" s="60" t="s">
        <v>2845</v>
      </c>
      <c r="S752" s="60" t="s">
        <v>2849</v>
      </c>
      <c r="T752" s="60" t="s">
        <v>2847</v>
      </c>
      <c r="U752" s="60">
        <v>1</v>
      </c>
    </row>
    <row r="753" spans="1:21" x14ac:dyDescent="0.25">
      <c r="A753" s="59" t="s">
        <v>1217</v>
      </c>
      <c r="B753" s="60" t="s">
        <v>3990</v>
      </c>
      <c r="C753" s="60" t="s">
        <v>10</v>
      </c>
      <c r="D753" s="60" t="s">
        <v>3178</v>
      </c>
      <c r="E753" s="60" t="s">
        <v>3179</v>
      </c>
      <c r="F753" s="60" t="s">
        <v>3180</v>
      </c>
      <c r="G753" s="60" t="s">
        <v>3180</v>
      </c>
      <c r="H753" s="60" t="s">
        <v>3991</v>
      </c>
      <c r="I753" s="60" t="s">
        <v>3991</v>
      </c>
      <c r="J753" s="60" t="s">
        <v>2847</v>
      </c>
      <c r="K753" s="60" t="s">
        <v>3992</v>
      </c>
      <c r="L753" s="60" t="s">
        <v>1512</v>
      </c>
      <c r="M753" s="60" t="s">
        <v>1217</v>
      </c>
      <c r="N753" s="60" t="s">
        <v>1217</v>
      </c>
      <c r="O753" s="60" t="s">
        <v>1217</v>
      </c>
      <c r="P753" s="61" t="s">
        <v>1217</v>
      </c>
      <c r="Q753" s="62" t="s">
        <v>3183</v>
      </c>
      <c r="R753" s="60" t="s">
        <v>3180</v>
      </c>
      <c r="S753" s="60" t="s">
        <v>3180</v>
      </c>
      <c r="T753" s="60" t="s">
        <v>2847</v>
      </c>
      <c r="U753" s="60">
        <v>0.001</v>
      </c>
    </row>
    <row r="754" spans="1:21" x14ac:dyDescent="0.25">
      <c r="A754" s="59" t="s">
        <v>1217</v>
      </c>
      <c r="B754" s="60" t="s">
        <v>3993</v>
      </c>
      <c r="C754" s="60" t="s">
        <v>9</v>
      </c>
      <c r="D754" s="60" t="s">
        <v>2843</v>
      </c>
      <c r="E754" s="60" t="s">
        <v>2844</v>
      </c>
      <c r="F754" s="60" t="s">
        <v>2881</v>
      </c>
      <c r="G754" s="60" t="s">
        <v>2933</v>
      </c>
      <c r="H754" s="60" t="s">
        <v>2998</v>
      </c>
      <c r="I754" s="60" t="s">
        <v>2999</v>
      </c>
      <c r="J754" s="60" t="s">
        <v>2847</v>
      </c>
      <c r="K754" s="60" t="s">
        <v>2997</v>
      </c>
      <c r="L754" s="60" t="s">
        <v>1512</v>
      </c>
      <c r="M754" s="60">
        <v>330</v>
      </c>
      <c r="N754" s="60">
        <v>333</v>
      </c>
      <c r="O754" s="60">
        <v>402</v>
      </c>
      <c r="P754" s="61" t="s">
        <v>1217</v>
      </c>
      <c r="Q754" s="62" t="s">
        <v>2884</v>
      </c>
      <c r="R754" s="60" t="s">
        <v>2933</v>
      </c>
      <c r="S754" s="60" t="s">
        <v>2865</v>
      </c>
      <c r="T754" s="60" t="s">
        <v>2847</v>
      </c>
      <c r="U754" s="60">
        <v>0.5</v>
      </c>
    </row>
    <row r="755" spans="1:21" x14ac:dyDescent="0.25">
      <c r="A755" s="59">
        <v>695083</v>
      </c>
      <c r="B755" s="60" t="s">
        <v>3994</v>
      </c>
      <c r="C755" s="60" t="s">
        <v>10</v>
      </c>
      <c r="D755" s="60" t="s">
        <v>2843</v>
      </c>
      <c r="E755" s="60" t="s">
        <v>2844</v>
      </c>
      <c r="F755" s="60" t="s">
        <v>2881</v>
      </c>
      <c r="G755" s="60" t="s">
        <v>2881</v>
      </c>
      <c r="H755" s="60" t="s">
        <v>3298</v>
      </c>
      <c r="I755" s="60" t="s">
        <v>3298</v>
      </c>
      <c r="J755" s="60" t="s">
        <v>3811</v>
      </c>
      <c r="K755" s="60" t="s">
        <v>3994</v>
      </c>
      <c r="L755" s="60" t="s">
        <v>2852</v>
      </c>
      <c r="M755" s="60">
        <v>330</v>
      </c>
      <c r="N755" s="60">
        <v>333</v>
      </c>
      <c r="O755" s="60">
        <v>402</v>
      </c>
      <c r="P755" s="61">
        <v>172</v>
      </c>
      <c r="Q755" s="62">
        <v>330333402172</v>
      </c>
      <c r="R755" s="60" t="s">
        <v>2881</v>
      </c>
      <c r="S755" s="60" t="s">
        <v>2849</v>
      </c>
      <c r="T755" s="60" t="s">
        <v>2847</v>
      </c>
      <c r="U755" s="60">
        <v>1</v>
      </c>
    </row>
    <row r="756" spans="1:21" x14ac:dyDescent="0.25">
      <c r="A756" s="59">
        <v>695090</v>
      </c>
      <c r="B756" s="60" t="s">
        <v>3995</v>
      </c>
      <c r="C756" s="60" t="s">
        <v>10</v>
      </c>
      <c r="D756" s="60" t="s">
        <v>2843</v>
      </c>
      <c r="E756" s="60" t="s">
        <v>2844</v>
      </c>
      <c r="F756" s="60" t="s">
        <v>2881</v>
      </c>
      <c r="G756" s="60" t="s">
        <v>2881</v>
      </c>
      <c r="H756" s="60" t="s">
        <v>2979</v>
      </c>
      <c r="I756" s="60" t="s">
        <v>2980</v>
      </c>
      <c r="J756" s="60" t="s">
        <v>3811</v>
      </c>
      <c r="K756" s="60" t="s">
        <v>3995</v>
      </c>
      <c r="L756" s="60" t="s">
        <v>2852</v>
      </c>
      <c r="M756" s="60">
        <v>330</v>
      </c>
      <c r="N756" s="60">
        <v>333</v>
      </c>
      <c r="O756" s="60">
        <v>402</v>
      </c>
      <c r="P756" s="61">
        <v>172</v>
      </c>
      <c r="Q756" s="62">
        <v>330333402172</v>
      </c>
      <c r="R756" s="60" t="s">
        <v>2881</v>
      </c>
      <c r="S756" s="60" t="s">
        <v>2849</v>
      </c>
      <c r="T756" s="60" t="s">
        <v>2847</v>
      </c>
      <c r="U756" s="60">
        <v>1</v>
      </c>
    </row>
    <row r="757" spans="1:21" x14ac:dyDescent="0.25">
      <c r="A757" s="59">
        <v>703519</v>
      </c>
      <c r="B757" s="60" t="s">
        <v>112</v>
      </c>
      <c r="C757" s="60" t="s">
        <v>9</v>
      </c>
      <c r="D757" s="60" t="s">
        <v>3635</v>
      </c>
      <c r="E757" s="60" t="s">
        <v>3636</v>
      </c>
      <c r="F757" s="60" t="s">
        <v>3637</v>
      </c>
      <c r="G757" s="60" t="s">
        <v>3626</v>
      </c>
      <c r="H757" s="60" t="s">
        <v>3996</v>
      </c>
      <c r="I757" s="60" t="s">
        <v>3626</v>
      </c>
      <c r="J757" s="60" t="s">
        <v>2847</v>
      </c>
      <c r="K757" s="60" t="s">
        <v>3997</v>
      </c>
      <c r="L757" s="60" t="s">
        <v>2852</v>
      </c>
      <c r="M757" s="60">
        <v>480</v>
      </c>
      <c r="N757" s="60">
        <v>483</v>
      </c>
      <c r="O757" s="60">
        <v>101</v>
      </c>
      <c r="P757" s="61">
        <v>228</v>
      </c>
      <c r="Q757" s="62">
        <v>480483101228</v>
      </c>
      <c r="R757" s="60" t="s">
        <v>3996</v>
      </c>
      <c r="S757" s="60" t="s">
        <v>3626</v>
      </c>
      <c r="T757" s="60" t="s">
        <v>2847</v>
      </c>
      <c r="U757" s="60">
        <v>0.75</v>
      </c>
    </row>
    <row r="758" spans="1:21" x14ac:dyDescent="0.25">
      <c r="A758" s="59">
        <v>703231</v>
      </c>
      <c r="B758" s="60" t="s">
        <v>3998</v>
      </c>
      <c r="C758" s="60" t="s">
        <v>10</v>
      </c>
      <c r="D758" s="60" t="s">
        <v>2843</v>
      </c>
      <c r="E758" s="60" t="s">
        <v>2844</v>
      </c>
      <c r="F758" s="60" t="s">
        <v>2845</v>
      </c>
      <c r="G758" s="60" t="s">
        <v>2845</v>
      </c>
      <c r="H758" s="60" t="s">
        <v>3986</v>
      </c>
      <c r="I758" s="60" t="s">
        <v>3986</v>
      </c>
      <c r="J758" s="60" t="s">
        <v>2851</v>
      </c>
      <c r="K758" s="60" t="s">
        <v>3998</v>
      </c>
      <c r="L758" s="60" t="s">
        <v>2852</v>
      </c>
      <c r="M758" s="60">
        <v>330</v>
      </c>
      <c r="N758" s="60">
        <v>333</v>
      </c>
      <c r="O758" s="60">
        <v>401</v>
      </c>
      <c r="P758" s="61">
        <v>453</v>
      </c>
      <c r="Q758" s="62">
        <v>330333401453</v>
      </c>
      <c r="R758" s="60" t="s">
        <v>2845</v>
      </c>
      <c r="S758" s="60" t="s">
        <v>2849</v>
      </c>
      <c r="T758" s="60" t="s">
        <v>2847</v>
      </c>
      <c r="U758" s="60">
        <v>1</v>
      </c>
    </row>
    <row r="759" spans="1:21" x14ac:dyDescent="0.25">
      <c r="A759" s="59">
        <v>703520</v>
      </c>
      <c r="B759" s="60" t="s">
        <v>133</v>
      </c>
      <c r="C759" s="60" t="s">
        <v>9</v>
      </c>
      <c r="D759" s="60" t="s">
        <v>3635</v>
      </c>
      <c r="E759" s="60" t="s">
        <v>3636</v>
      </c>
      <c r="F759" s="60" t="s">
        <v>3637</v>
      </c>
      <c r="G759" s="60" t="s">
        <v>3626</v>
      </c>
      <c r="H759" s="60" t="s">
        <v>3775</v>
      </c>
      <c r="I759" s="60" t="s">
        <v>3626</v>
      </c>
      <c r="J759" s="60" t="s">
        <v>2847</v>
      </c>
      <c r="K759" s="60" t="s">
        <v>3776</v>
      </c>
      <c r="L759" s="60" t="s">
        <v>2852</v>
      </c>
      <c r="M759" s="60">
        <v>480</v>
      </c>
      <c r="N759" s="60">
        <v>483</v>
      </c>
      <c r="O759" s="60">
        <v>101</v>
      </c>
      <c r="P759" s="61">
        <v>228</v>
      </c>
      <c r="Q759" s="62">
        <v>480483101228</v>
      </c>
      <c r="R759" s="60" t="s">
        <v>3777</v>
      </c>
      <c r="S759" s="60" t="s">
        <v>3626</v>
      </c>
      <c r="T759" s="60" t="s">
        <v>2847</v>
      </c>
      <c r="U759" s="60">
        <v>0.4</v>
      </c>
    </row>
    <row r="760" spans="1:21" x14ac:dyDescent="0.25">
      <c r="A760" s="59">
        <v>830677</v>
      </c>
      <c r="B760" s="60" t="s">
        <v>3999</v>
      </c>
      <c r="C760" s="60" t="s">
        <v>9</v>
      </c>
      <c r="D760" s="60" t="s">
        <v>3635</v>
      </c>
      <c r="E760" s="60" t="s">
        <v>3636</v>
      </c>
      <c r="F760" s="60" t="s">
        <v>3637</v>
      </c>
      <c r="G760" s="60" t="s">
        <v>3626</v>
      </c>
      <c r="H760" s="60" t="s">
        <v>3775</v>
      </c>
      <c r="I760" s="60" t="s">
        <v>3626</v>
      </c>
      <c r="J760" s="60" t="s">
        <v>2847</v>
      </c>
      <c r="K760" s="60" t="s">
        <v>3776</v>
      </c>
      <c r="L760" s="60" t="s">
        <v>1302</v>
      </c>
      <c r="M760" s="60">
        <v>480</v>
      </c>
      <c r="N760" s="60">
        <v>483</v>
      </c>
      <c r="O760" s="60">
        <v>101</v>
      </c>
      <c r="P760" s="61" t="s">
        <v>1217</v>
      </c>
      <c r="Q760" s="62" t="s">
        <v>3640</v>
      </c>
      <c r="R760" s="60" t="s">
        <v>3777</v>
      </c>
      <c r="S760" s="60" t="s">
        <v>3626</v>
      </c>
      <c r="T760" s="60" t="s">
        <v>2847</v>
      </c>
      <c r="U760" s="60">
        <v>0.4</v>
      </c>
    </row>
    <row r="761" spans="1:21" x14ac:dyDescent="0.25">
      <c r="A761" s="59">
        <v>705291</v>
      </c>
      <c r="B761" s="60" t="s">
        <v>4000</v>
      </c>
      <c r="C761" s="60" t="s">
        <v>10</v>
      </c>
      <c r="D761" s="60" t="s">
        <v>2843</v>
      </c>
      <c r="E761" s="60" t="s">
        <v>2844</v>
      </c>
      <c r="F761" s="60" t="s">
        <v>2845</v>
      </c>
      <c r="G761" s="60" t="s">
        <v>2845</v>
      </c>
      <c r="H761" s="60" t="s">
        <v>4001</v>
      </c>
      <c r="I761" s="60" t="s">
        <v>4001</v>
      </c>
      <c r="J761" s="60" t="s">
        <v>2847</v>
      </c>
      <c r="K761" s="60" t="s">
        <v>4000</v>
      </c>
      <c r="L761" s="60" t="s">
        <v>2852</v>
      </c>
      <c r="M761" s="60">
        <v>330</v>
      </c>
      <c r="N761" s="60">
        <v>333</v>
      </c>
      <c r="O761" s="60">
        <v>401</v>
      </c>
      <c r="P761" s="61">
        <v>473</v>
      </c>
      <c r="Q761" s="62">
        <v>330333401473</v>
      </c>
      <c r="R761" s="60" t="s">
        <v>2845</v>
      </c>
      <c r="S761" s="60" t="s">
        <v>2849</v>
      </c>
      <c r="T761" s="60" t="s">
        <v>2847</v>
      </c>
      <c r="U761" s="60">
        <v>1</v>
      </c>
    </row>
    <row r="762" spans="1:21" x14ac:dyDescent="0.25">
      <c r="A762" s="59">
        <v>830679</v>
      </c>
      <c r="B762" s="60" t="s">
        <v>3997</v>
      </c>
      <c r="C762" s="60" t="s">
        <v>9</v>
      </c>
      <c r="D762" s="60" t="s">
        <v>3635</v>
      </c>
      <c r="E762" s="60" t="s">
        <v>3636</v>
      </c>
      <c r="F762" s="60" t="s">
        <v>3637</v>
      </c>
      <c r="G762" s="60" t="s">
        <v>3626</v>
      </c>
      <c r="H762" s="60" t="s">
        <v>3996</v>
      </c>
      <c r="I762" s="60" t="s">
        <v>3626</v>
      </c>
      <c r="J762" s="60" t="s">
        <v>2847</v>
      </c>
      <c r="K762" s="60" t="s">
        <v>3997</v>
      </c>
      <c r="L762" s="60" t="s">
        <v>1302</v>
      </c>
      <c r="M762" s="60">
        <v>480</v>
      </c>
      <c r="N762" s="60">
        <v>483</v>
      </c>
      <c r="O762" s="60">
        <v>101</v>
      </c>
      <c r="P762" s="61" t="s">
        <v>1217</v>
      </c>
      <c r="Q762" s="62" t="s">
        <v>3640</v>
      </c>
      <c r="R762" s="60" t="s">
        <v>3996</v>
      </c>
      <c r="S762" s="60" t="s">
        <v>3626</v>
      </c>
      <c r="T762" s="60" t="s">
        <v>2847</v>
      </c>
      <c r="U762" s="60">
        <v>0.75</v>
      </c>
    </row>
    <row r="763" spans="1:21" x14ac:dyDescent="0.25">
      <c r="A763" s="59">
        <v>16640</v>
      </c>
      <c r="B763" s="60" t="s">
        <v>4002</v>
      </c>
      <c r="C763" s="60" t="s">
        <v>10</v>
      </c>
      <c r="D763" s="60" t="s">
        <v>2843</v>
      </c>
      <c r="E763" s="60" t="s">
        <v>2844</v>
      </c>
      <c r="F763" s="60" t="s">
        <v>2845</v>
      </c>
      <c r="G763" s="60" t="s">
        <v>2845</v>
      </c>
      <c r="H763" s="60" t="s">
        <v>3936</v>
      </c>
      <c r="I763" s="60" t="s">
        <v>3936</v>
      </c>
      <c r="J763" s="60" t="s">
        <v>3946</v>
      </c>
      <c r="K763" s="60" t="s">
        <v>4002</v>
      </c>
      <c r="L763" s="60" t="s">
        <v>1302</v>
      </c>
      <c r="M763" s="60">
        <v>330</v>
      </c>
      <c r="N763" s="60">
        <v>333</v>
      </c>
      <c r="O763" s="60">
        <v>401</v>
      </c>
      <c r="P763" s="61" t="s">
        <v>1217</v>
      </c>
      <c r="Q763" s="62" t="s">
        <v>2848</v>
      </c>
      <c r="R763" s="60" t="s">
        <v>2845</v>
      </c>
      <c r="S763" s="60" t="s">
        <v>2849</v>
      </c>
      <c r="T763" s="60" t="s">
        <v>3946</v>
      </c>
      <c r="U763" s="60">
        <v>1</v>
      </c>
    </row>
    <row r="764" spans="1:21" x14ac:dyDescent="0.25">
      <c r="A764" s="59">
        <v>16639</v>
      </c>
      <c r="B764" s="60" t="s">
        <v>4003</v>
      </c>
      <c r="C764" s="60" t="s">
        <v>10</v>
      </c>
      <c r="D764" s="60" t="s">
        <v>2843</v>
      </c>
      <c r="E764" s="60" t="s">
        <v>2844</v>
      </c>
      <c r="F764" s="60" t="s">
        <v>2845</v>
      </c>
      <c r="G764" s="60" t="s">
        <v>2845</v>
      </c>
      <c r="H764" s="60" t="s">
        <v>4004</v>
      </c>
      <c r="I764" s="60" t="s">
        <v>4004</v>
      </c>
      <c r="J764" s="60" t="s">
        <v>3946</v>
      </c>
      <c r="K764" s="60" t="s">
        <v>4005</v>
      </c>
      <c r="L764" s="60" t="s">
        <v>1302</v>
      </c>
      <c r="M764" s="60">
        <v>330</v>
      </c>
      <c r="N764" s="60">
        <v>333</v>
      </c>
      <c r="O764" s="60">
        <v>401</v>
      </c>
      <c r="P764" s="61" t="s">
        <v>1217</v>
      </c>
      <c r="Q764" s="62" t="s">
        <v>2848</v>
      </c>
      <c r="R764" s="60" t="s">
        <v>2845</v>
      </c>
      <c r="S764" s="60" t="s">
        <v>2849</v>
      </c>
      <c r="T764" s="60" t="s">
        <v>3946</v>
      </c>
      <c r="U764" s="60">
        <v>1</v>
      </c>
    </row>
    <row r="765" spans="1:21" x14ac:dyDescent="0.25">
      <c r="A765" s="59">
        <v>692639</v>
      </c>
      <c r="B765" s="60" t="s">
        <v>4006</v>
      </c>
      <c r="C765" s="60" t="s">
        <v>10</v>
      </c>
      <c r="D765" s="60" t="s">
        <v>3058</v>
      </c>
      <c r="E765" s="60" t="s">
        <v>2844</v>
      </c>
      <c r="F765" s="60" t="s">
        <v>3059</v>
      </c>
      <c r="G765" s="60" t="s">
        <v>3408</v>
      </c>
      <c r="H765" s="60" t="s">
        <v>3434</v>
      </c>
      <c r="I765" s="60" t="s">
        <v>3410</v>
      </c>
      <c r="J765" s="60" t="s">
        <v>3811</v>
      </c>
      <c r="K765" s="60" t="s">
        <v>4007</v>
      </c>
      <c r="L765" s="60" t="s">
        <v>2852</v>
      </c>
      <c r="M765" s="60">
        <v>330</v>
      </c>
      <c r="N765" s="60">
        <v>335</v>
      </c>
      <c r="O765" s="60">
        <v>405</v>
      </c>
      <c r="P765" s="61">
        <v>148</v>
      </c>
      <c r="Q765" s="62">
        <v>330335405148</v>
      </c>
      <c r="R765" s="60" t="s">
        <v>3408</v>
      </c>
      <c r="S765" s="60" t="s">
        <v>2849</v>
      </c>
      <c r="T765" s="60" t="s">
        <v>2847</v>
      </c>
      <c r="U765" s="60">
        <v>1</v>
      </c>
    </row>
    <row r="766" spans="1:21" x14ac:dyDescent="0.25">
      <c r="A766" s="59">
        <v>17032</v>
      </c>
      <c r="B766" s="60" t="s">
        <v>4008</v>
      </c>
      <c r="C766" s="60" t="s">
        <v>10</v>
      </c>
      <c r="D766" s="60" t="s">
        <v>2843</v>
      </c>
      <c r="E766" s="60" t="s">
        <v>2844</v>
      </c>
      <c r="F766" s="60" t="s">
        <v>2845</v>
      </c>
      <c r="G766" s="60" t="s">
        <v>2845</v>
      </c>
      <c r="H766" s="60" t="s">
        <v>3401</v>
      </c>
      <c r="I766" s="60" t="s">
        <v>3401</v>
      </c>
      <c r="J766" s="60" t="s">
        <v>3946</v>
      </c>
      <c r="K766" s="60" t="s">
        <v>4008</v>
      </c>
      <c r="L766" s="60" t="s">
        <v>1302</v>
      </c>
      <c r="M766" s="60">
        <v>330</v>
      </c>
      <c r="N766" s="60">
        <v>333</v>
      </c>
      <c r="O766" s="60">
        <v>401</v>
      </c>
      <c r="P766" s="61" t="s">
        <v>1217</v>
      </c>
      <c r="Q766" s="62" t="s">
        <v>2848</v>
      </c>
      <c r="R766" s="60" t="s">
        <v>2845</v>
      </c>
      <c r="S766" s="60" t="s">
        <v>2849</v>
      </c>
      <c r="T766" s="60" t="s">
        <v>3946</v>
      </c>
      <c r="U766" s="60">
        <v>1</v>
      </c>
    </row>
    <row r="767" spans="1:21" x14ac:dyDescent="0.25">
      <c r="A767" s="59">
        <v>831833</v>
      </c>
      <c r="B767" s="60" t="s">
        <v>4009</v>
      </c>
      <c r="C767" s="60" t="s">
        <v>9</v>
      </c>
      <c r="D767" s="60" t="s">
        <v>3635</v>
      </c>
      <c r="E767" s="60" t="s">
        <v>3636</v>
      </c>
      <c r="F767" s="60" t="s">
        <v>3637</v>
      </c>
      <c r="G767" s="60" t="s">
        <v>3626</v>
      </c>
      <c r="H767" s="60" t="s">
        <v>3638</v>
      </c>
      <c r="I767" s="60" t="s">
        <v>3626</v>
      </c>
      <c r="J767" s="60" t="s">
        <v>2847</v>
      </c>
      <c r="K767" s="60" t="s">
        <v>3639</v>
      </c>
      <c r="L767" s="60" t="s">
        <v>1302</v>
      </c>
      <c r="M767" s="60">
        <v>480</v>
      </c>
      <c r="N767" s="60">
        <v>483</v>
      </c>
      <c r="O767" s="60">
        <v>101</v>
      </c>
      <c r="P767" s="61" t="s">
        <v>1217</v>
      </c>
      <c r="Q767" s="62" t="s">
        <v>3640</v>
      </c>
      <c r="R767" s="60" t="s">
        <v>3641</v>
      </c>
      <c r="S767" s="60" t="s">
        <v>3626</v>
      </c>
      <c r="T767" s="60" t="s">
        <v>2847</v>
      </c>
      <c r="U767" s="60">
        <v>1</v>
      </c>
    </row>
    <row r="768" spans="1:21" x14ac:dyDescent="0.25">
      <c r="A768" s="59">
        <v>831836</v>
      </c>
      <c r="B768" s="60" t="s">
        <v>4010</v>
      </c>
      <c r="C768" s="60" t="s">
        <v>9</v>
      </c>
      <c r="D768" s="60" t="s">
        <v>3635</v>
      </c>
      <c r="E768" s="60" t="s">
        <v>3636</v>
      </c>
      <c r="F768" s="60" t="s">
        <v>3637</v>
      </c>
      <c r="G768" s="60" t="s">
        <v>3626</v>
      </c>
      <c r="H768" s="60" t="s">
        <v>3996</v>
      </c>
      <c r="I768" s="60" t="s">
        <v>3626</v>
      </c>
      <c r="J768" s="60" t="s">
        <v>2847</v>
      </c>
      <c r="K768" s="60" t="s">
        <v>3997</v>
      </c>
      <c r="L768" s="60" t="s">
        <v>2852</v>
      </c>
      <c r="M768" s="60">
        <v>480</v>
      </c>
      <c r="N768" s="60">
        <v>483</v>
      </c>
      <c r="O768" s="60">
        <v>101</v>
      </c>
      <c r="P768" s="61">
        <v>228</v>
      </c>
      <c r="Q768" s="62">
        <v>480483101228</v>
      </c>
      <c r="R768" s="60" t="s">
        <v>3996</v>
      </c>
      <c r="S768" s="60" t="s">
        <v>3626</v>
      </c>
      <c r="T768" s="60" t="s">
        <v>2847</v>
      </c>
      <c r="U768" s="60">
        <v>0.75</v>
      </c>
    </row>
    <row r="769" spans="1:21" x14ac:dyDescent="0.25">
      <c r="A769" s="59">
        <v>831834</v>
      </c>
      <c r="B769" s="60" t="s">
        <v>4011</v>
      </c>
      <c r="C769" s="60" t="s">
        <v>9</v>
      </c>
      <c r="D769" s="60" t="s">
        <v>3635</v>
      </c>
      <c r="E769" s="60" t="s">
        <v>3636</v>
      </c>
      <c r="F769" s="60" t="s">
        <v>3637</v>
      </c>
      <c r="G769" s="60" t="s">
        <v>3626</v>
      </c>
      <c r="H769" s="60" t="s">
        <v>3775</v>
      </c>
      <c r="I769" s="60" t="s">
        <v>3626</v>
      </c>
      <c r="J769" s="60" t="s">
        <v>2847</v>
      </c>
      <c r="K769" s="60" t="s">
        <v>3776</v>
      </c>
      <c r="L769" s="60" t="s">
        <v>2852</v>
      </c>
      <c r="M769" s="60">
        <v>480</v>
      </c>
      <c r="N769" s="60">
        <v>483</v>
      </c>
      <c r="O769" s="60">
        <v>101</v>
      </c>
      <c r="P769" s="61">
        <v>228</v>
      </c>
      <c r="Q769" s="62">
        <v>480483101228</v>
      </c>
      <c r="R769" s="60" t="s">
        <v>3777</v>
      </c>
      <c r="S769" s="60" t="s">
        <v>3626</v>
      </c>
      <c r="T769" s="60" t="s">
        <v>2847</v>
      </c>
      <c r="U769" s="60">
        <v>0.4</v>
      </c>
    </row>
    <row r="770" spans="1:21" x14ac:dyDescent="0.25">
      <c r="A770" s="59">
        <v>659444</v>
      </c>
      <c r="B770" s="60" t="s">
        <v>4012</v>
      </c>
      <c r="C770" s="60" t="s">
        <v>10</v>
      </c>
      <c r="D770" s="60" t="s">
        <v>2843</v>
      </c>
      <c r="E770" s="60" t="s">
        <v>2844</v>
      </c>
      <c r="F770" s="60" t="s">
        <v>2845</v>
      </c>
      <c r="G770" s="60" t="s">
        <v>2845</v>
      </c>
      <c r="H770" s="60" t="s">
        <v>3532</v>
      </c>
      <c r="I770" s="60" t="s">
        <v>3523</v>
      </c>
      <c r="J770" s="60" t="s">
        <v>2847</v>
      </c>
      <c r="K770" s="60" t="s">
        <v>4013</v>
      </c>
      <c r="L770" s="60" t="s">
        <v>2852</v>
      </c>
      <c r="M770" s="60">
        <v>330</v>
      </c>
      <c r="N770" s="60">
        <v>333</v>
      </c>
      <c r="O770" s="60">
        <v>401</v>
      </c>
      <c r="P770" s="61">
        <v>452</v>
      </c>
      <c r="Q770" s="62">
        <v>330333401452</v>
      </c>
      <c r="R770" s="60" t="s">
        <v>2845</v>
      </c>
      <c r="S770" s="60" t="s">
        <v>2849</v>
      </c>
      <c r="T770" s="60" t="s">
        <v>2847</v>
      </c>
      <c r="U770" s="60">
        <v>1</v>
      </c>
    </row>
    <row r="771" spans="1:21" x14ac:dyDescent="0.25">
      <c r="A771" s="59">
        <v>61857</v>
      </c>
      <c r="B771" s="60" t="s">
        <v>4014</v>
      </c>
      <c r="C771" s="60" t="s">
        <v>10</v>
      </c>
      <c r="D771" s="60" t="s">
        <v>2843</v>
      </c>
      <c r="E771" s="60" t="s">
        <v>2844</v>
      </c>
      <c r="F771" s="60" t="s">
        <v>2881</v>
      </c>
      <c r="G771" s="60" t="s">
        <v>2881</v>
      </c>
      <c r="H771" s="60" t="s">
        <v>2979</v>
      </c>
      <c r="I771" s="60" t="s">
        <v>2980</v>
      </c>
      <c r="J771" s="60" t="s">
        <v>2847</v>
      </c>
      <c r="K771" s="60" t="s">
        <v>4014</v>
      </c>
      <c r="L771" s="60" t="s">
        <v>1302</v>
      </c>
      <c r="M771" s="60">
        <v>330</v>
      </c>
      <c r="N771" s="60">
        <v>333</v>
      </c>
      <c r="O771" s="60">
        <v>402</v>
      </c>
      <c r="P771" s="61">
        <v>152</v>
      </c>
      <c r="Q771" s="62">
        <v>330333402152</v>
      </c>
      <c r="R771" s="60" t="s">
        <v>2881</v>
      </c>
      <c r="S771" s="60" t="s">
        <v>2849</v>
      </c>
      <c r="T771" s="60" t="s">
        <v>2847</v>
      </c>
      <c r="U771" s="60">
        <v>1</v>
      </c>
    </row>
    <row r="772" spans="1:21" x14ac:dyDescent="0.25">
      <c r="A772" s="59" t="s">
        <v>1217</v>
      </c>
      <c r="B772" s="60" t="s">
        <v>4015</v>
      </c>
      <c r="C772" s="60" t="s">
        <v>9</v>
      </c>
      <c r="D772" s="60" t="s">
        <v>3635</v>
      </c>
      <c r="E772" s="60" t="s">
        <v>3636</v>
      </c>
      <c r="F772" s="60" t="s">
        <v>3637</v>
      </c>
      <c r="G772" s="60" t="s">
        <v>3626</v>
      </c>
      <c r="H772" s="60" t="s">
        <v>3752</v>
      </c>
      <c r="I772" s="60" t="s">
        <v>3626</v>
      </c>
      <c r="J772" s="60" t="s">
        <v>2847</v>
      </c>
      <c r="K772" s="60" t="s">
        <v>142</v>
      </c>
      <c r="L772" s="60" t="s">
        <v>1512</v>
      </c>
      <c r="M772" s="60">
        <v>480</v>
      </c>
      <c r="N772" s="60">
        <v>483</v>
      </c>
      <c r="O772" s="60">
        <v>101</v>
      </c>
      <c r="P772" s="61" t="s">
        <v>1217</v>
      </c>
      <c r="Q772" s="62" t="s">
        <v>3640</v>
      </c>
      <c r="R772" s="60" t="s">
        <v>3753</v>
      </c>
      <c r="S772" s="60" t="s">
        <v>3626</v>
      </c>
      <c r="T772" s="60" t="s">
        <v>2847</v>
      </c>
      <c r="U772" s="60">
        <v>0.4</v>
      </c>
    </row>
    <row r="773" spans="1:21" x14ac:dyDescent="0.25">
      <c r="A773" s="59" t="s">
        <v>1217</v>
      </c>
      <c r="B773" s="60" t="s">
        <v>4016</v>
      </c>
      <c r="C773" s="60" t="s">
        <v>9</v>
      </c>
      <c r="D773" s="60" t="s">
        <v>3623</v>
      </c>
      <c r="E773" s="60" t="s">
        <v>3624</v>
      </c>
      <c r="F773" s="60" t="s">
        <v>3625</v>
      </c>
      <c r="G773" s="60" t="s">
        <v>3626</v>
      </c>
      <c r="H773" s="60" t="s">
        <v>4017</v>
      </c>
      <c r="I773" s="60" t="s">
        <v>3626</v>
      </c>
      <c r="J773" s="60" t="s">
        <v>2847</v>
      </c>
      <c r="K773" s="60" t="s">
        <v>4018</v>
      </c>
      <c r="L773" s="60" t="s">
        <v>1512</v>
      </c>
      <c r="M773" s="60">
        <v>430</v>
      </c>
      <c r="N773" s="60">
        <v>433</v>
      </c>
      <c r="O773" s="60">
        <v>104</v>
      </c>
      <c r="P773" s="61" t="s">
        <v>1217</v>
      </c>
      <c r="Q773" s="62" t="s">
        <v>4019</v>
      </c>
      <c r="R773" s="60" t="s">
        <v>4020</v>
      </c>
      <c r="S773" s="60" t="s">
        <v>3626</v>
      </c>
      <c r="T773" s="60" t="s">
        <v>2847</v>
      </c>
      <c r="U773" s="60">
        <v>0.2</v>
      </c>
    </row>
    <row r="774" spans="1:21" x14ac:dyDescent="0.25">
      <c r="A774" s="59" t="s">
        <v>1217</v>
      </c>
      <c r="B774" s="60" t="s">
        <v>4021</v>
      </c>
      <c r="C774" s="60" t="s">
        <v>9</v>
      </c>
      <c r="D774" s="60" t="s">
        <v>3623</v>
      </c>
      <c r="E774" s="60" t="s">
        <v>3624</v>
      </c>
      <c r="F774" s="60" t="s">
        <v>3625</v>
      </c>
      <c r="G774" s="60" t="s">
        <v>3626</v>
      </c>
      <c r="H774" s="60" t="s">
        <v>4022</v>
      </c>
      <c r="I774" s="60" t="s">
        <v>3626</v>
      </c>
      <c r="J774" s="60" t="s">
        <v>2847</v>
      </c>
      <c r="K774" s="60" t="s">
        <v>4023</v>
      </c>
      <c r="L774" s="60" t="s">
        <v>1512</v>
      </c>
      <c r="M774" s="60">
        <v>430</v>
      </c>
      <c r="N774" s="60">
        <v>433</v>
      </c>
      <c r="O774" s="60">
        <v>104</v>
      </c>
      <c r="P774" s="61" t="s">
        <v>1217</v>
      </c>
      <c r="Q774" s="62" t="s">
        <v>4019</v>
      </c>
      <c r="R774" s="60" t="s">
        <v>4024</v>
      </c>
      <c r="S774" s="60" t="s">
        <v>3626</v>
      </c>
      <c r="T774" s="60" t="s">
        <v>2847</v>
      </c>
      <c r="U774" s="60">
        <v>0.2</v>
      </c>
    </row>
    <row r="775" spans="1:21" x14ac:dyDescent="0.25">
      <c r="A775" s="59" t="s">
        <v>1217</v>
      </c>
      <c r="B775" s="60" t="s">
        <v>4025</v>
      </c>
      <c r="C775" s="60" t="s">
        <v>9</v>
      </c>
      <c r="D775" s="60" t="s">
        <v>3623</v>
      </c>
      <c r="E775" s="60" t="s">
        <v>3624</v>
      </c>
      <c r="F775" s="60" t="s">
        <v>3625</v>
      </c>
      <c r="G775" s="60" t="s">
        <v>3626</v>
      </c>
      <c r="H775" s="60" t="s">
        <v>4026</v>
      </c>
      <c r="I775" s="60" t="s">
        <v>3626</v>
      </c>
      <c r="J775" s="60" t="s">
        <v>2847</v>
      </c>
      <c r="K775" s="60" t="s">
        <v>4027</v>
      </c>
      <c r="L775" s="60" t="s">
        <v>1512</v>
      </c>
      <c r="M775" s="60">
        <v>430</v>
      </c>
      <c r="N775" s="60">
        <v>433</v>
      </c>
      <c r="O775" s="60">
        <v>104</v>
      </c>
      <c r="P775" s="61" t="s">
        <v>1217</v>
      </c>
      <c r="Q775" s="62" t="s">
        <v>4019</v>
      </c>
      <c r="R775" s="60" t="s">
        <v>4028</v>
      </c>
      <c r="S775" s="60" t="s">
        <v>3626</v>
      </c>
      <c r="T775" s="60" t="s">
        <v>2847</v>
      </c>
      <c r="U775" s="60">
        <v>0.2</v>
      </c>
    </row>
    <row r="776" spans="1:21" x14ac:dyDescent="0.25">
      <c r="A776" s="59" t="s">
        <v>1217</v>
      </c>
      <c r="B776" s="60" t="s">
        <v>4029</v>
      </c>
      <c r="C776" s="60" t="s">
        <v>9</v>
      </c>
      <c r="D776" s="60" t="s">
        <v>3623</v>
      </c>
      <c r="E776" s="60" t="s">
        <v>3624</v>
      </c>
      <c r="F776" s="60" t="s">
        <v>3625</v>
      </c>
      <c r="G776" s="60" t="s">
        <v>3626</v>
      </c>
      <c r="H776" s="60" t="s">
        <v>4030</v>
      </c>
      <c r="I776" s="60" t="s">
        <v>3626</v>
      </c>
      <c r="J776" s="60" t="s">
        <v>2847</v>
      </c>
      <c r="K776" s="60" t="s">
        <v>4031</v>
      </c>
      <c r="L776" s="60" t="s">
        <v>1512</v>
      </c>
      <c r="M776" s="60">
        <v>430</v>
      </c>
      <c r="N776" s="60">
        <v>433</v>
      </c>
      <c r="O776" s="60">
        <v>104</v>
      </c>
      <c r="P776" s="61" t="s">
        <v>1217</v>
      </c>
      <c r="Q776" s="62" t="s">
        <v>4019</v>
      </c>
      <c r="R776" s="60" t="s">
        <v>4032</v>
      </c>
      <c r="S776" s="60" t="s">
        <v>3626</v>
      </c>
      <c r="T776" s="60" t="s">
        <v>2847</v>
      </c>
      <c r="U776" s="60">
        <v>0.2</v>
      </c>
    </row>
    <row r="777" spans="1:21" x14ac:dyDescent="0.25">
      <c r="A777" s="59">
        <v>711448</v>
      </c>
      <c r="B777" s="60" t="s">
        <v>4033</v>
      </c>
      <c r="C777" s="60" t="s">
        <v>9</v>
      </c>
      <c r="D777" s="60" t="s">
        <v>3623</v>
      </c>
      <c r="E777" s="60" t="s">
        <v>3624</v>
      </c>
      <c r="F777" s="60" t="s">
        <v>3625</v>
      </c>
      <c r="G777" s="60" t="s">
        <v>3626</v>
      </c>
      <c r="H777" s="60" t="s">
        <v>4017</v>
      </c>
      <c r="I777" s="60" t="s">
        <v>3626</v>
      </c>
      <c r="J777" s="60" t="s">
        <v>2847</v>
      </c>
      <c r="K777" s="60" t="s">
        <v>4018</v>
      </c>
      <c r="L777" s="60" t="s">
        <v>2852</v>
      </c>
      <c r="M777" s="60">
        <v>430</v>
      </c>
      <c r="N777" s="60">
        <v>433</v>
      </c>
      <c r="O777" s="60">
        <v>104</v>
      </c>
      <c r="P777" s="61">
        <v>105</v>
      </c>
      <c r="Q777" s="62">
        <v>430433104105</v>
      </c>
      <c r="R777" s="60" t="s">
        <v>4020</v>
      </c>
      <c r="S777" s="60" t="s">
        <v>3626</v>
      </c>
      <c r="T777" s="60" t="s">
        <v>2847</v>
      </c>
      <c r="U777" s="60">
        <v>0.2</v>
      </c>
    </row>
    <row r="778" spans="1:21" x14ac:dyDescent="0.25">
      <c r="A778" s="59">
        <v>21826</v>
      </c>
      <c r="B778" s="60" t="s">
        <v>239</v>
      </c>
      <c r="C778" s="60" t="s">
        <v>10</v>
      </c>
      <c r="D778" s="60" t="s">
        <v>2843</v>
      </c>
      <c r="E778" s="60" t="s">
        <v>2844</v>
      </c>
      <c r="F778" s="60" t="s">
        <v>2845</v>
      </c>
      <c r="G778" s="60" t="s">
        <v>2845</v>
      </c>
      <c r="H778" s="60" t="s">
        <v>3551</v>
      </c>
      <c r="I778" s="60" t="s">
        <v>3523</v>
      </c>
      <c r="J778" s="60" t="s">
        <v>2847</v>
      </c>
      <c r="K778" s="60" t="s">
        <v>3550</v>
      </c>
      <c r="L778" s="60" t="s">
        <v>4034</v>
      </c>
      <c r="M778" s="60">
        <v>330</v>
      </c>
      <c r="N778" s="60">
        <v>333</v>
      </c>
      <c r="O778" s="60">
        <v>401</v>
      </c>
      <c r="P778" s="61" t="s">
        <v>1217</v>
      </c>
      <c r="Q778" s="62" t="s">
        <v>2848</v>
      </c>
      <c r="R778" s="60" t="s">
        <v>2845</v>
      </c>
      <c r="S778" s="60" t="s">
        <v>2849</v>
      </c>
      <c r="T778" s="60" t="s">
        <v>2847</v>
      </c>
      <c r="U778" s="60">
        <v>1</v>
      </c>
    </row>
    <row r="779" spans="1:21" x14ac:dyDescent="0.25">
      <c r="A779" s="59">
        <v>21828</v>
      </c>
      <c r="B779" s="60" t="s">
        <v>921</v>
      </c>
      <c r="C779" s="60" t="s">
        <v>10</v>
      </c>
      <c r="D779" s="60" t="s">
        <v>3058</v>
      </c>
      <c r="E779" s="60" t="s">
        <v>2844</v>
      </c>
      <c r="F779" s="60" t="s">
        <v>3059</v>
      </c>
      <c r="G779" s="60" t="s">
        <v>3408</v>
      </c>
      <c r="H779" s="60" t="s">
        <v>3409</v>
      </c>
      <c r="I779" s="60" t="s">
        <v>3410</v>
      </c>
      <c r="J779" s="60" t="s">
        <v>2847</v>
      </c>
      <c r="K779" s="60" t="s">
        <v>3407</v>
      </c>
      <c r="L779" s="60" t="s">
        <v>4034</v>
      </c>
      <c r="M779" s="60">
        <v>330</v>
      </c>
      <c r="N779" s="60">
        <v>335</v>
      </c>
      <c r="O779" s="60">
        <v>405</v>
      </c>
      <c r="P779" s="61" t="s">
        <v>1217</v>
      </c>
      <c r="Q779" s="62" t="s">
        <v>3411</v>
      </c>
      <c r="R779" s="60" t="s">
        <v>3408</v>
      </c>
      <c r="S779" s="60" t="s">
        <v>2849</v>
      </c>
      <c r="T779" s="60" t="s">
        <v>2847</v>
      </c>
      <c r="U779" s="60">
        <v>1</v>
      </c>
    </row>
    <row r="780" spans="1:21" x14ac:dyDescent="0.25">
      <c r="A780" s="59">
        <v>21832</v>
      </c>
      <c r="B780" s="60" t="s">
        <v>245</v>
      </c>
      <c r="C780" s="60" t="s">
        <v>10</v>
      </c>
      <c r="D780" s="60" t="s">
        <v>2843</v>
      </c>
      <c r="E780" s="60" t="s">
        <v>2844</v>
      </c>
      <c r="F780" s="60" t="s">
        <v>2845</v>
      </c>
      <c r="G780" s="60" t="s">
        <v>2845</v>
      </c>
      <c r="H780" s="60" t="s">
        <v>3099</v>
      </c>
      <c r="I780" s="60" t="s">
        <v>3084</v>
      </c>
      <c r="J780" s="60" t="s">
        <v>2847</v>
      </c>
      <c r="K780" s="60" t="s">
        <v>3100</v>
      </c>
      <c r="L780" s="60" t="s">
        <v>4034</v>
      </c>
      <c r="M780" s="60">
        <v>330</v>
      </c>
      <c r="N780" s="60">
        <v>333</v>
      </c>
      <c r="O780" s="60">
        <v>401</v>
      </c>
      <c r="P780" s="61" t="s">
        <v>1217</v>
      </c>
      <c r="Q780" s="62" t="s">
        <v>2848</v>
      </c>
      <c r="R780" s="60" t="s">
        <v>2845</v>
      </c>
      <c r="S780" s="60" t="s">
        <v>2849</v>
      </c>
      <c r="T780" s="60" t="s">
        <v>2847</v>
      </c>
      <c r="U780" s="60">
        <v>1</v>
      </c>
    </row>
    <row r="781" spans="1:21" x14ac:dyDescent="0.25">
      <c r="A781" s="59">
        <v>21833</v>
      </c>
      <c r="B781" s="60" t="s">
        <v>4035</v>
      </c>
      <c r="C781" s="60" t="s">
        <v>10</v>
      </c>
      <c r="D781" s="60" t="s">
        <v>2843</v>
      </c>
      <c r="E781" s="60" t="s">
        <v>2844</v>
      </c>
      <c r="F781" s="60" t="s">
        <v>2845</v>
      </c>
      <c r="G781" s="60" t="s">
        <v>2845</v>
      </c>
      <c r="H781" s="60" t="s">
        <v>3354</v>
      </c>
      <c r="I781" s="60" t="s">
        <v>3355</v>
      </c>
      <c r="J781" s="60" t="s">
        <v>2847</v>
      </c>
      <c r="K781" s="60" t="s">
        <v>3356</v>
      </c>
      <c r="L781" s="60" t="s">
        <v>4034</v>
      </c>
      <c r="M781" s="60">
        <v>330</v>
      </c>
      <c r="N781" s="60">
        <v>333</v>
      </c>
      <c r="O781" s="60">
        <v>401</v>
      </c>
      <c r="P781" s="61" t="s">
        <v>1217</v>
      </c>
      <c r="Q781" s="62" t="s">
        <v>2848</v>
      </c>
      <c r="R781" s="60" t="s">
        <v>2845</v>
      </c>
      <c r="S781" s="60" t="s">
        <v>2849</v>
      </c>
      <c r="T781" s="60" t="s">
        <v>2847</v>
      </c>
      <c r="U781" s="60">
        <v>1</v>
      </c>
    </row>
    <row r="782" spans="1:21" x14ac:dyDescent="0.25">
      <c r="A782" s="59">
        <v>21836</v>
      </c>
      <c r="B782" s="60" t="s">
        <v>960</v>
      </c>
      <c r="C782" s="60" t="s">
        <v>10</v>
      </c>
      <c r="D782" s="60" t="s">
        <v>2843</v>
      </c>
      <c r="E782" s="60" t="s">
        <v>2844</v>
      </c>
      <c r="F782" s="60" t="s">
        <v>2845</v>
      </c>
      <c r="G782" s="60" t="s">
        <v>2845</v>
      </c>
      <c r="H782" s="60" t="s">
        <v>3135</v>
      </c>
      <c r="I782" s="60" t="s">
        <v>3084</v>
      </c>
      <c r="J782" s="60" t="s">
        <v>2847</v>
      </c>
      <c r="K782" s="60" t="s">
        <v>3134</v>
      </c>
      <c r="L782" s="60" t="s">
        <v>4034</v>
      </c>
      <c r="M782" s="60">
        <v>330</v>
      </c>
      <c r="N782" s="60">
        <v>333</v>
      </c>
      <c r="O782" s="60">
        <v>401</v>
      </c>
      <c r="P782" s="61" t="s">
        <v>1217</v>
      </c>
      <c r="Q782" s="62" t="s">
        <v>2848</v>
      </c>
      <c r="R782" s="60" t="s">
        <v>2845</v>
      </c>
      <c r="S782" s="60" t="s">
        <v>2849</v>
      </c>
      <c r="T782" s="60" t="s">
        <v>2847</v>
      </c>
      <c r="U782" s="60">
        <v>1</v>
      </c>
    </row>
    <row r="783" spans="1:21" x14ac:dyDescent="0.25">
      <c r="A783" s="59">
        <v>21837</v>
      </c>
      <c r="B783" s="60" t="s">
        <v>519</v>
      </c>
      <c r="C783" s="60" t="s">
        <v>10</v>
      </c>
      <c r="D783" s="60" t="s">
        <v>2843</v>
      </c>
      <c r="E783" s="60" t="s">
        <v>2844</v>
      </c>
      <c r="F783" s="60" t="s">
        <v>2845</v>
      </c>
      <c r="G783" s="60" t="s">
        <v>2845</v>
      </c>
      <c r="H783" s="60" t="s">
        <v>3479</v>
      </c>
      <c r="I783" s="60" t="s">
        <v>3479</v>
      </c>
      <c r="J783" s="60" t="s">
        <v>2847</v>
      </c>
      <c r="K783" s="60" t="s">
        <v>3480</v>
      </c>
      <c r="L783" s="60" t="s">
        <v>4034</v>
      </c>
      <c r="M783" s="60">
        <v>330</v>
      </c>
      <c r="N783" s="60">
        <v>333</v>
      </c>
      <c r="O783" s="60">
        <v>401</v>
      </c>
      <c r="P783" s="61" t="s">
        <v>1217</v>
      </c>
      <c r="Q783" s="62" t="s">
        <v>2848</v>
      </c>
      <c r="R783" s="60" t="s">
        <v>2845</v>
      </c>
      <c r="S783" s="60" t="s">
        <v>2849</v>
      </c>
      <c r="T783" s="60" t="s">
        <v>2847</v>
      </c>
      <c r="U783" s="60">
        <v>1</v>
      </c>
    </row>
    <row r="784" spans="1:21" x14ac:dyDescent="0.25">
      <c r="A784" s="59">
        <v>21838</v>
      </c>
      <c r="B784" s="60" t="s">
        <v>249</v>
      </c>
      <c r="C784" s="60" t="s">
        <v>10</v>
      </c>
      <c r="D784" s="60" t="s">
        <v>2843</v>
      </c>
      <c r="E784" s="60" t="s">
        <v>2844</v>
      </c>
      <c r="F784" s="60" t="s">
        <v>2845</v>
      </c>
      <c r="G784" s="60" t="s">
        <v>2845</v>
      </c>
      <c r="H784" s="60" t="s">
        <v>3279</v>
      </c>
      <c r="I784" s="60" t="s">
        <v>3280</v>
      </c>
      <c r="J784" s="60" t="s">
        <v>2847</v>
      </c>
      <c r="K784" s="60" t="s">
        <v>3281</v>
      </c>
      <c r="L784" s="60" t="s">
        <v>4034</v>
      </c>
      <c r="M784" s="60">
        <v>330</v>
      </c>
      <c r="N784" s="60">
        <v>333</v>
      </c>
      <c r="O784" s="60">
        <v>401</v>
      </c>
      <c r="P784" s="61" t="s">
        <v>1217</v>
      </c>
      <c r="Q784" s="62" t="s">
        <v>2848</v>
      </c>
      <c r="R784" s="60" t="s">
        <v>2845</v>
      </c>
      <c r="S784" s="60" t="s">
        <v>2849</v>
      </c>
      <c r="T784" s="60" t="s">
        <v>2847</v>
      </c>
      <c r="U784" s="60">
        <v>1</v>
      </c>
    </row>
    <row r="785" spans="1:21" x14ac:dyDescent="0.25">
      <c r="A785" s="59">
        <v>21843</v>
      </c>
      <c r="B785" s="60" t="s">
        <v>216</v>
      </c>
      <c r="C785" s="60" t="s">
        <v>10</v>
      </c>
      <c r="D785" s="60" t="s">
        <v>2843</v>
      </c>
      <c r="E785" s="60" t="s">
        <v>2844</v>
      </c>
      <c r="F785" s="60" t="s">
        <v>2845</v>
      </c>
      <c r="G785" s="60" t="s">
        <v>2845</v>
      </c>
      <c r="H785" s="60" t="s">
        <v>3503</v>
      </c>
      <c r="I785" s="60" t="s">
        <v>3503</v>
      </c>
      <c r="J785" s="60" t="s">
        <v>2847</v>
      </c>
      <c r="K785" s="60" t="s">
        <v>3502</v>
      </c>
      <c r="L785" s="60" t="s">
        <v>4034</v>
      </c>
      <c r="M785" s="60">
        <v>330</v>
      </c>
      <c r="N785" s="60">
        <v>333</v>
      </c>
      <c r="O785" s="60">
        <v>401</v>
      </c>
      <c r="P785" s="61" t="s">
        <v>1217</v>
      </c>
      <c r="Q785" s="62" t="s">
        <v>2848</v>
      </c>
      <c r="R785" s="60" t="s">
        <v>2845</v>
      </c>
      <c r="S785" s="60" t="s">
        <v>2849</v>
      </c>
      <c r="T785" s="60" t="s">
        <v>2847</v>
      </c>
      <c r="U785" s="60">
        <v>1</v>
      </c>
    </row>
    <row r="786" spans="1:21" x14ac:dyDescent="0.25">
      <c r="A786" s="59">
        <v>21844</v>
      </c>
      <c r="B786" s="60" t="s">
        <v>220</v>
      </c>
      <c r="C786" s="60" t="s">
        <v>10</v>
      </c>
      <c r="D786" s="60" t="s">
        <v>2843</v>
      </c>
      <c r="E786" s="60" t="s">
        <v>2844</v>
      </c>
      <c r="F786" s="60" t="s">
        <v>2845</v>
      </c>
      <c r="G786" s="60" t="s">
        <v>2845</v>
      </c>
      <c r="H786" s="60" t="s">
        <v>2874</v>
      </c>
      <c r="I786" s="60" t="s">
        <v>2874</v>
      </c>
      <c r="J786" s="60" t="s">
        <v>2847</v>
      </c>
      <c r="K786" s="60" t="s">
        <v>2873</v>
      </c>
      <c r="L786" s="60" t="s">
        <v>4034</v>
      </c>
      <c r="M786" s="60">
        <v>330</v>
      </c>
      <c r="N786" s="60">
        <v>333</v>
      </c>
      <c r="O786" s="60">
        <v>401</v>
      </c>
      <c r="P786" s="61" t="s">
        <v>1217</v>
      </c>
      <c r="Q786" s="62" t="s">
        <v>2848</v>
      </c>
      <c r="R786" s="60" t="s">
        <v>2845</v>
      </c>
      <c r="S786" s="60" t="s">
        <v>2849</v>
      </c>
      <c r="T786" s="60" t="s">
        <v>2847</v>
      </c>
      <c r="U786" s="60">
        <v>1</v>
      </c>
    </row>
    <row r="787" spans="1:21" x14ac:dyDescent="0.25">
      <c r="A787" s="59">
        <v>21845</v>
      </c>
      <c r="B787" s="60" t="s">
        <v>395</v>
      </c>
      <c r="C787" s="60" t="s">
        <v>10</v>
      </c>
      <c r="D787" s="60" t="s">
        <v>2843</v>
      </c>
      <c r="E787" s="60" t="s">
        <v>2844</v>
      </c>
      <c r="F787" s="60" t="s">
        <v>2845</v>
      </c>
      <c r="G787" s="60" t="s">
        <v>2845</v>
      </c>
      <c r="H787" s="60" t="s">
        <v>3387</v>
      </c>
      <c r="I787" s="60" t="s">
        <v>3387</v>
      </c>
      <c r="J787" s="60" t="s">
        <v>2847</v>
      </c>
      <c r="K787" s="60" t="s">
        <v>3386</v>
      </c>
      <c r="L787" s="60" t="s">
        <v>4034</v>
      </c>
      <c r="M787" s="60">
        <v>330</v>
      </c>
      <c r="N787" s="60">
        <v>333</v>
      </c>
      <c r="O787" s="60">
        <v>401</v>
      </c>
      <c r="P787" s="61" t="s">
        <v>1217</v>
      </c>
      <c r="Q787" s="62" t="s">
        <v>2848</v>
      </c>
      <c r="R787" s="60" t="s">
        <v>2845</v>
      </c>
      <c r="S787" s="60" t="s">
        <v>2849</v>
      </c>
      <c r="T787" s="60" t="s">
        <v>2847</v>
      </c>
      <c r="U787" s="60">
        <v>1</v>
      </c>
    </row>
    <row r="788" spans="1:21" x14ac:dyDescent="0.25">
      <c r="A788" s="59">
        <v>21846</v>
      </c>
      <c r="B788" s="60" t="s">
        <v>433</v>
      </c>
      <c r="C788" s="60" t="s">
        <v>10</v>
      </c>
      <c r="D788" s="60" t="s">
        <v>2843</v>
      </c>
      <c r="E788" s="60" t="s">
        <v>2844</v>
      </c>
      <c r="F788" s="60" t="s">
        <v>2845</v>
      </c>
      <c r="G788" s="60" t="s">
        <v>2845</v>
      </c>
      <c r="H788" s="60" t="s">
        <v>3596</v>
      </c>
      <c r="I788" s="60" t="s">
        <v>3596</v>
      </c>
      <c r="J788" s="60" t="s">
        <v>2847</v>
      </c>
      <c r="K788" s="60" t="s">
        <v>3602</v>
      </c>
      <c r="L788" s="60" t="s">
        <v>4034</v>
      </c>
      <c r="M788" s="60">
        <v>330</v>
      </c>
      <c r="N788" s="60">
        <v>333</v>
      </c>
      <c r="O788" s="60">
        <v>401</v>
      </c>
      <c r="P788" s="61" t="s">
        <v>1217</v>
      </c>
      <c r="Q788" s="62" t="s">
        <v>2848</v>
      </c>
      <c r="R788" s="60" t="s">
        <v>2845</v>
      </c>
      <c r="S788" s="60" t="s">
        <v>2849</v>
      </c>
      <c r="T788" s="60" t="s">
        <v>2847</v>
      </c>
      <c r="U788" s="60">
        <v>1</v>
      </c>
    </row>
    <row r="789" spans="1:21" x14ac:dyDescent="0.25">
      <c r="A789" s="59">
        <v>21848</v>
      </c>
      <c r="B789" s="60" t="s">
        <v>4036</v>
      </c>
      <c r="C789" s="60" t="s">
        <v>10</v>
      </c>
      <c r="D789" s="60" t="s">
        <v>2843</v>
      </c>
      <c r="E789" s="60" t="s">
        <v>2844</v>
      </c>
      <c r="F789" s="60" t="s">
        <v>2845</v>
      </c>
      <c r="G789" s="60" t="s">
        <v>2845</v>
      </c>
      <c r="H789" s="60" t="s">
        <v>3171</v>
      </c>
      <c r="I789" s="60" t="s">
        <v>3171</v>
      </c>
      <c r="J789" s="60" t="s">
        <v>2847</v>
      </c>
      <c r="K789" s="60" t="s">
        <v>3170</v>
      </c>
      <c r="L789" s="60" t="s">
        <v>4034</v>
      </c>
      <c r="M789" s="60">
        <v>330</v>
      </c>
      <c r="N789" s="60">
        <v>333</v>
      </c>
      <c r="O789" s="60">
        <v>401</v>
      </c>
      <c r="P789" s="61" t="s">
        <v>1217</v>
      </c>
      <c r="Q789" s="62" t="s">
        <v>2848</v>
      </c>
      <c r="R789" s="60" t="s">
        <v>2845</v>
      </c>
      <c r="S789" s="60" t="s">
        <v>2849</v>
      </c>
      <c r="T789" s="60" t="s">
        <v>2847</v>
      </c>
      <c r="U789" s="60">
        <v>1</v>
      </c>
    </row>
    <row r="790" spans="1:21" x14ac:dyDescent="0.25">
      <c r="A790" s="59">
        <v>21849</v>
      </c>
      <c r="B790" s="60" t="s">
        <v>4037</v>
      </c>
      <c r="C790" s="60" t="s">
        <v>10</v>
      </c>
      <c r="D790" s="60" t="s">
        <v>2843</v>
      </c>
      <c r="E790" s="60" t="s">
        <v>2844</v>
      </c>
      <c r="F790" s="60" t="s">
        <v>2845</v>
      </c>
      <c r="G790" s="60" t="s">
        <v>2845</v>
      </c>
      <c r="H790" s="60" t="s">
        <v>3247</v>
      </c>
      <c r="I790" s="60" t="s">
        <v>3244</v>
      </c>
      <c r="J790" s="60" t="s">
        <v>2847</v>
      </c>
      <c r="K790" s="60" t="s">
        <v>3248</v>
      </c>
      <c r="L790" s="60" t="s">
        <v>4034</v>
      </c>
      <c r="M790" s="60">
        <v>330</v>
      </c>
      <c r="N790" s="60">
        <v>333</v>
      </c>
      <c r="O790" s="60">
        <v>401</v>
      </c>
      <c r="P790" s="61" t="s">
        <v>1217</v>
      </c>
      <c r="Q790" s="62" t="s">
        <v>2848</v>
      </c>
      <c r="R790" s="60" t="s">
        <v>2845</v>
      </c>
      <c r="S790" s="60" t="s">
        <v>2849</v>
      </c>
      <c r="T790" s="60" t="s">
        <v>2847</v>
      </c>
      <c r="U790" s="60">
        <v>1</v>
      </c>
    </row>
    <row r="791" spans="1:21" x14ac:dyDescent="0.25">
      <c r="A791" s="59">
        <v>21851</v>
      </c>
      <c r="B791" s="60" t="s">
        <v>474</v>
      </c>
      <c r="C791" s="60" t="s">
        <v>10</v>
      </c>
      <c r="D791" s="60" t="s">
        <v>2843</v>
      </c>
      <c r="E791" s="60" t="s">
        <v>2844</v>
      </c>
      <c r="F791" s="60" t="s">
        <v>2845</v>
      </c>
      <c r="G791" s="60" t="s">
        <v>2845</v>
      </c>
      <c r="H791" s="60" t="s">
        <v>3401</v>
      </c>
      <c r="I791" s="60" t="s">
        <v>3401</v>
      </c>
      <c r="J791" s="60" t="s">
        <v>2847</v>
      </c>
      <c r="K791" s="60" t="s">
        <v>3400</v>
      </c>
      <c r="L791" s="60" t="s">
        <v>4034</v>
      </c>
      <c r="M791" s="60">
        <v>330</v>
      </c>
      <c r="N791" s="60">
        <v>333</v>
      </c>
      <c r="O791" s="60">
        <v>401</v>
      </c>
      <c r="P791" s="61" t="s">
        <v>1217</v>
      </c>
      <c r="Q791" s="62" t="s">
        <v>2848</v>
      </c>
      <c r="R791" s="60" t="s">
        <v>2845</v>
      </c>
      <c r="S791" s="60" t="s">
        <v>2849</v>
      </c>
      <c r="T791" s="60" t="s">
        <v>2847</v>
      </c>
      <c r="U791" s="60">
        <v>1</v>
      </c>
    </row>
    <row r="792" spans="1:21" x14ac:dyDescent="0.25">
      <c r="A792" s="59">
        <v>21854</v>
      </c>
      <c r="B792" s="60" t="s">
        <v>315</v>
      </c>
      <c r="C792" s="60" t="s">
        <v>10</v>
      </c>
      <c r="D792" s="60" t="s">
        <v>2843</v>
      </c>
      <c r="E792" s="60" t="s">
        <v>2844</v>
      </c>
      <c r="F792" s="60" t="s">
        <v>2845</v>
      </c>
      <c r="G792" s="60" t="s">
        <v>2845</v>
      </c>
      <c r="H792" s="60" t="s">
        <v>3537</v>
      </c>
      <c r="I792" s="60" t="s">
        <v>3523</v>
      </c>
      <c r="J792" s="60" t="s">
        <v>2847</v>
      </c>
      <c r="K792" s="60" t="s">
        <v>3536</v>
      </c>
      <c r="L792" s="60" t="s">
        <v>4034</v>
      </c>
      <c r="M792" s="60">
        <v>330</v>
      </c>
      <c r="N792" s="60">
        <v>333</v>
      </c>
      <c r="O792" s="60">
        <v>401</v>
      </c>
      <c r="P792" s="61" t="s">
        <v>1217</v>
      </c>
      <c r="Q792" s="62" t="s">
        <v>2848</v>
      </c>
      <c r="R792" s="60" t="s">
        <v>2845</v>
      </c>
      <c r="S792" s="60" t="s">
        <v>2849</v>
      </c>
      <c r="T792" s="60" t="s">
        <v>2847</v>
      </c>
      <c r="U792" s="60">
        <v>1</v>
      </c>
    </row>
    <row r="793" spans="1:21" x14ac:dyDescent="0.25">
      <c r="A793" s="59">
        <v>21855</v>
      </c>
      <c r="B793" s="60" t="s">
        <v>440</v>
      </c>
      <c r="C793" s="60" t="s">
        <v>10</v>
      </c>
      <c r="D793" s="60" t="s">
        <v>2843</v>
      </c>
      <c r="E793" s="60" t="s">
        <v>2844</v>
      </c>
      <c r="F793" s="60" t="s">
        <v>2845</v>
      </c>
      <c r="G793" s="60" t="s">
        <v>2845</v>
      </c>
      <c r="H793" s="60" t="s">
        <v>3510</v>
      </c>
      <c r="I793" s="60" t="s">
        <v>3510</v>
      </c>
      <c r="J793" s="60" t="s">
        <v>2847</v>
      </c>
      <c r="K793" s="60" t="s">
        <v>3511</v>
      </c>
      <c r="L793" s="60" t="s">
        <v>4034</v>
      </c>
      <c r="M793" s="60">
        <v>330</v>
      </c>
      <c r="N793" s="60">
        <v>333</v>
      </c>
      <c r="O793" s="60">
        <v>401</v>
      </c>
      <c r="P793" s="61" t="s">
        <v>1217</v>
      </c>
      <c r="Q793" s="62" t="s">
        <v>2848</v>
      </c>
      <c r="R793" s="60" t="s">
        <v>2845</v>
      </c>
      <c r="S793" s="60" t="s">
        <v>2849</v>
      </c>
      <c r="T793" s="60" t="s">
        <v>2847</v>
      </c>
      <c r="U793" s="60">
        <v>1</v>
      </c>
    </row>
    <row r="794" spans="1:21" x14ac:dyDescent="0.25">
      <c r="A794" s="59">
        <v>21857</v>
      </c>
      <c r="B794" s="60" t="s">
        <v>586</v>
      </c>
      <c r="C794" s="60" t="s">
        <v>10</v>
      </c>
      <c r="D794" s="60" t="s">
        <v>2843</v>
      </c>
      <c r="E794" s="60" t="s">
        <v>2844</v>
      </c>
      <c r="F794" s="60" t="s">
        <v>2845</v>
      </c>
      <c r="G794" s="60" t="s">
        <v>2845</v>
      </c>
      <c r="H794" s="60" t="s">
        <v>3243</v>
      </c>
      <c r="I794" s="60" t="s">
        <v>3244</v>
      </c>
      <c r="J794" s="60" t="s">
        <v>2847</v>
      </c>
      <c r="K794" s="60" t="s">
        <v>4038</v>
      </c>
      <c r="L794" s="60" t="s">
        <v>4034</v>
      </c>
      <c r="M794" s="60">
        <v>330</v>
      </c>
      <c r="N794" s="60">
        <v>333</v>
      </c>
      <c r="O794" s="60">
        <v>401</v>
      </c>
      <c r="P794" s="61" t="s">
        <v>1217</v>
      </c>
      <c r="Q794" s="62" t="s">
        <v>2848</v>
      </c>
      <c r="R794" s="60" t="s">
        <v>2845</v>
      </c>
      <c r="S794" s="60" t="s">
        <v>2849</v>
      </c>
      <c r="T794" s="60" t="s">
        <v>2847</v>
      </c>
      <c r="U794" s="60">
        <v>1</v>
      </c>
    </row>
    <row r="795" spans="1:21" x14ac:dyDescent="0.25">
      <c r="A795" s="59">
        <v>21859</v>
      </c>
      <c r="B795" s="60" t="s">
        <v>368</v>
      </c>
      <c r="C795" s="60" t="s">
        <v>10</v>
      </c>
      <c r="D795" s="60" t="s">
        <v>2843</v>
      </c>
      <c r="E795" s="60" t="s">
        <v>2844</v>
      </c>
      <c r="F795" s="60" t="s">
        <v>2845</v>
      </c>
      <c r="G795" s="60" t="s">
        <v>2845</v>
      </c>
      <c r="H795" s="60" t="s">
        <v>3083</v>
      </c>
      <c r="I795" s="60" t="s">
        <v>3084</v>
      </c>
      <c r="J795" s="60" t="s">
        <v>2847</v>
      </c>
      <c r="K795" s="60" t="s">
        <v>3082</v>
      </c>
      <c r="L795" s="60" t="s">
        <v>4034</v>
      </c>
      <c r="M795" s="60">
        <v>330</v>
      </c>
      <c r="N795" s="60">
        <v>333</v>
      </c>
      <c r="O795" s="60">
        <v>401</v>
      </c>
      <c r="P795" s="61" t="s">
        <v>1217</v>
      </c>
      <c r="Q795" s="62" t="s">
        <v>2848</v>
      </c>
      <c r="R795" s="60" t="s">
        <v>2845</v>
      </c>
      <c r="S795" s="60" t="s">
        <v>2849</v>
      </c>
      <c r="T795" s="60" t="s">
        <v>2847</v>
      </c>
      <c r="U795" s="60">
        <v>1</v>
      </c>
    </row>
    <row r="796" spans="1:21" x14ac:dyDescent="0.25">
      <c r="A796" s="59">
        <v>21860</v>
      </c>
      <c r="B796" s="60" t="s">
        <v>1083</v>
      </c>
      <c r="C796" s="60" t="s">
        <v>10</v>
      </c>
      <c r="D796" s="60" t="s">
        <v>2843</v>
      </c>
      <c r="E796" s="60" t="s">
        <v>2844</v>
      </c>
      <c r="F796" s="60" t="s">
        <v>2845</v>
      </c>
      <c r="G796" s="60" t="s">
        <v>2845</v>
      </c>
      <c r="H796" s="60" t="s">
        <v>3796</v>
      </c>
      <c r="I796" s="60" t="s">
        <v>3084</v>
      </c>
      <c r="J796" s="60" t="s">
        <v>2847</v>
      </c>
      <c r="K796" s="60" t="s">
        <v>4039</v>
      </c>
      <c r="L796" s="60" t="s">
        <v>4034</v>
      </c>
      <c r="M796" s="60">
        <v>330</v>
      </c>
      <c r="N796" s="60">
        <v>333</v>
      </c>
      <c r="O796" s="60">
        <v>401</v>
      </c>
      <c r="P796" s="61" t="s">
        <v>1217</v>
      </c>
      <c r="Q796" s="62" t="s">
        <v>2848</v>
      </c>
      <c r="R796" s="60" t="s">
        <v>2845</v>
      </c>
      <c r="S796" s="60" t="s">
        <v>2849</v>
      </c>
      <c r="T796" s="60" t="s">
        <v>2847</v>
      </c>
      <c r="U796" s="60">
        <v>1</v>
      </c>
    </row>
    <row r="797" spans="1:21" x14ac:dyDescent="0.25">
      <c r="A797" s="59">
        <v>21861</v>
      </c>
      <c r="B797" s="60" t="s">
        <v>224</v>
      </c>
      <c r="C797" s="60" t="s">
        <v>10</v>
      </c>
      <c r="D797" s="60" t="s">
        <v>2843</v>
      </c>
      <c r="E797" s="60" t="s">
        <v>2844</v>
      </c>
      <c r="F797" s="60" t="s">
        <v>2845</v>
      </c>
      <c r="G797" s="60" t="s">
        <v>2845</v>
      </c>
      <c r="H797" s="60" t="s">
        <v>3938</v>
      </c>
      <c r="I797" s="60" t="s">
        <v>3938</v>
      </c>
      <c r="J797" s="60" t="s">
        <v>2847</v>
      </c>
      <c r="K797" s="60" t="s">
        <v>3937</v>
      </c>
      <c r="L797" s="60" t="s">
        <v>4034</v>
      </c>
      <c r="M797" s="60">
        <v>330</v>
      </c>
      <c r="N797" s="60">
        <v>333</v>
      </c>
      <c r="O797" s="60">
        <v>401</v>
      </c>
      <c r="P797" s="61" t="s">
        <v>1217</v>
      </c>
      <c r="Q797" s="62" t="s">
        <v>2848</v>
      </c>
      <c r="R797" s="60" t="s">
        <v>2845</v>
      </c>
      <c r="S797" s="60" t="s">
        <v>2849</v>
      </c>
      <c r="T797" s="60" t="s">
        <v>2847</v>
      </c>
      <c r="U797" s="60">
        <v>1</v>
      </c>
    </row>
    <row r="798" spans="1:21" x14ac:dyDescent="0.25">
      <c r="A798" s="59">
        <v>21862</v>
      </c>
      <c r="B798" s="60" t="s">
        <v>443</v>
      </c>
      <c r="C798" s="60" t="s">
        <v>10</v>
      </c>
      <c r="D798" s="60" t="s">
        <v>2843</v>
      </c>
      <c r="E798" s="60" t="s">
        <v>2844</v>
      </c>
      <c r="F798" s="60" t="s">
        <v>2845</v>
      </c>
      <c r="G798" s="60" t="s">
        <v>2845</v>
      </c>
      <c r="H798" s="60" t="s">
        <v>3541</v>
      </c>
      <c r="I798" s="60" t="s">
        <v>3523</v>
      </c>
      <c r="J798" s="60" t="s">
        <v>2847</v>
      </c>
      <c r="K798" s="60" t="s">
        <v>3545</v>
      </c>
      <c r="L798" s="60" t="s">
        <v>4034</v>
      </c>
      <c r="M798" s="60">
        <v>330</v>
      </c>
      <c r="N798" s="60">
        <v>333</v>
      </c>
      <c r="O798" s="60">
        <v>401</v>
      </c>
      <c r="P798" s="61" t="s">
        <v>1217</v>
      </c>
      <c r="Q798" s="62" t="s">
        <v>2848</v>
      </c>
      <c r="R798" s="60" t="s">
        <v>2845</v>
      </c>
      <c r="S798" s="60" t="s">
        <v>2849</v>
      </c>
      <c r="T798" s="60" t="s">
        <v>2847</v>
      </c>
      <c r="U798" s="60">
        <v>1</v>
      </c>
    </row>
    <row r="799" spans="1:21" x14ac:dyDescent="0.25">
      <c r="A799" s="59">
        <v>21865</v>
      </c>
      <c r="B799" s="60" t="s">
        <v>263</v>
      </c>
      <c r="C799" s="60" t="s">
        <v>10</v>
      </c>
      <c r="D799" s="60" t="s">
        <v>2843</v>
      </c>
      <c r="E799" s="60" t="s">
        <v>2844</v>
      </c>
      <c r="F799" s="60" t="s">
        <v>2845</v>
      </c>
      <c r="G799" s="60" t="s">
        <v>2845</v>
      </c>
      <c r="H799" s="60" t="s">
        <v>3153</v>
      </c>
      <c r="I799" s="60" t="s">
        <v>3084</v>
      </c>
      <c r="J799" s="60" t="s">
        <v>2847</v>
      </c>
      <c r="K799" s="60" t="s">
        <v>3154</v>
      </c>
      <c r="L799" s="60" t="s">
        <v>4034</v>
      </c>
      <c r="M799" s="60">
        <v>330</v>
      </c>
      <c r="N799" s="60">
        <v>333</v>
      </c>
      <c r="O799" s="60">
        <v>401</v>
      </c>
      <c r="P799" s="61" t="s">
        <v>1217</v>
      </c>
      <c r="Q799" s="62" t="s">
        <v>2848</v>
      </c>
      <c r="R799" s="60" t="s">
        <v>2845</v>
      </c>
      <c r="S799" s="60" t="s">
        <v>2849</v>
      </c>
      <c r="T799" s="60" t="s">
        <v>2847</v>
      </c>
      <c r="U799" s="60">
        <v>1</v>
      </c>
    </row>
    <row r="800" spans="1:21" x14ac:dyDescent="0.25">
      <c r="A800" s="59">
        <v>21866</v>
      </c>
      <c r="B800" s="60" t="s">
        <v>267</v>
      </c>
      <c r="C800" s="60" t="s">
        <v>10</v>
      </c>
      <c r="D800" s="60" t="s">
        <v>2843</v>
      </c>
      <c r="E800" s="60" t="s">
        <v>2844</v>
      </c>
      <c r="F800" s="60" t="s">
        <v>2845</v>
      </c>
      <c r="G800" s="60" t="s">
        <v>2845</v>
      </c>
      <c r="H800" s="60" t="s">
        <v>2846</v>
      </c>
      <c r="I800" s="60" t="s">
        <v>2846</v>
      </c>
      <c r="J800" s="60" t="s">
        <v>2847</v>
      </c>
      <c r="K800" s="60" t="s">
        <v>2842</v>
      </c>
      <c r="L800" s="60" t="s">
        <v>4034</v>
      </c>
      <c r="M800" s="60">
        <v>330</v>
      </c>
      <c r="N800" s="60">
        <v>333</v>
      </c>
      <c r="O800" s="60">
        <v>401</v>
      </c>
      <c r="P800" s="61" t="s">
        <v>1217</v>
      </c>
      <c r="Q800" s="62" t="s">
        <v>2848</v>
      </c>
      <c r="R800" s="60" t="s">
        <v>2845</v>
      </c>
      <c r="S800" s="60" t="s">
        <v>2849</v>
      </c>
      <c r="T800" s="60" t="s">
        <v>2847</v>
      </c>
      <c r="U800" s="60">
        <v>1</v>
      </c>
    </row>
    <row r="801" spans="1:21" x14ac:dyDescent="0.25">
      <c r="A801" s="59">
        <v>21921</v>
      </c>
      <c r="B801" s="60" t="s">
        <v>232</v>
      </c>
      <c r="C801" s="60" t="s">
        <v>10</v>
      </c>
      <c r="D801" s="60" t="s">
        <v>2843</v>
      </c>
      <c r="E801" s="60" t="s">
        <v>2844</v>
      </c>
      <c r="F801" s="60" t="s">
        <v>2845</v>
      </c>
      <c r="G801" s="60" t="s">
        <v>2845</v>
      </c>
      <c r="H801" s="60" t="s">
        <v>3111</v>
      </c>
      <c r="I801" s="60" t="s">
        <v>3084</v>
      </c>
      <c r="J801" s="60" t="s">
        <v>2847</v>
      </c>
      <c r="K801" s="60" t="s">
        <v>3110</v>
      </c>
      <c r="L801" s="60" t="s">
        <v>4034</v>
      </c>
      <c r="M801" s="60">
        <v>330</v>
      </c>
      <c r="N801" s="60">
        <v>333</v>
      </c>
      <c r="O801" s="60">
        <v>401</v>
      </c>
      <c r="P801" s="61" t="s">
        <v>1217</v>
      </c>
      <c r="Q801" s="62" t="s">
        <v>2848</v>
      </c>
      <c r="R801" s="60" t="s">
        <v>2845</v>
      </c>
      <c r="S801" s="60" t="s">
        <v>2849</v>
      </c>
      <c r="T801" s="60" t="s">
        <v>2847</v>
      </c>
      <c r="U801" s="60">
        <v>1</v>
      </c>
    </row>
    <row r="802" spans="1:21" x14ac:dyDescent="0.25">
      <c r="A802" s="59">
        <v>21922</v>
      </c>
      <c r="B802" s="60" t="s">
        <v>1083</v>
      </c>
      <c r="C802" s="60" t="s">
        <v>10</v>
      </c>
      <c r="D802" s="60" t="s">
        <v>2843</v>
      </c>
      <c r="E802" s="60" t="s">
        <v>2844</v>
      </c>
      <c r="F802" s="60" t="s">
        <v>2845</v>
      </c>
      <c r="G802" s="60" t="s">
        <v>2845</v>
      </c>
      <c r="H802" s="60" t="s">
        <v>3796</v>
      </c>
      <c r="I802" s="60" t="s">
        <v>3084</v>
      </c>
      <c r="J802" s="60" t="s">
        <v>2847</v>
      </c>
      <c r="K802" s="60" t="s">
        <v>4039</v>
      </c>
      <c r="L802" s="60" t="s">
        <v>4034</v>
      </c>
      <c r="M802" s="60">
        <v>330</v>
      </c>
      <c r="N802" s="60">
        <v>333</v>
      </c>
      <c r="O802" s="60">
        <v>401</v>
      </c>
      <c r="P802" s="61" t="s">
        <v>1217</v>
      </c>
      <c r="Q802" s="62" t="s">
        <v>2848</v>
      </c>
      <c r="R802" s="60" t="s">
        <v>2845</v>
      </c>
      <c r="S802" s="60" t="s">
        <v>2849</v>
      </c>
      <c r="T802" s="60" t="s">
        <v>2847</v>
      </c>
      <c r="U802" s="60">
        <v>1</v>
      </c>
    </row>
    <row r="803" spans="1:21" x14ac:dyDescent="0.25">
      <c r="A803" s="59">
        <v>21841</v>
      </c>
      <c r="B803" s="60" t="s">
        <v>253</v>
      </c>
      <c r="C803" s="60" t="s">
        <v>10</v>
      </c>
      <c r="D803" s="60" t="s">
        <v>2843</v>
      </c>
      <c r="E803" s="60" t="s">
        <v>2844</v>
      </c>
      <c r="F803" s="60" t="s">
        <v>2845</v>
      </c>
      <c r="G803" s="60" t="s">
        <v>2845</v>
      </c>
      <c r="H803" s="60" t="s">
        <v>3272</v>
      </c>
      <c r="I803" s="60" t="s">
        <v>3272</v>
      </c>
      <c r="J803" s="60" t="s">
        <v>2847</v>
      </c>
      <c r="K803" s="60" t="s">
        <v>3271</v>
      </c>
      <c r="L803" s="60" t="s">
        <v>4034</v>
      </c>
      <c r="M803" s="60">
        <v>330</v>
      </c>
      <c r="N803" s="60">
        <v>333</v>
      </c>
      <c r="O803" s="60">
        <v>401</v>
      </c>
      <c r="P803" s="61" t="s">
        <v>1217</v>
      </c>
      <c r="Q803" s="62" t="s">
        <v>2848</v>
      </c>
      <c r="R803" s="60" t="s">
        <v>2845</v>
      </c>
      <c r="S803" s="60" t="s">
        <v>2849</v>
      </c>
      <c r="T803" s="60" t="s">
        <v>2847</v>
      </c>
      <c r="U803" s="60">
        <v>1</v>
      </c>
    </row>
    <row r="804" spans="1:21" x14ac:dyDescent="0.25">
      <c r="A804" s="59">
        <v>21834</v>
      </c>
      <c r="B804" s="60" t="s">
        <v>303</v>
      </c>
      <c r="C804" s="60" t="s">
        <v>10</v>
      </c>
      <c r="D804" s="60" t="s">
        <v>2843</v>
      </c>
      <c r="E804" s="60" t="s">
        <v>2844</v>
      </c>
      <c r="F804" s="60" t="s">
        <v>2845</v>
      </c>
      <c r="G804" s="60" t="s">
        <v>2845</v>
      </c>
      <c r="H804" s="60" t="s">
        <v>3578</v>
      </c>
      <c r="I804" s="60" t="s">
        <v>3578</v>
      </c>
      <c r="J804" s="60" t="s">
        <v>2847</v>
      </c>
      <c r="K804" s="60" t="s">
        <v>3580</v>
      </c>
      <c r="L804" s="60" t="s">
        <v>4034</v>
      </c>
      <c r="M804" s="60">
        <v>330</v>
      </c>
      <c r="N804" s="60">
        <v>333</v>
      </c>
      <c r="O804" s="60">
        <v>401</v>
      </c>
      <c r="P804" s="61" t="s">
        <v>1217</v>
      </c>
      <c r="Q804" s="62" t="s">
        <v>2848</v>
      </c>
      <c r="R804" s="60" t="s">
        <v>2845</v>
      </c>
      <c r="S804" s="60" t="s">
        <v>2849</v>
      </c>
      <c r="T804" s="60" t="s">
        <v>2847</v>
      </c>
      <c r="U804" s="60">
        <v>1</v>
      </c>
    </row>
    <row r="805" spans="1:21" x14ac:dyDescent="0.25">
      <c r="A805" s="59">
        <v>21825</v>
      </c>
      <c r="B805" s="60" t="s">
        <v>208</v>
      </c>
      <c r="C805" s="60" t="s">
        <v>10</v>
      </c>
      <c r="D805" s="60" t="s">
        <v>2843</v>
      </c>
      <c r="E805" s="60" t="s">
        <v>2844</v>
      </c>
      <c r="F805" s="60" t="s">
        <v>2881</v>
      </c>
      <c r="G805" s="60" t="s">
        <v>2881</v>
      </c>
      <c r="H805" s="60" t="s">
        <v>3198</v>
      </c>
      <c r="I805" s="60" t="s">
        <v>3195</v>
      </c>
      <c r="J805" s="60" t="s">
        <v>2847</v>
      </c>
      <c r="K805" s="60" t="s">
        <v>3199</v>
      </c>
      <c r="L805" s="60" t="s">
        <v>4034</v>
      </c>
      <c r="M805" s="60">
        <v>330</v>
      </c>
      <c r="N805" s="60">
        <v>333</v>
      </c>
      <c r="O805" s="60">
        <v>402</v>
      </c>
      <c r="P805" s="61" t="s">
        <v>1217</v>
      </c>
      <c r="Q805" s="62" t="s">
        <v>2884</v>
      </c>
      <c r="R805" s="60" t="s">
        <v>2881</v>
      </c>
      <c r="S805" s="60" t="s">
        <v>2849</v>
      </c>
      <c r="T805" s="60" t="s">
        <v>2847</v>
      </c>
      <c r="U805" s="60">
        <v>1</v>
      </c>
    </row>
    <row r="806" spans="1:21" x14ac:dyDescent="0.25">
      <c r="A806" s="59">
        <v>21839</v>
      </c>
      <c r="B806" s="60" t="s">
        <v>4040</v>
      </c>
      <c r="C806" s="60" t="s">
        <v>10</v>
      </c>
      <c r="D806" s="60" t="s">
        <v>2843</v>
      </c>
      <c r="E806" s="60" t="s">
        <v>2844</v>
      </c>
      <c r="F806" s="60" t="s">
        <v>2845</v>
      </c>
      <c r="G806" s="60" t="s">
        <v>2845</v>
      </c>
      <c r="H806" s="60" t="s">
        <v>3325</v>
      </c>
      <c r="I806" s="60" t="s">
        <v>3325</v>
      </c>
      <c r="J806" s="60" t="s">
        <v>2847</v>
      </c>
      <c r="K806" s="60" t="s">
        <v>3324</v>
      </c>
      <c r="L806" s="60" t="s">
        <v>4034</v>
      </c>
      <c r="M806" s="60">
        <v>330</v>
      </c>
      <c r="N806" s="60">
        <v>333</v>
      </c>
      <c r="O806" s="60">
        <v>401</v>
      </c>
      <c r="P806" s="61" t="s">
        <v>1217</v>
      </c>
      <c r="Q806" s="62" t="s">
        <v>2848</v>
      </c>
      <c r="R806" s="60" t="s">
        <v>2845</v>
      </c>
      <c r="S806" s="60" t="s">
        <v>2849</v>
      </c>
      <c r="T806" s="60" t="s">
        <v>2847</v>
      </c>
      <c r="U806" s="60">
        <v>1</v>
      </c>
    </row>
    <row r="807" spans="1:21" x14ac:dyDescent="0.25">
      <c r="A807" s="59">
        <v>21842</v>
      </c>
      <c r="B807" s="60" t="s">
        <v>700</v>
      </c>
      <c r="C807" s="60" t="s">
        <v>10</v>
      </c>
      <c r="D807" s="60" t="s">
        <v>2843</v>
      </c>
      <c r="E807" s="60" t="s">
        <v>2844</v>
      </c>
      <c r="F807" s="60" t="s">
        <v>2845</v>
      </c>
      <c r="G807" s="60" t="s">
        <v>2845</v>
      </c>
      <c r="H807" s="60" t="s">
        <v>3318</v>
      </c>
      <c r="I807" s="60" t="s">
        <v>3318</v>
      </c>
      <c r="J807" s="60" t="s">
        <v>2847</v>
      </c>
      <c r="K807" s="60" t="s">
        <v>3317</v>
      </c>
      <c r="L807" s="60" t="s">
        <v>4034</v>
      </c>
      <c r="M807" s="60">
        <v>330</v>
      </c>
      <c r="N807" s="60">
        <v>333</v>
      </c>
      <c r="O807" s="60">
        <v>401</v>
      </c>
      <c r="P807" s="61" t="s">
        <v>1217</v>
      </c>
      <c r="Q807" s="62" t="s">
        <v>2848</v>
      </c>
      <c r="R807" s="60" t="s">
        <v>2845</v>
      </c>
      <c r="S807" s="60" t="s">
        <v>2849</v>
      </c>
      <c r="T807" s="60" t="s">
        <v>2847</v>
      </c>
      <c r="U807" s="60">
        <v>1</v>
      </c>
    </row>
    <row r="808" spans="1:21" x14ac:dyDescent="0.25">
      <c r="A808" s="59">
        <v>21867</v>
      </c>
      <c r="B808" s="60" t="s">
        <v>4041</v>
      </c>
      <c r="C808" s="60" t="s">
        <v>10</v>
      </c>
      <c r="D808" s="60" t="s">
        <v>2843</v>
      </c>
      <c r="E808" s="60" t="s">
        <v>2844</v>
      </c>
      <c r="F808" s="60" t="s">
        <v>2845</v>
      </c>
      <c r="G808" s="60" t="s">
        <v>2845</v>
      </c>
      <c r="H808" s="60" t="s">
        <v>3358</v>
      </c>
      <c r="I808" s="60" t="s">
        <v>3355</v>
      </c>
      <c r="J808" s="60" t="s">
        <v>2847</v>
      </c>
      <c r="K808" s="60" t="s">
        <v>3357</v>
      </c>
      <c r="L808" s="60" t="s">
        <v>4034</v>
      </c>
      <c r="M808" s="60">
        <v>330</v>
      </c>
      <c r="N808" s="60">
        <v>333</v>
      </c>
      <c r="O808" s="60">
        <v>401</v>
      </c>
      <c r="P808" s="61" t="s">
        <v>1217</v>
      </c>
      <c r="Q808" s="62" t="s">
        <v>2848</v>
      </c>
      <c r="R808" s="60" t="s">
        <v>2845</v>
      </c>
      <c r="S808" s="60" t="s">
        <v>2849</v>
      </c>
      <c r="T808" s="60" t="s">
        <v>2847</v>
      </c>
      <c r="U808" s="60">
        <v>1</v>
      </c>
    </row>
    <row r="809" spans="1:21" x14ac:dyDescent="0.25">
      <c r="A809" s="59">
        <v>21868</v>
      </c>
      <c r="B809" s="60" t="s">
        <v>322</v>
      </c>
      <c r="C809" s="60" t="s">
        <v>10</v>
      </c>
      <c r="D809" s="60" t="s">
        <v>2843</v>
      </c>
      <c r="E809" s="60" t="s">
        <v>2844</v>
      </c>
      <c r="F809" s="60" t="s">
        <v>2845</v>
      </c>
      <c r="G809" s="60" t="s">
        <v>2845</v>
      </c>
      <c r="H809" s="60" t="s">
        <v>3223</v>
      </c>
      <c r="I809" s="60" t="s">
        <v>3219</v>
      </c>
      <c r="J809" s="60" t="s">
        <v>2847</v>
      </c>
      <c r="K809" s="60" t="s">
        <v>3224</v>
      </c>
      <c r="L809" s="60" t="s">
        <v>4034</v>
      </c>
      <c r="M809" s="60">
        <v>330</v>
      </c>
      <c r="N809" s="60">
        <v>333</v>
      </c>
      <c r="O809" s="60">
        <v>401</v>
      </c>
      <c r="P809" s="61" t="s">
        <v>1217</v>
      </c>
      <c r="Q809" s="62" t="s">
        <v>2848</v>
      </c>
      <c r="R809" s="60" t="s">
        <v>2845</v>
      </c>
      <c r="S809" s="60" t="s">
        <v>2849</v>
      </c>
      <c r="T809" s="60" t="s">
        <v>2847</v>
      </c>
      <c r="U809" s="60">
        <v>1</v>
      </c>
    </row>
    <row r="810" spans="1:21" x14ac:dyDescent="0.25">
      <c r="A810" s="59">
        <v>21869</v>
      </c>
      <c r="B810" s="60" t="s">
        <v>943</v>
      </c>
      <c r="C810" s="60" t="s">
        <v>10</v>
      </c>
      <c r="D810" s="60" t="s">
        <v>2843</v>
      </c>
      <c r="E810" s="60" t="s">
        <v>2844</v>
      </c>
      <c r="F810" s="60" t="s">
        <v>2845</v>
      </c>
      <c r="G810" s="60" t="s">
        <v>2845</v>
      </c>
      <c r="H810" s="60" t="s">
        <v>3369</v>
      </c>
      <c r="I810" s="60" t="s">
        <v>3355</v>
      </c>
      <c r="J810" s="60" t="s">
        <v>2847</v>
      </c>
      <c r="K810" s="60" t="s">
        <v>3368</v>
      </c>
      <c r="L810" s="60" t="s">
        <v>4034</v>
      </c>
      <c r="M810" s="60">
        <v>330</v>
      </c>
      <c r="N810" s="60">
        <v>333</v>
      </c>
      <c r="O810" s="60">
        <v>401</v>
      </c>
      <c r="P810" s="61" t="s">
        <v>1217</v>
      </c>
      <c r="Q810" s="62" t="s">
        <v>2848</v>
      </c>
      <c r="R810" s="60" t="s">
        <v>2845</v>
      </c>
      <c r="S810" s="60" t="s">
        <v>2849</v>
      </c>
      <c r="T810" s="60" t="s">
        <v>2847</v>
      </c>
      <c r="U810" s="60">
        <v>1</v>
      </c>
    </row>
    <row r="811" spans="1:21" x14ac:dyDescent="0.25">
      <c r="A811" s="59">
        <v>21870</v>
      </c>
      <c r="B811" s="60" t="s">
        <v>271</v>
      </c>
      <c r="C811" s="60" t="s">
        <v>10</v>
      </c>
      <c r="D811" s="60" t="s">
        <v>2843</v>
      </c>
      <c r="E811" s="60" t="s">
        <v>2844</v>
      </c>
      <c r="F811" s="60" t="s">
        <v>2845</v>
      </c>
      <c r="G811" s="60" t="s">
        <v>2845</v>
      </c>
      <c r="H811" s="60" t="s">
        <v>3234</v>
      </c>
      <c r="I811" s="60" t="s">
        <v>3219</v>
      </c>
      <c r="J811" s="60" t="s">
        <v>2847</v>
      </c>
      <c r="K811" s="60" t="s">
        <v>3235</v>
      </c>
      <c r="L811" s="60" t="s">
        <v>4034</v>
      </c>
      <c r="M811" s="60">
        <v>330</v>
      </c>
      <c r="N811" s="60">
        <v>333</v>
      </c>
      <c r="O811" s="60">
        <v>401</v>
      </c>
      <c r="P811" s="61" t="s">
        <v>1217</v>
      </c>
      <c r="Q811" s="62" t="s">
        <v>2848</v>
      </c>
      <c r="R811" s="60" t="s">
        <v>2845</v>
      </c>
      <c r="S811" s="60" t="s">
        <v>2849</v>
      </c>
      <c r="T811" s="60" t="s">
        <v>2847</v>
      </c>
      <c r="U811" s="60">
        <v>1</v>
      </c>
    </row>
    <row r="812" spans="1:21" x14ac:dyDescent="0.25">
      <c r="A812" s="59">
        <v>21871</v>
      </c>
      <c r="B812" s="60" t="s">
        <v>402</v>
      </c>
      <c r="C812" s="60" t="s">
        <v>10</v>
      </c>
      <c r="D812" s="60" t="s">
        <v>2843</v>
      </c>
      <c r="E812" s="60" t="s">
        <v>2844</v>
      </c>
      <c r="F812" s="60" t="s">
        <v>2881</v>
      </c>
      <c r="G812" s="60" t="s">
        <v>2881</v>
      </c>
      <c r="H812" s="60" t="s">
        <v>2925</v>
      </c>
      <c r="I812" s="60" t="s">
        <v>2925</v>
      </c>
      <c r="J812" s="60" t="s">
        <v>2847</v>
      </c>
      <c r="K812" s="60" t="s">
        <v>2924</v>
      </c>
      <c r="L812" s="60" t="s">
        <v>4034</v>
      </c>
      <c r="M812" s="60">
        <v>330</v>
      </c>
      <c r="N812" s="60">
        <v>333</v>
      </c>
      <c r="O812" s="60">
        <v>402</v>
      </c>
      <c r="P812" s="61" t="s">
        <v>1217</v>
      </c>
      <c r="Q812" s="62" t="s">
        <v>2884</v>
      </c>
      <c r="R812" s="60" t="s">
        <v>2881</v>
      </c>
      <c r="S812" s="60" t="s">
        <v>2849</v>
      </c>
      <c r="T812" s="60" t="s">
        <v>2847</v>
      </c>
      <c r="U812" s="60">
        <v>1</v>
      </c>
    </row>
    <row r="813" spans="1:21" x14ac:dyDescent="0.25">
      <c r="A813" s="59">
        <v>21872</v>
      </c>
      <c r="B813" s="60" t="s">
        <v>228</v>
      </c>
      <c r="C813" s="60" t="s">
        <v>10</v>
      </c>
      <c r="D813" s="60" t="s">
        <v>2843</v>
      </c>
      <c r="E813" s="60" t="s">
        <v>2844</v>
      </c>
      <c r="F813" s="60" t="s">
        <v>2881</v>
      </c>
      <c r="G813" s="60" t="s">
        <v>2881</v>
      </c>
      <c r="H813" s="60" t="s">
        <v>3211</v>
      </c>
      <c r="I813" s="60" t="s">
        <v>3211</v>
      </c>
      <c r="J813" s="60" t="s">
        <v>2847</v>
      </c>
      <c r="K813" s="60" t="s">
        <v>3212</v>
      </c>
      <c r="L813" s="60" t="s">
        <v>4034</v>
      </c>
      <c r="M813" s="60">
        <v>330</v>
      </c>
      <c r="N813" s="60">
        <v>333</v>
      </c>
      <c r="O813" s="60">
        <v>402</v>
      </c>
      <c r="P813" s="61" t="s">
        <v>1217</v>
      </c>
      <c r="Q813" s="62" t="s">
        <v>2884</v>
      </c>
      <c r="R813" s="60" t="s">
        <v>2881</v>
      </c>
      <c r="S813" s="60" t="s">
        <v>2849</v>
      </c>
      <c r="T813" s="60" t="s">
        <v>2847</v>
      </c>
      <c r="U813" s="60">
        <v>1</v>
      </c>
    </row>
    <row r="814" spans="1:21" x14ac:dyDescent="0.25">
      <c r="A814" s="59">
        <v>21875</v>
      </c>
      <c r="B814" s="60" t="s">
        <v>4042</v>
      </c>
      <c r="C814" s="60" t="s">
        <v>10</v>
      </c>
      <c r="D814" s="60" t="s">
        <v>2843</v>
      </c>
      <c r="E814" s="60" t="s">
        <v>2844</v>
      </c>
      <c r="F814" s="60" t="s">
        <v>2881</v>
      </c>
      <c r="G814" s="60" t="s">
        <v>2881</v>
      </c>
      <c r="H814" s="60" t="s">
        <v>3018</v>
      </c>
      <c r="I814" s="60" t="s">
        <v>3018</v>
      </c>
      <c r="J814" s="60" t="s">
        <v>2847</v>
      </c>
      <c r="K814" s="60" t="s">
        <v>3017</v>
      </c>
      <c r="L814" s="60" t="s">
        <v>4034</v>
      </c>
      <c r="M814" s="60">
        <v>330</v>
      </c>
      <c r="N814" s="60">
        <v>333</v>
      </c>
      <c r="O814" s="60">
        <v>402</v>
      </c>
      <c r="P814" s="61" t="s">
        <v>1217</v>
      </c>
      <c r="Q814" s="62" t="s">
        <v>2884</v>
      </c>
      <c r="R814" s="60" t="s">
        <v>2881</v>
      </c>
      <c r="S814" s="60" t="s">
        <v>2849</v>
      </c>
      <c r="T814" s="60" t="s">
        <v>2847</v>
      </c>
      <c r="U814" s="60">
        <v>1</v>
      </c>
    </row>
    <row r="815" spans="1:21" x14ac:dyDescent="0.25">
      <c r="A815" s="59">
        <v>21876</v>
      </c>
      <c r="B815" s="60" t="s">
        <v>4043</v>
      </c>
      <c r="C815" s="60" t="s">
        <v>10</v>
      </c>
      <c r="D815" s="60" t="s">
        <v>2843</v>
      </c>
      <c r="E815" s="60" t="s">
        <v>2844</v>
      </c>
      <c r="F815" s="60" t="s">
        <v>2881</v>
      </c>
      <c r="G815" s="60" t="s">
        <v>2881</v>
      </c>
      <c r="H815" s="60" t="s">
        <v>2917</v>
      </c>
      <c r="I815" s="60" t="s">
        <v>2917</v>
      </c>
      <c r="J815" s="60" t="s">
        <v>2847</v>
      </c>
      <c r="K815" s="60" t="s">
        <v>2916</v>
      </c>
      <c r="L815" s="60" t="s">
        <v>4034</v>
      </c>
      <c r="M815" s="60">
        <v>330</v>
      </c>
      <c r="N815" s="60">
        <v>333</v>
      </c>
      <c r="O815" s="60">
        <v>402</v>
      </c>
      <c r="P815" s="61" t="s">
        <v>1217</v>
      </c>
      <c r="Q815" s="62" t="s">
        <v>2884</v>
      </c>
      <c r="R815" s="60" t="s">
        <v>2881</v>
      </c>
      <c r="S815" s="60" t="s">
        <v>2849</v>
      </c>
      <c r="T815" s="60" t="s">
        <v>2847</v>
      </c>
      <c r="U815" s="60">
        <v>1</v>
      </c>
    </row>
    <row r="816" spans="1:21" x14ac:dyDescent="0.25">
      <c r="A816" s="59">
        <v>21878</v>
      </c>
      <c r="B816" s="60" t="s">
        <v>409</v>
      </c>
      <c r="C816" s="60" t="s">
        <v>10</v>
      </c>
      <c r="D816" s="60" t="s">
        <v>2843</v>
      </c>
      <c r="E816" s="60" t="s">
        <v>2844</v>
      </c>
      <c r="F816" s="60" t="s">
        <v>2881</v>
      </c>
      <c r="G816" s="60" t="s">
        <v>2881</v>
      </c>
      <c r="H816" s="60" t="s">
        <v>2951</v>
      </c>
      <c r="I816" s="60" t="s">
        <v>2951</v>
      </c>
      <c r="J816" s="60" t="s">
        <v>2847</v>
      </c>
      <c r="K816" s="60" t="s">
        <v>2950</v>
      </c>
      <c r="L816" s="60" t="s">
        <v>4034</v>
      </c>
      <c r="M816" s="60">
        <v>330</v>
      </c>
      <c r="N816" s="60">
        <v>333</v>
      </c>
      <c r="O816" s="60">
        <v>402</v>
      </c>
      <c r="P816" s="61" t="s">
        <v>1217</v>
      </c>
      <c r="Q816" s="62" t="s">
        <v>2884</v>
      </c>
      <c r="R816" s="60" t="s">
        <v>2881</v>
      </c>
      <c r="S816" s="60" t="s">
        <v>2849</v>
      </c>
      <c r="T816" s="60" t="s">
        <v>2847</v>
      </c>
      <c r="U816" s="60">
        <v>1</v>
      </c>
    </row>
    <row r="817" spans="1:21" x14ac:dyDescent="0.25">
      <c r="A817" s="59">
        <v>21880</v>
      </c>
      <c r="B817" s="60" t="s">
        <v>4044</v>
      </c>
      <c r="C817" s="60" t="s">
        <v>10</v>
      </c>
      <c r="D817" s="60" t="s">
        <v>2843</v>
      </c>
      <c r="E817" s="60" t="s">
        <v>2844</v>
      </c>
      <c r="F817" s="60" t="s">
        <v>2881</v>
      </c>
      <c r="G817" s="60" t="s">
        <v>2881</v>
      </c>
      <c r="H817" s="60" t="s">
        <v>2956</v>
      </c>
      <c r="I817" s="60" t="s">
        <v>2956</v>
      </c>
      <c r="J817" s="60" t="s">
        <v>2847</v>
      </c>
      <c r="K817" s="60" t="s">
        <v>2955</v>
      </c>
      <c r="L817" s="60" t="s">
        <v>4034</v>
      </c>
      <c r="M817" s="60">
        <v>330</v>
      </c>
      <c r="N817" s="60">
        <v>333</v>
      </c>
      <c r="O817" s="60">
        <v>402</v>
      </c>
      <c r="P817" s="61" t="s">
        <v>1217</v>
      </c>
      <c r="Q817" s="62" t="s">
        <v>2884</v>
      </c>
      <c r="R817" s="60" t="s">
        <v>2881</v>
      </c>
      <c r="S817" s="60" t="s">
        <v>2849</v>
      </c>
      <c r="T817" s="60" t="s">
        <v>2847</v>
      </c>
      <c r="U817" s="60">
        <v>1</v>
      </c>
    </row>
    <row r="818" spans="1:21" x14ac:dyDescent="0.25">
      <c r="A818" s="59">
        <v>21881</v>
      </c>
      <c r="B818" s="60" t="s">
        <v>291</v>
      </c>
      <c r="C818" s="60" t="s">
        <v>10</v>
      </c>
      <c r="D818" s="60" t="s">
        <v>2843</v>
      </c>
      <c r="E818" s="60" t="s">
        <v>2844</v>
      </c>
      <c r="F818" s="60" t="s">
        <v>2881</v>
      </c>
      <c r="G818" s="60" t="s">
        <v>2881</v>
      </c>
      <c r="H818" s="60" t="s">
        <v>2909</v>
      </c>
      <c r="I818" s="60" t="s">
        <v>2909</v>
      </c>
      <c r="J818" s="60" t="s">
        <v>2847</v>
      </c>
      <c r="K818" s="60" t="s">
        <v>2908</v>
      </c>
      <c r="L818" s="60" t="s">
        <v>4034</v>
      </c>
      <c r="M818" s="60">
        <v>330</v>
      </c>
      <c r="N818" s="60">
        <v>333</v>
      </c>
      <c r="O818" s="60">
        <v>402</v>
      </c>
      <c r="P818" s="61" t="s">
        <v>1217</v>
      </c>
      <c r="Q818" s="62" t="s">
        <v>2884</v>
      </c>
      <c r="R818" s="60" t="s">
        <v>2881</v>
      </c>
      <c r="S818" s="60" t="s">
        <v>2849</v>
      </c>
      <c r="T818" s="60" t="s">
        <v>2847</v>
      </c>
      <c r="U818" s="60">
        <v>1</v>
      </c>
    </row>
    <row r="819" spans="1:21" x14ac:dyDescent="0.25">
      <c r="A819" s="59">
        <v>21882</v>
      </c>
      <c r="B819" s="60" t="s">
        <v>332</v>
      </c>
      <c r="C819" s="60" t="s">
        <v>10</v>
      </c>
      <c r="D819" s="60" t="s">
        <v>2843</v>
      </c>
      <c r="E819" s="60" t="s">
        <v>2844</v>
      </c>
      <c r="F819" s="60" t="s">
        <v>2881</v>
      </c>
      <c r="G819" s="60" t="s">
        <v>2881</v>
      </c>
      <c r="H819" s="60" t="s">
        <v>2990</v>
      </c>
      <c r="I819" s="60" t="s">
        <v>2987</v>
      </c>
      <c r="J819" s="60" t="s">
        <v>2847</v>
      </c>
      <c r="K819" s="60" t="s">
        <v>2989</v>
      </c>
      <c r="L819" s="60" t="s">
        <v>4034</v>
      </c>
      <c r="M819" s="60">
        <v>330</v>
      </c>
      <c r="N819" s="60">
        <v>333</v>
      </c>
      <c r="O819" s="60">
        <v>402</v>
      </c>
      <c r="P819" s="61" t="s">
        <v>1217</v>
      </c>
      <c r="Q819" s="62" t="s">
        <v>2884</v>
      </c>
      <c r="R819" s="60" t="s">
        <v>2881</v>
      </c>
      <c r="S819" s="60" t="s">
        <v>2849</v>
      </c>
      <c r="T819" s="60" t="s">
        <v>2847</v>
      </c>
      <c r="U819" s="60">
        <v>1</v>
      </c>
    </row>
    <row r="820" spans="1:21" x14ac:dyDescent="0.25">
      <c r="A820" s="59">
        <v>21884</v>
      </c>
      <c r="B820" s="60" t="s">
        <v>4045</v>
      </c>
      <c r="C820" s="60" t="s">
        <v>10</v>
      </c>
      <c r="D820" s="60" t="s">
        <v>2843</v>
      </c>
      <c r="E820" s="60" t="s">
        <v>2844</v>
      </c>
      <c r="F820" s="60" t="s">
        <v>2881</v>
      </c>
      <c r="G820" s="60" t="s">
        <v>2881</v>
      </c>
      <c r="H820" s="60" t="s">
        <v>2992</v>
      </c>
      <c r="I820" s="60" t="s">
        <v>2992</v>
      </c>
      <c r="J820" s="60" t="s">
        <v>2847</v>
      </c>
      <c r="K820" s="60" t="s">
        <v>2993</v>
      </c>
      <c r="L820" s="60" t="s">
        <v>4034</v>
      </c>
      <c r="M820" s="60">
        <v>330</v>
      </c>
      <c r="N820" s="60">
        <v>333</v>
      </c>
      <c r="O820" s="60">
        <v>402</v>
      </c>
      <c r="P820" s="61" t="s">
        <v>1217</v>
      </c>
      <c r="Q820" s="62" t="s">
        <v>2884</v>
      </c>
      <c r="R820" s="60" t="s">
        <v>2881</v>
      </c>
      <c r="S820" s="60" t="s">
        <v>2849</v>
      </c>
      <c r="T820" s="60" t="s">
        <v>2847</v>
      </c>
      <c r="U820" s="60">
        <v>1</v>
      </c>
    </row>
    <row r="821" spans="1:21" x14ac:dyDescent="0.25">
      <c r="A821" s="59">
        <v>21886</v>
      </c>
      <c r="B821" s="60" t="s">
        <v>4046</v>
      </c>
      <c r="C821" s="60" t="s">
        <v>10</v>
      </c>
      <c r="D821" s="60" t="s">
        <v>2843</v>
      </c>
      <c r="E821" s="60" t="s">
        <v>2844</v>
      </c>
      <c r="F821" s="60" t="s">
        <v>2881</v>
      </c>
      <c r="G821" s="60" t="s">
        <v>2881</v>
      </c>
      <c r="H821" s="60" t="s">
        <v>2986</v>
      </c>
      <c r="I821" s="60" t="s">
        <v>2987</v>
      </c>
      <c r="J821" s="60" t="s">
        <v>2847</v>
      </c>
      <c r="K821" s="60" t="s">
        <v>2985</v>
      </c>
      <c r="L821" s="60" t="s">
        <v>4034</v>
      </c>
      <c r="M821" s="60">
        <v>330</v>
      </c>
      <c r="N821" s="60">
        <v>333</v>
      </c>
      <c r="O821" s="60">
        <v>402</v>
      </c>
      <c r="P821" s="61" t="s">
        <v>1217</v>
      </c>
      <c r="Q821" s="62" t="s">
        <v>2884</v>
      </c>
      <c r="R821" s="60" t="s">
        <v>2881</v>
      </c>
      <c r="S821" s="60" t="s">
        <v>2849</v>
      </c>
      <c r="T821" s="60" t="s">
        <v>2847</v>
      </c>
      <c r="U821" s="60">
        <v>1</v>
      </c>
    </row>
    <row r="822" spans="1:21" x14ac:dyDescent="0.25">
      <c r="A822" s="59">
        <v>21892</v>
      </c>
      <c r="B822" s="60" t="s">
        <v>378</v>
      </c>
      <c r="C822" s="60" t="s">
        <v>10</v>
      </c>
      <c r="D822" s="60" t="s">
        <v>2843</v>
      </c>
      <c r="E822" s="60" t="s">
        <v>2844</v>
      </c>
      <c r="F822" s="60" t="s">
        <v>2881</v>
      </c>
      <c r="G822" s="60" t="s">
        <v>2881</v>
      </c>
      <c r="H822" s="60" t="s">
        <v>2902</v>
      </c>
      <c r="I822" s="60" t="s">
        <v>2903</v>
      </c>
      <c r="J822" s="60" t="s">
        <v>2847</v>
      </c>
      <c r="K822" s="60" t="s">
        <v>2901</v>
      </c>
      <c r="L822" s="60" t="s">
        <v>4034</v>
      </c>
      <c r="M822" s="60">
        <v>330</v>
      </c>
      <c r="N822" s="60">
        <v>333</v>
      </c>
      <c r="O822" s="60">
        <v>402</v>
      </c>
      <c r="P822" s="61" t="s">
        <v>1217</v>
      </c>
      <c r="Q822" s="62" t="s">
        <v>2884</v>
      </c>
      <c r="R822" s="60" t="s">
        <v>2881</v>
      </c>
      <c r="S822" s="60" t="s">
        <v>2849</v>
      </c>
      <c r="T822" s="60" t="s">
        <v>2847</v>
      </c>
      <c r="U822" s="60">
        <v>1</v>
      </c>
    </row>
    <row r="823" spans="1:21" x14ac:dyDescent="0.25">
      <c r="A823" s="59">
        <v>21893</v>
      </c>
      <c r="B823" s="60" t="s">
        <v>4047</v>
      </c>
      <c r="C823" s="60" t="s">
        <v>10</v>
      </c>
      <c r="D823" s="60" t="s">
        <v>2843</v>
      </c>
      <c r="E823" s="60" t="s">
        <v>2844</v>
      </c>
      <c r="F823" s="60" t="s">
        <v>2881</v>
      </c>
      <c r="G823" s="60" t="s">
        <v>2881</v>
      </c>
      <c r="H823" s="60" t="s">
        <v>3046</v>
      </c>
      <c r="I823" s="60" t="s">
        <v>3046</v>
      </c>
      <c r="J823" s="60" t="s">
        <v>2847</v>
      </c>
      <c r="K823" s="60" t="s">
        <v>3045</v>
      </c>
      <c r="L823" s="60" t="s">
        <v>4034</v>
      </c>
      <c r="M823" s="60">
        <v>330</v>
      </c>
      <c r="N823" s="60">
        <v>333</v>
      </c>
      <c r="O823" s="60">
        <v>402</v>
      </c>
      <c r="P823" s="61" t="s">
        <v>1217</v>
      </c>
      <c r="Q823" s="62" t="s">
        <v>2884</v>
      </c>
      <c r="R823" s="60" t="s">
        <v>2881</v>
      </c>
      <c r="S823" s="60" t="s">
        <v>2849</v>
      </c>
      <c r="T823" s="60" t="s">
        <v>2847</v>
      </c>
      <c r="U823" s="60">
        <v>1</v>
      </c>
    </row>
    <row r="824" spans="1:21" x14ac:dyDescent="0.25">
      <c r="A824" s="59">
        <v>21897</v>
      </c>
      <c r="B824" s="60" t="s">
        <v>4048</v>
      </c>
      <c r="C824" s="60" t="s">
        <v>10</v>
      </c>
      <c r="D824" s="60" t="s">
        <v>2843</v>
      </c>
      <c r="E824" s="60" t="s">
        <v>2844</v>
      </c>
      <c r="F824" s="60" t="s">
        <v>2881</v>
      </c>
      <c r="G824" s="60" t="s">
        <v>2881</v>
      </c>
      <c r="H824" s="60" t="s">
        <v>3052</v>
      </c>
      <c r="I824" s="60" t="s">
        <v>3052</v>
      </c>
      <c r="J824" s="60" t="s">
        <v>2847</v>
      </c>
      <c r="K824" s="60" t="s">
        <v>3051</v>
      </c>
      <c r="L824" s="60" t="s">
        <v>4034</v>
      </c>
      <c r="M824" s="60">
        <v>330</v>
      </c>
      <c r="N824" s="60">
        <v>333</v>
      </c>
      <c r="O824" s="60">
        <v>402</v>
      </c>
      <c r="P824" s="61" t="s">
        <v>1217</v>
      </c>
      <c r="Q824" s="62" t="s">
        <v>2884</v>
      </c>
      <c r="R824" s="60" t="s">
        <v>2881</v>
      </c>
      <c r="S824" s="60" t="s">
        <v>2849</v>
      </c>
      <c r="T824" s="60" t="s">
        <v>2847</v>
      </c>
      <c r="U824" s="60">
        <v>1</v>
      </c>
    </row>
    <row r="825" spans="1:21" x14ac:dyDescent="0.25">
      <c r="A825" s="59">
        <v>21901</v>
      </c>
      <c r="B825" s="60" t="s">
        <v>721</v>
      </c>
      <c r="C825" s="60" t="s">
        <v>10</v>
      </c>
      <c r="D825" s="60" t="s">
        <v>2843</v>
      </c>
      <c r="E825" s="60" t="s">
        <v>2844</v>
      </c>
      <c r="F825" s="60" t="s">
        <v>2881</v>
      </c>
      <c r="G825" s="60" t="s">
        <v>2881</v>
      </c>
      <c r="H825" s="60" t="s">
        <v>2976</v>
      </c>
      <c r="I825" s="60" t="s">
        <v>2976</v>
      </c>
      <c r="J825" s="60" t="s">
        <v>2847</v>
      </c>
      <c r="K825" s="60" t="s">
        <v>2977</v>
      </c>
      <c r="L825" s="60" t="s">
        <v>4034</v>
      </c>
      <c r="M825" s="60">
        <v>330</v>
      </c>
      <c r="N825" s="60">
        <v>333</v>
      </c>
      <c r="O825" s="60">
        <v>402</v>
      </c>
      <c r="P825" s="61" t="s">
        <v>1217</v>
      </c>
      <c r="Q825" s="62" t="s">
        <v>2884</v>
      </c>
      <c r="R825" s="60" t="s">
        <v>2881</v>
      </c>
      <c r="S825" s="60" t="s">
        <v>2849</v>
      </c>
      <c r="T825" s="60" t="s">
        <v>2847</v>
      </c>
      <c r="U825" s="60">
        <v>1</v>
      </c>
    </row>
    <row r="826" spans="1:21" x14ac:dyDescent="0.25">
      <c r="A826" s="59">
        <v>21904</v>
      </c>
      <c r="B826" s="60" t="s">
        <v>4049</v>
      </c>
      <c r="C826" s="60" t="s">
        <v>10</v>
      </c>
      <c r="D826" s="60" t="s">
        <v>2843</v>
      </c>
      <c r="E826" s="60" t="s">
        <v>2844</v>
      </c>
      <c r="F826" s="60" t="s">
        <v>2881</v>
      </c>
      <c r="G826" s="60" t="s">
        <v>2881</v>
      </c>
      <c r="H826" s="60" t="s">
        <v>2944</v>
      </c>
      <c r="I826" s="60" t="s">
        <v>2944</v>
      </c>
      <c r="J826" s="60" t="s">
        <v>2847</v>
      </c>
      <c r="K826" s="60" t="s">
        <v>2945</v>
      </c>
      <c r="L826" s="60" t="s">
        <v>4034</v>
      </c>
      <c r="M826" s="60">
        <v>330</v>
      </c>
      <c r="N826" s="60">
        <v>333</v>
      </c>
      <c r="O826" s="60">
        <v>402</v>
      </c>
      <c r="P826" s="61" t="s">
        <v>1217</v>
      </c>
      <c r="Q826" s="62" t="s">
        <v>2884</v>
      </c>
      <c r="R826" s="60" t="s">
        <v>2881</v>
      </c>
      <c r="S826" s="60" t="s">
        <v>2849</v>
      </c>
      <c r="T826" s="60" t="s">
        <v>2847</v>
      </c>
      <c r="U826" s="60">
        <v>1</v>
      </c>
    </row>
    <row r="827" spans="1:21" x14ac:dyDescent="0.25">
      <c r="A827" s="59">
        <v>21920</v>
      </c>
      <c r="B827" s="60" t="s">
        <v>4050</v>
      </c>
      <c r="C827" s="60" t="s">
        <v>10</v>
      </c>
      <c r="D827" s="60" t="s">
        <v>2843</v>
      </c>
      <c r="E827" s="60" t="s">
        <v>2844</v>
      </c>
      <c r="F827" s="60" t="s">
        <v>2881</v>
      </c>
      <c r="G827" s="60" t="s">
        <v>2881</v>
      </c>
      <c r="H827" s="60" t="s">
        <v>3052</v>
      </c>
      <c r="I827" s="60" t="s">
        <v>3052</v>
      </c>
      <c r="J827" s="60" t="s">
        <v>2847</v>
      </c>
      <c r="K827" s="60" t="s">
        <v>3051</v>
      </c>
      <c r="L827" s="60" t="s">
        <v>4034</v>
      </c>
      <c r="M827" s="60">
        <v>330</v>
      </c>
      <c r="N827" s="60">
        <v>333</v>
      </c>
      <c r="O827" s="60">
        <v>402</v>
      </c>
      <c r="P827" s="61" t="s">
        <v>1217</v>
      </c>
      <c r="Q827" s="62" t="s">
        <v>2884</v>
      </c>
      <c r="R827" s="60" t="s">
        <v>2881</v>
      </c>
      <c r="S827" s="60" t="s">
        <v>2849</v>
      </c>
      <c r="T827" s="60" t="s">
        <v>2847</v>
      </c>
      <c r="U827" s="60">
        <v>1</v>
      </c>
    </row>
    <row r="828" spans="1:21" x14ac:dyDescent="0.25">
      <c r="A828" s="59">
        <v>21829</v>
      </c>
      <c r="B828" s="60" t="s">
        <v>212</v>
      </c>
      <c r="C828" s="60" t="s">
        <v>10</v>
      </c>
      <c r="D828" s="60" t="s">
        <v>3058</v>
      </c>
      <c r="E828" s="60" t="s">
        <v>2844</v>
      </c>
      <c r="F828" s="60" t="s">
        <v>3059</v>
      </c>
      <c r="G828" s="60" t="s">
        <v>3408</v>
      </c>
      <c r="H828" s="60" t="s">
        <v>3426</v>
      </c>
      <c r="I828" s="60" t="s">
        <v>3410</v>
      </c>
      <c r="J828" s="60" t="s">
        <v>2847</v>
      </c>
      <c r="K828" s="60" t="s">
        <v>3425</v>
      </c>
      <c r="L828" s="60" t="s">
        <v>4034</v>
      </c>
      <c r="M828" s="60">
        <v>330</v>
      </c>
      <c r="N828" s="60">
        <v>335</v>
      </c>
      <c r="O828" s="60">
        <v>405</v>
      </c>
      <c r="P828" s="61" t="s">
        <v>1217</v>
      </c>
      <c r="Q828" s="62" t="s">
        <v>3411</v>
      </c>
      <c r="R828" s="60" t="s">
        <v>3408</v>
      </c>
      <c r="S828" s="60" t="s">
        <v>2849</v>
      </c>
      <c r="T828" s="60" t="s">
        <v>2847</v>
      </c>
      <c r="U828" s="60">
        <v>1</v>
      </c>
    </row>
    <row r="829" spans="1:21" x14ac:dyDescent="0.25">
      <c r="A829" s="59">
        <v>21873</v>
      </c>
      <c r="B829" s="60" t="s">
        <v>405</v>
      </c>
      <c r="C829" s="60" t="s">
        <v>10</v>
      </c>
      <c r="D829" s="60" t="s">
        <v>2843</v>
      </c>
      <c r="E829" s="60" t="s">
        <v>2844</v>
      </c>
      <c r="F829" s="60" t="s">
        <v>2881</v>
      </c>
      <c r="G829" s="60" t="s">
        <v>2881</v>
      </c>
      <c r="H829" s="60" t="s">
        <v>3036</v>
      </c>
      <c r="I829" s="60" t="s">
        <v>3036</v>
      </c>
      <c r="J829" s="60" t="s">
        <v>2847</v>
      </c>
      <c r="K829" s="60" t="s">
        <v>3035</v>
      </c>
      <c r="L829" s="60" t="s">
        <v>4034</v>
      </c>
      <c r="M829" s="60">
        <v>330</v>
      </c>
      <c r="N829" s="60">
        <v>333</v>
      </c>
      <c r="O829" s="60">
        <v>402</v>
      </c>
      <c r="P829" s="61" t="s">
        <v>1217</v>
      </c>
      <c r="Q829" s="62" t="s">
        <v>2884</v>
      </c>
      <c r="R829" s="60" t="s">
        <v>2881</v>
      </c>
      <c r="S829" s="60" t="s">
        <v>2849</v>
      </c>
      <c r="T829" s="60" t="s">
        <v>2847</v>
      </c>
      <c r="U829" s="60">
        <v>1</v>
      </c>
    </row>
    <row r="830" spans="1:21" x14ac:dyDescent="0.25">
      <c r="A830" s="59">
        <v>104086250</v>
      </c>
      <c r="B830" s="60" t="s">
        <v>175</v>
      </c>
      <c r="C830" s="60" t="s">
        <v>9</v>
      </c>
      <c r="D830" s="60" t="s">
        <v>2843</v>
      </c>
      <c r="E830" s="60" t="s">
        <v>2844</v>
      </c>
      <c r="F830" s="60" t="s">
        <v>2845</v>
      </c>
      <c r="G830" s="60" t="s">
        <v>2862</v>
      </c>
      <c r="H830" s="60" t="s">
        <v>3150</v>
      </c>
      <c r="I830" s="60" t="s">
        <v>3084</v>
      </c>
      <c r="J830" s="60" t="s">
        <v>2847</v>
      </c>
      <c r="K830" s="60" t="s">
        <v>3162</v>
      </c>
      <c r="L830" s="60" t="s">
        <v>4034</v>
      </c>
      <c r="M830" s="60">
        <v>330</v>
      </c>
      <c r="N830" s="60">
        <v>333</v>
      </c>
      <c r="O830" s="60">
        <v>401</v>
      </c>
      <c r="P830" s="61" t="s">
        <v>1217</v>
      </c>
      <c r="Q830" s="62" t="s">
        <v>2848</v>
      </c>
      <c r="R830" s="60" t="s">
        <v>2862</v>
      </c>
      <c r="S830" s="60" t="s">
        <v>2865</v>
      </c>
      <c r="T830" s="60" t="s">
        <v>2847</v>
      </c>
      <c r="U830" s="60">
        <v>0.5</v>
      </c>
    </row>
    <row r="831" spans="1:21" x14ac:dyDescent="0.25">
      <c r="A831" s="59">
        <v>104086256</v>
      </c>
      <c r="B831" s="60" t="s">
        <v>190</v>
      </c>
      <c r="C831" s="60" t="s">
        <v>9</v>
      </c>
      <c r="D831" s="60" t="s">
        <v>2843</v>
      </c>
      <c r="E831" s="60" t="s">
        <v>2844</v>
      </c>
      <c r="F831" s="60" t="s">
        <v>2881</v>
      </c>
      <c r="G831" s="60" t="s">
        <v>2933</v>
      </c>
      <c r="H831" s="60" t="s">
        <v>2998</v>
      </c>
      <c r="I831" s="60" t="s">
        <v>2999</v>
      </c>
      <c r="J831" s="60" t="s">
        <v>2847</v>
      </c>
      <c r="K831" s="60" t="s">
        <v>2997</v>
      </c>
      <c r="L831" s="60" t="s">
        <v>4034</v>
      </c>
      <c r="M831" s="60">
        <v>330</v>
      </c>
      <c r="N831" s="60">
        <v>333</v>
      </c>
      <c r="O831" s="60">
        <v>402</v>
      </c>
      <c r="P831" s="61" t="s">
        <v>1217</v>
      </c>
      <c r="Q831" s="62" t="s">
        <v>2884</v>
      </c>
      <c r="R831" s="60" t="s">
        <v>2933</v>
      </c>
      <c r="S831" s="60" t="s">
        <v>2865</v>
      </c>
      <c r="T831" s="60" t="s">
        <v>2847</v>
      </c>
      <c r="U831" s="60">
        <v>0.5</v>
      </c>
    </row>
    <row r="832" spans="1:21" x14ac:dyDescent="0.25">
      <c r="A832" s="59">
        <v>21827</v>
      </c>
      <c r="B832" s="60" t="s">
        <v>4051</v>
      </c>
      <c r="C832" s="60" t="s">
        <v>10</v>
      </c>
      <c r="D832" s="60" t="s">
        <v>3058</v>
      </c>
      <c r="E832" s="60" t="s">
        <v>2844</v>
      </c>
      <c r="F832" s="60" t="s">
        <v>3059</v>
      </c>
      <c r="G832" s="60" t="s">
        <v>3408</v>
      </c>
      <c r="H832" s="60" t="s">
        <v>3731</v>
      </c>
      <c r="I832" s="60" t="s">
        <v>3410</v>
      </c>
      <c r="J832" s="60" t="s">
        <v>2847</v>
      </c>
      <c r="K832" s="60" t="s">
        <v>3747</v>
      </c>
      <c r="L832" s="60" t="s">
        <v>4034</v>
      </c>
      <c r="M832" s="60">
        <v>330</v>
      </c>
      <c r="N832" s="60">
        <v>335</v>
      </c>
      <c r="O832" s="60">
        <v>405</v>
      </c>
      <c r="P832" s="61" t="s">
        <v>1217</v>
      </c>
      <c r="Q832" s="62" t="s">
        <v>3411</v>
      </c>
      <c r="R832" s="60" t="s">
        <v>3408</v>
      </c>
      <c r="S832" s="60" t="s">
        <v>2849</v>
      </c>
      <c r="T832" s="60" t="s">
        <v>2847</v>
      </c>
      <c r="U832" s="60">
        <v>1</v>
      </c>
    </row>
    <row r="833" spans="1:21" x14ac:dyDescent="0.25">
      <c r="A833" s="59">
        <v>21864</v>
      </c>
      <c r="B833" s="60" t="s">
        <v>284</v>
      </c>
      <c r="C833" s="60" t="s">
        <v>10</v>
      </c>
      <c r="D833" s="60" t="s">
        <v>2843</v>
      </c>
      <c r="E833" s="60" t="s">
        <v>2844</v>
      </c>
      <c r="F833" s="60" t="s">
        <v>2845</v>
      </c>
      <c r="G833" s="60" t="s">
        <v>2845</v>
      </c>
      <c r="H833" s="60" t="s">
        <v>3522</v>
      </c>
      <c r="I833" s="60" t="s">
        <v>3523</v>
      </c>
      <c r="J833" s="60" t="s">
        <v>2847</v>
      </c>
      <c r="K833" s="60" t="s">
        <v>4052</v>
      </c>
      <c r="L833" s="60" t="s">
        <v>4034</v>
      </c>
      <c r="M833" s="60">
        <v>330</v>
      </c>
      <c r="N833" s="60">
        <v>333</v>
      </c>
      <c r="O833" s="60">
        <v>401</v>
      </c>
      <c r="P833" s="61" t="s">
        <v>1217</v>
      </c>
      <c r="Q833" s="62" t="s">
        <v>2848</v>
      </c>
      <c r="R833" s="60" t="s">
        <v>2845</v>
      </c>
      <c r="S833" s="60" t="s">
        <v>2849</v>
      </c>
      <c r="T833" s="60" t="s">
        <v>2847</v>
      </c>
      <c r="U833" s="60">
        <v>1</v>
      </c>
    </row>
    <row r="834" spans="1:21" x14ac:dyDescent="0.25">
      <c r="A834" s="59">
        <v>104086239</v>
      </c>
      <c r="B834" s="60" t="s">
        <v>181</v>
      </c>
      <c r="C834" s="60" t="s">
        <v>9</v>
      </c>
      <c r="D834" s="60" t="s">
        <v>2843</v>
      </c>
      <c r="E834" s="60" t="s">
        <v>2844</v>
      </c>
      <c r="F834" s="60" t="s">
        <v>2845</v>
      </c>
      <c r="G834" s="60" t="s">
        <v>2862</v>
      </c>
      <c r="H834" s="60" t="s">
        <v>2863</v>
      </c>
      <c r="I834" s="60" t="s">
        <v>2846</v>
      </c>
      <c r="J834" s="60" t="s">
        <v>2847</v>
      </c>
      <c r="K834" s="60" t="s">
        <v>2864</v>
      </c>
      <c r="L834" s="60" t="s">
        <v>4034</v>
      </c>
      <c r="M834" s="60">
        <v>330</v>
      </c>
      <c r="N834" s="60">
        <v>333</v>
      </c>
      <c r="O834" s="60">
        <v>401</v>
      </c>
      <c r="P834" s="61" t="s">
        <v>1217</v>
      </c>
      <c r="Q834" s="62" t="s">
        <v>2848</v>
      </c>
      <c r="R834" s="60" t="s">
        <v>2862</v>
      </c>
      <c r="S834" s="60" t="s">
        <v>2865</v>
      </c>
      <c r="T834" s="60" t="s">
        <v>2847</v>
      </c>
      <c r="U834" s="60">
        <v>0.5</v>
      </c>
    </row>
    <row r="835" spans="1:21" x14ac:dyDescent="0.25">
      <c r="A835" s="59">
        <v>104086242</v>
      </c>
      <c r="B835" s="60" t="s">
        <v>178</v>
      </c>
      <c r="C835" s="60" t="s">
        <v>9</v>
      </c>
      <c r="D835" s="60" t="s">
        <v>2843</v>
      </c>
      <c r="E835" s="60" t="s">
        <v>2844</v>
      </c>
      <c r="F835" s="60" t="s">
        <v>2845</v>
      </c>
      <c r="G835" s="60" t="s">
        <v>2862</v>
      </c>
      <c r="H835" s="60" t="s">
        <v>3091</v>
      </c>
      <c r="I835" s="60" t="s">
        <v>3084</v>
      </c>
      <c r="J835" s="60" t="s">
        <v>2847</v>
      </c>
      <c r="K835" s="60" t="s">
        <v>3094</v>
      </c>
      <c r="L835" s="60" t="s">
        <v>4034</v>
      </c>
      <c r="M835" s="60">
        <v>330</v>
      </c>
      <c r="N835" s="60">
        <v>333</v>
      </c>
      <c r="O835" s="60">
        <v>401</v>
      </c>
      <c r="P835" s="61" t="s">
        <v>1217</v>
      </c>
      <c r="Q835" s="62" t="s">
        <v>2848</v>
      </c>
      <c r="R835" s="60" t="s">
        <v>2862</v>
      </c>
      <c r="S835" s="60" t="s">
        <v>2865</v>
      </c>
      <c r="T835" s="60" t="s">
        <v>2847</v>
      </c>
      <c r="U835" s="60">
        <v>0.5</v>
      </c>
    </row>
    <row r="836" spans="1:21" x14ac:dyDescent="0.25">
      <c r="A836" s="59">
        <v>104086246</v>
      </c>
      <c r="B836" s="60" t="s">
        <v>4053</v>
      </c>
      <c r="C836" s="60" t="s">
        <v>9</v>
      </c>
      <c r="D836" s="60" t="s">
        <v>2843</v>
      </c>
      <c r="E836" s="60" t="s">
        <v>2844</v>
      </c>
      <c r="F836" s="60" t="s">
        <v>2845</v>
      </c>
      <c r="G836" s="60" t="s">
        <v>2862</v>
      </c>
      <c r="H836" s="60" t="s">
        <v>3290</v>
      </c>
      <c r="I836" s="60" t="s">
        <v>3280</v>
      </c>
      <c r="J836" s="60" t="s">
        <v>2847</v>
      </c>
      <c r="K836" s="60" t="s">
        <v>3289</v>
      </c>
      <c r="L836" s="60" t="s">
        <v>4034</v>
      </c>
      <c r="M836" s="60">
        <v>330</v>
      </c>
      <c r="N836" s="60">
        <v>333</v>
      </c>
      <c r="O836" s="60">
        <v>401</v>
      </c>
      <c r="P836" s="61" t="s">
        <v>1217</v>
      </c>
      <c r="Q836" s="62" t="s">
        <v>2848</v>
      </c>
      <c r="R836" s="60" t="s">
        <v>2862</v>
      </c>
      <c r="S836" s="60" t="s">
        <v>2865</v>
      </c>
      <c r="T836" s="60" t="s">
        <v>2847</v>
      </c>
      <c r="U836" s="60">
        <v>0.5</v>
      </c>
    </row>
    <row r="837" spans="1:21" x14ac:dyDescent="0.25">
      <c r="A837" s="59">
        <v>104143246</v>
      </c>
      <c r="B837" s="60" t="s">
        <v>32</v>
      </c>
      <c r="C837" s="60" t="s">
        <v>9</v>
      </c>
      <c r="D837" s="60" t="s">
        <v>3635</v>
      </c>
      <c r="E837" s="60" t="s">
        <v>3636</v>
      </c>
      <c r="F837" s="60" t="s">
        <v>3637</v>
      </c>
      <c r="G837" s="60" t="s">
        <v>3626</v>
      </c>
      <c r="H837" s="60" t="s">
        <v>3665</v>
      </c>
      <c r="I837" s="60" t="s">
        <v>3626</v>
      </c>
      <c r="J837" s="60" t="s">
        <v>2847</v>
      </c>
      <c r="K837" s="60" t="s">
        <v>3666</v>
      </c>
      <c r="L837" s="60" t="s">
        <v>4034</v>
      </c>
      <c r="M837" s="60">
        <v>480</v>
      </c>
      <c r="N837" s="60">
        <v>483</v>
      </c>
      <c r="O837" s="60">
        <v>101</v>
      </c>
      <c r="P837" s="61" t="s">
        <v>1217</v>
      </c>
      <c r="Q837" s="62" t="s">
        <v>3640</v>
      </c>
      <c r="R837" s="60" t="s">
        <v>3663</v>
      </c>
      <c r="S837" s="60" t="s">
        <v>3626</v>
      </c>
      <c r="T837" s="60" t="s">
        <v>2847</v>
      </c>
      <c r="U837" s="60">
        <v>0.2</v>
      </c>
    </row>
    <row r="838" spans="1:21" x14ac:dyDescent="0.25">
      <c r="A838" s="59">
        <v>104143253</v>
      </c>
      <c r="B838" s="60" t="s">
        <v>42</v>
      </c>
      <c r="C838" s="60" t="s">
        <v>9</v>
      </c>
      <c r="D838" s="60" t="s">
        <v>3623</v>
      </c>
      <c r="E838" s="60" t="s">
        <v>3624</v>
      </c>
      <c r="F838" s="60" t="s">
        <v>3625</v>
      </c>
      <c r="G838" s="60" t="s">
        <v>3626</v>
      </c>
      <c r="H838" s="60" t="s">
        <v>3674</v>
      </c>
      <c r="I838" s="60" t="s">
        <v>3626</v>
      </c>
      <c r="J838" s="60" t="s">
        <v>2847</v>
      </c>
      <c r="K838" s="60" t="s">
        <v>42</v>
      </c>
      <c r="L838" s="60" t="s">
        <v>4034</v>
      </c>
      <c r="M838" s="60">
        <v>480</v>
      </c>
      <c r="N838" s="60">
        <v>433</v>
      </c>
      <c r="O838" s="60">
        <v>104</v>
      </c>
      <c r="P838" s="61" t="s">
        <v>1217</v>
      </c>
      <c r="Q838" s="62" t="s">
        <v>3628</v>
      </c>
      <c r="R838" s="60" t="s">
        <v>3455</v>
      </c>
      <c r="S838" s="60" t="s">
        <v>3626</v>
      </c>
      <c r="T838" s="60" t="s">
        <v>2847</v>
      </c>
      <c r="U838" s="60">
        <v>0.2</v>
      </c>
    </row>
    <row r="839" spans="1:21" x14ac:dyDescent="0.25">
      <c r="A839" s="59">
        <v>104143256</v>
      </c>
      <c r="B839" s="60" t="s">
        <v>62</v>
      </c>
      <c r="C839" s="60" t="s">
        <v>9</v>
      </c>
      <c r="D839" s="60" t="s">
        <v>3635</v>
      </c>
      <c r="E839" s="60" t="s">
        <v>3636</v>
      </c>
      <c r="F839" s="60" t="s">
        <v>3637</v>
      </c>
      <c r="G839" s="60" t="s">
        <v>3626</v>
      </c>
      <c r="H839" s="60" t="s">
        <v>3682</v>
      </c>
      <c r="I839" s="60" t="s">
        <v>3626</v>
      </c>
      <c r="J839" s="60" t="s">
        <v>2847</v>
      </c>
      <c r="K839" s="60" t="s">
        <v>62</v>
      </c>
      <c r="L839" s="60" t="s">
        <v>4034</v>
      </c>
      <c r="M839" s="60">
        <v>480</v>
      </c>
      <c r="N839" s="60">
        <v>483</v>
      </c>
      <c r="O839" s="60">
        <v>101</v>
      </c>
      <c r="P839" s="61" t="s">
        <v>1217</v>
      </c>
      <c r="Q839" s="62" t="s">
        <v>3640</v>
      </c>
      <c r="R839" s="60" t="s">
        <v>3680</v>
      </c>
      <c r="S839" s="60" t="s">
        <v>3626</v>
      </c>
      <c r="T839" s="60" t="s">
        <v>2847</v>
      </c>
      <c r="U839" s="60">
        <v>0.4</v>
      </c>
    </row>
    <row r="840" spans="1:21" x14ac:dyDescent="0.25">
      <c r="A840" s="59">
        <v>104143259</v>
      </c>
      <c r="B840" s="60" t="s">
        <v>142</v>
      </c>
      <c r="C840" s="60" t="s">
        <v>9</v>
      </c>
      <c r="D840" s="60" t="s">
        <v>3635</v>
      </c>
      <c r="E840" s="60" t="s">
        <v>3636</v>
      </c>
      <c r="F840" s="60" t="s">
        <v>3637</v>
      </c>
      <c r="G840" s="60" t="s">
        <v>3626</v>
      </c>
      <c r="H840" s="60" t="s">
        <v>3752</v>
      </c>
      <c r="I840" s="60" t="s">
        <v>3626</v>
      </c>
      <c r="J840" s="60" t="s">
        <v>2847</v>
      </c>
      <c r="K840" s="60" t="s">
        <v>142</v>
      </c>
      <c r="L840" s="60" t="s">
        <v>4034</v>
      </c>
      <c r="M840" s="60">
        <v>480</v>
      </c>
      <c r="N840" s="60">
        <v>483</v>
      </c>
      <c r="O840" s="60">
        <v>101</v>
      </c>
      <c r="P840" s="61" t="s">
        <v>1217</v>
      </c>
      <c r="Q840" s="62" t="s">
        <v>3640</v>
      </c>
      <c r="R840" s="60" t="s">
        <v>3753</v>
      </c>
      <c r="S840" s="60" t="s">
        <v>3626</v>
      </c>
      <c r="T840" s="60" t="s">
        <v>2847</v>
      </c>
      <c r="U840" s="60">
        <v>0.4</v>
      </c>
    </row>
    <row r="841" spans="1:21" x14ac:dyDescent="0.25">
      <c r="A841" s="59">
        <v>104143263</v>
      </c>
      <c r="B841" s="60" t="s">
        <v>90</v>
      </c>
      <c r="C841" s="60" t="s">
        <v>9</v>
      </c>
      <c r="D841" s="60" t="s">
        <v>3635</v>
      </c>
      <c r="E841" s="60" t="s">
        <v>3636</v>
      </c>
      <c r="F841" s="60" t="s">
        <v>3637</v>
      </c>
      <c r="G841" s="60" t="s">
        <v>3626</v>
      </c>
      <c r="H841" s="60" t="s">
        <v>3754</v>
      </c>
      <c r="I841" s="60" t="s">
        <v>3626</v>
      </c>
      <c r="J841" s="60" t="s">
        <v>2847</v>
      </c>
      <c r="K841" s="60" t="s">
        <v>90</v>
      </c>
      <c r="L841" s="60" t="s">
        <v>4034</v>
      </c>
      <c r="M841" s="60">
        <v>480</v>
      </c>
      <c r="N841" s="60">
        <v>483</v>
      </c>
      <c r="O841" s="60">
        <v>101</v>
      </c>
      <c r="P841" s="61" t="s">
        <v>1217</v>
      </c>
      <c r="Q841" s="62" t="s">
        <v>3640</v>
      </c>
      <c r="R841" s="60" t="s">
        <v>3448</v>
      </c>
      <c r="S841" s="60" t="s">
        <v>3626</v>
      </c>
      <c r="T841" s="60" t="s">
        <v>2847</v>
      </c>
      <c r="U841" s="60">
        <v>0.4</v>
      </c>
    </row>
    <row r="842" spans="1:21" x14ac:dyDescent="0.25">
      <c r="A842" s="59">
        <v>104143265</v>
      </c>
      <c r="B842" s="60" t="s">
        <v>78</v>
      </c>
      <c r="C842" s="60" t="s">
        <v>9</v>
      </c>
      <c r="D842" s="60" t="s">
        <v>3635</v>
      </c>
      <c r="E842" s="60" t="s">
        <v>3636</v>
      </c>
      <c r="F842" s="60" t="s">
        <v>3637</v>
      </c>
      <c r="G842" s="60" t="s">
        <v>3626</v>
      </c>
      <c r="H842" s="60" t="s">
        <v>3755</v>
      </c>
      <c r="I842" s="60" t="s">
        <v>3626</v>
      </c>
      <c r="J842" s="60" t="s">
        <v>2847</v>
      </c>
      <c r="K842" s="60" t="s">
        <v>78</v>
      </c>
      <c r="L842" s="60" t="s">
        <v>4034</v>
      </c>
      <c r="M842" s="60">
        <v>480</v>
      </c>
      <c r="N842" s="60">
        <v>483</v>
      </c>
      <c r="O842" s="60">
        <v>101</v>
      </c>
      <c r="P842" s="61" t="s">
        <v>1217</v>
      </c>
      <c r="Q842" s="62" t="s">
        <v>3640</v>
      </c>
      <c r="R842" s="60" t="s">
        <v>3441</v>
      </c>
      <c r="S842" s="60" t="s">
        <v>3626</v>
      </c>
      <c r="T842" s="60" t="s">
        <v>2847</v>
      </c>
      <c r="U842" s="60">
        <v>0.4</v>
      </c>
    </row>
    <row r="843" spans="1:21" x14ac:dyDescent="0.25">
      <c r="A843" s="59">
        <v>104143268</v>
      </c>
      <c r="B843" s="60" t="s">
        <v>47</v>
      </c>
      <c r="C843" s="60" t="s">
        <v>9</v>
      </c>
      <c r="D843" s="60" t="s">
        <v>3635</v>
      </c>
      <c r="E843" s="60" t="s">
        <v>3636</v>
      </c>
      <c r="F843" s="60" t="s">
        <v>3637</v>
      </c>
      <c r="G843" s="60" t="s">
        <v>3626</v>
      </c>
      <c r="H843" s="60" t="s">
        <v>3751</v>
      </c>
      <c r="I843" s="60" t="s">
        <v>3626</v>
      </c>
      <c r="J843" s="60" t="s">
        <v>2847</v>
      </c>
      <c r="K843" s="60" t="s">
        <v>3750</v>
      </c>
      <c r="L843" s="60" t="s">
        <v>4034</v>
      </c>
      <c r="M843" s="60">
        <v>480</v>
      </c>
      <c r="N843" s="60">
        <v>483</v>
      </c>
      <c r="O843" s="60">
        <v>101</v>
      </c>
      <c r="P843" s="61" t="s">
        <v>1217</v>
      </c>
      <c r="Q843" s="62" t="s">
        <v>3640</v>
      </c>
      <c r="R843" s="60" t="s">
        <v>3409</v>
      </c>
      <c r="S843" s="60" t="s">
        <v>3626</v>
      </c>
      <c r="T843" s="60" t="s">
        <v>2847</v>
      </c>
      <c r="U843" s="60">
        <v>0.4</v>
      </c>
    </row>
    <row r="844" spans="1:21" x14ac:dyDescent="0.25">
      <c r="A844" s="59">
        <v>104143275</v>
      </c>
      <c r="B844" s="60" t="s">
        <v>161</v>
      </c>
      <c r="C844" s="60" t="s">
        <v>9</v>
      </c>
      <c r="D844" s="60" t="s">
        <v>3635</v>
      </c>
      <c r="E844" s="60" t="s">
        <v>3636</v>
      </c>
      <c r="F844" s="60" t="s">
        <v>3637</v>
      </c>
      <c r="G844" s="60" t="s">
        <v>3626</v>
      </c>
      <c r="H844" s="60" t="s">
        <v>3638</v>
      </c>
      <c r="I844" s="60" t="s">
        <v>3626</v>
      </c>
      <c r="J844" s="60" t="s">
        <v>2847</v>
      </c>
      <c r="K844" s="60" t="s">
        <v>3639</v>
      </c>
      <c r="L844" s="60" t="s">
        <v>4034</v>
      </c>
      <c r="M844" s="60">
        <v>480</v>
      </c>
      <c r="N844" s="60">
        <v>483</v>
      </c>
      <c r="O844" s="60">
        <v>101</v>
      </c>
      <c r="P844" s="61" t="s">
        <v>1217</v>
      </c>
      <c r="Q844" s="62" t="s">
        <v>3640</v>
      </c>
      <c r="R844" s="60" t="s">
        <v>3641</v>
      </c>
      <c r="S844" s="60" t="s">
        <v>3626</v>
      </c>
      <c r="T844" s="60" t="s">
        <v>2847</v>
      </c>
      <c r="U844" s="60">
        <v>1</v>
      </c>
    </row>
    <row r="845" spans="1:21" x14ac:dyDescent="0.25">
      <c r="A845" s="59">
        <v>104143279</v>
      </c>
      <c r="B845" s="60" t="s">
        <v>112</v>
      </c>
      <c r="C845" s="60" t="s">
        <v>9</v>
      </c>
      <c r="D845" s="60" t="s">
        <v>3635</v>
      </c>
      <c r="E845" s="60" t="s">
        <v>3636</v>
      </c>
      <c r="F845" s="60" t="s">
        <v>3637</v>
      </c>
      <c r="G845" s="60" t="s">
        <v>3626</v>
      </c>
      <c r="H845" s="60" t="s">
        <v>3996</v>
      </c>
      <c r="I845" s="60" t="s">
        <v>3626</v>
      </c>
      <c r="J845" s="60" t="s">
        <v>2847</v>
      </c>
      <c r="K845" s="60" t="s">
        <v>3997</v>
      </c>
      <c r="L845" s="60" t="s">
        <v>4034</v>
      </c>
      <c r="M845" s="60">
        <v>480</v>
      </c>
      <c r="N845" s="60">
        <v>483</v>
      </c>
      <c r="O845" s="60">
        <v>101</v>
      </c>
      <c r="P845" s="61" t="s">
        <v>1217</v>
      </c>
      <c r="Q845" s="62" t="s">
        <v>3640</v>
      </c>
      <c r="R845" s="60" t="s">
        <v>3996</v>
      </c>
      <c r="S845" s="60" t="s">
        <v>3626</v>
      </c>
      <c r="T845" s="60" t="s">
        <v>2847</v>
      </c>
      <c r="U845" s="60">
        <v>0.75</v>
      </c>
    </row>
    <row r="846" spans="1:21" x14ac:dyDescent="0.25">
      <c r="A846" s="59">
        <v>104143282</v>
      </c>
      <c r="B846" s="60" t="s">
        <v>133</v>
      </c>
      <c r="C846" s="60" t="s">
        <v>9</v>
      </c>
      <c r="D846" s="60" t="s">
        <v>3635</v>
      </c>
      <c r="E846" s="60" t="s">
        <v>3636</v>
      </c>
      <c r="F846" s="60" t="s">
        <v>3637</v>
      </c>
      <c r="G846" s="60" t="s">
        <v>3626</v>
      </c>
      <c r="H846" s="60" t="s">
        <v>3775</v>
      </c>
      <c r="I846" s="60" t="s">
        <v>3626</v>
      </c>
      <c r="J846" s="60" t="s">
        <v>2847</v>
      </c>
      <c r="K846" s="60" t="s">
        <v>3776</v>
      </c>
      <c r="L846" s="60" t="s">
        <v>4034</v>
      </c>
      <c r="M846" s="60">
        <v>480</v>
      </c>
      <c r="N846" s="60">
        <v>483</v>
      </c>
      <c r="O846" s="60">
        <v>101</v>
      </c>
      <c r="P846" s="61" t="s">
        <v>1217</v>
      </c>
      <c r="Q846" s="62" t="s">
        <v>3640</v>
      </c>
      <c r="R846" s="60" t="s">
        <v>3777</v>
      </c>
      <c r="S846" s="60" t="s">
        <v>3626</v>
      </c>
      <c r="T846" s="60" t="s">
        <v>2847</v>
      </c>
      <c r="U846" s="60">
        <v>0.4</v>
      </c>
    </row>
    <row r="847" spans="1:21" x14ac:dyDescent="0.25">
      <c r="A847" s="59">
        <v>104086234</v>
      </c>
      <c r="B847" s="60" t="s">
        <v>187</v>
      </c>
      <c r="C847" s="60" t="s">
        <v>9</v>
      </c>
      <c r="D847" s="60" t="s">
        <v>2843</v>
      </c>
      <c r="E847" s="60" t="s">
        <v>2844</v>
      </c>
      <c r="F847" s="60" t="s">
        <v>2845</v>
      </c>
      <c r="G847" s="60" t="s">
        <v>2862</v>
      </c>
      <c r="H847" s="60" t="s">
        <v>3534</v>
      </c>
      <c r="I847" s="60" t="s">
        <v>3523</v>
      </c>
      <c r="J847" s="60" t="s">
        <v>2847</v>
      </c>
      <c r="K847" s="60" t="s">
        <v>3555</v>
      </c>
      <c r="L847" s="60" t="s">
        <v>4034</v>
      </c>
      <c r="M847" s="60">
        <v>330</v>
      </c>
      <c r="N847" s="60">
        <v>333</v>
      </c>
      <c r="O847" s="60">
        <v>401</v>
      </c>
      <c r="P847" s="61" t="s">
        <v>1217</v>
      </c>
      <c r="Q847" s="62" t="s">
        <v>2848</v>
      </c>
      <c r="R847" s="60" t="s">
        <v>2862</v>
      </c>
      <c r="S847" s="60" t="s">
        <v>2865</v>
      </c>
      <c r="T847" s="60" t="s">
        <v>2847</v>
      </c>
      <c r="U847" s="60">
        <v>0.5</v>
      </c>
    </row>
    <row r="848" spans="1:21" x14ac:dyDescent="0.25">
      <c r="A848" s="59">
        <v>21874</v>
      </c>
      <c r="B848" s="60" t="s">
        <v>4054</v>
      </c>
      <c r="C848" s="60" t="s">
        <v>10</v>
      </c>
      <c r="D848" s="60" t="s">
        <v>2843</v>
      </c>
      <c r="E848" s="60" t="s">
        <v>2844</v>
      </c>
      <c r="F848" s="60" t="s">
        <v>2881</v>
      </c>
      <c r="G848" s="60" t="s">
        <v>2881</v>
      </c>
      <c r="H848" s="60" t="s">
        <v>3024</v>
      </c>
      <c r="I848" s="60" t="s">
        <v>3024</v>
      </c>
      <c r="J848" s="60" t="s">
        <v>2847</v>
      </c>
      <c r="K848" s="60" t="s">
        <v>3023</v>
      </c>
      <c r="L848" s="60" t="s">
        <v>4034</v>
      </c>
      <c r="M848" s="60">
        <v>330</v>
      </c>
      <c r="N848" s="60">
        <v>333</v>
      </c>
      <c r="O848" s="60">
        <v>402</v>
      </c>
      <c r="P848" s="61" t="s">
        <v>1217</v>
      </c>
      <c r="Q848" s="62" t="s">
        <v>2884</v>
      </c>
      <c r="R848" s="60" t="s">
        <v>2881</v>
      </c>
      <c r="S848" s="60" t="s">
        <v>2849</v>
      </c>
      <c r="T848" s="60" t="s">
        <v>2847</v>
      </c>
      <c r="U848" s="60">
        <v>1</v>
      </c>
    </row>
    <row r="849" spans="1:21" x14ac:dyDescent="0.25">
      <c r="A849" s="59">
        <v>22841</v>
      </c>
      <c r="B849" s="60" t="s">
        <v>4055</v>
      </c>
      <c r="C849" s="60" t="s">
        <v>10</v>
      </c>
      <c r="D849" s="60" t="s">
        <v>2843</v>
      </c>
      <c r="E849" s="60" t="s">
        <v>2844</v>
      </c>
      <c r="F849" s="60" t="s">
        <v>2845</v>
      </c>
      <c r="G849" s="60" t="s">
        <v>2845</v>
      </c>
      <c r="H849" s="60" t="s">
        <v>3346</v>
      </c>
      <c r="I849" s="60" t="s">
        <v>3347</v>
      </c>
      <c r="J849" s="60" t="s">
        <v>2847</v>
      </c>
      <c r="K849" s="60" t="s">
        <v>3345</v>
      </c>
      <c r="L849" s="60" t="s">
        <v>4034</v>
      </c>
      <c r="M849" s="60">
        <v>330</v>
      </c>
      <c r="N849" s="60">
        <v>333</v>
      </c>
      <c r="O849" s="60">
        <v>401</v>
      </c>
      <c r="P849" s="61" t="s">
        <v>1217</v>
      </c>
      <c r="Q849" s="62" t="s">
        <v>2848</v>
      </c>
      <c r="R849" s="60" t="s">
        <v>2845</v>
      </c>
      <c r="S849" s="60" t="s">
        <v>2849</v>
      </c>
      <c r="T849" s="60" t="s">
        <v>2847</v>
      </c>
      <c r="U849" s="60">
        <v>1</v>
      </c>
    </row>
    <row r="850" spans="1:21" x14ac:dyDescent="0.25">
      <c r="A850" s="59">
        <v>22846</v>
      </c>
      <c r="B850" s="60" t="s">
        <v>4056</v>
      </c>
      <c r="C850" s="60" t="s">
        <v>10</v>
      </c>
      <c r="D850" s="60" t="s">
        <v>2843</v>
      </c>
      <c r="E850" s="60" t="s">
        <v>2844</v>
      </c>
      <c r="F850" s="60" t="s">
        <v>2845</v>
      </c>
      <c r="G850" s="60" t="s">
        <v>2845</v>
      </c>
      <c r="H850" s="60" t="s">
        <v>4057</v>
      </c>
      <c r="I850" s="60" t="s">
        <v>3084</v>
      </c>
      <c r="J850" s="60" t="s">
        <v>2847</v>
      </c>
      <c r="K850" s="60" t="s">
        <v>4058</v>
      </c>
      <c r="L850" s="60" t="s">
        <v>4034</v>
      </c>
      <c r="M850" s="60">
        <v>330</v>
      </c>
      <c r="N850" s="60">
        <v>333</v>
      </c>
      <c r="O850" s="60">
        <v>401</v>
      </c>
      <c r="P850" s="61" t="s">
        <v>1217</v>
      </c>
      <c r="Q850" s="62" t="s">
        <v>2848</v>
      </c>
      <c r="R850" s="60" t="s">
        <v>2845</v>
      </c>
      <c r="S850" s="60" t="s">
        <v>2849</v>
      </c>
      <c r="T850" s="60" t="s">
        <v>2847</v>
      </c>
      <c r="U850" s="60">
        <v>1</v>
      </c>
    </row>
    <row r="851" spans="1:21" x14ac:dyDescent="0.25">
      <c r="A851" s="59">
        <v>104194032</v>
      </c>
      <c r="B851" s="60" t="s">
        <v>4059</v>
      </c>
      <c r="C851" s="60" t="s">
        <v>9</v>
      </c>
      <c r="D851" s="60" t="s">
        <v>3623</v>
      </c>
      <c r="E851" s="60" t="s">
        <v>3624</v>
      </c>
      <c r="F851" s="60" t="s">
        <v>3625</v>
      </c>
      <c r="G851" s="60" t="s">
        <v>3626</v>
      </c>
      <c r="H851" s="60" t="s">
        <v>4017</v>
      </c>
      <c r="I851" s="60" t="s">
        <v>3626</v>
      </c>
      <c r="J851" s="60" t="s">
        <v>2847</v>
      </c>
      <c r="K851" s="60" t="s">
        <v>4018</v>
      </c>
      <c r="L851" s="60" t="s">
        <v>4034</v>
      </c>
      <c r="M851" s="60">
        <v>430</v>
      </c>
      <c r="N851" s="60">
        <v>433</v>
      </c>
      <c r="O851" s="60">
        <v>104</v>
      </c>
      <c r="P851" s="61" t="s">
        <v>1217</v>
      </c>
      <c r="Q851" s="62" t="s">
        <v>4019</v>
      </c>
      <c r="R851" s="60" t="s">
        <v>4020</v>
      </c>
      <c r="S851" s="60" t="s">
        <v>3626</v>
      </c>
      <c r="T851" s="60" t="s">
        <v>2847</v>
      </c>
      <c r="U851" s="60">
        <v>0.2</v>
      </c>
    </row>
    <row r="852" spans="1:21" x14ac:dyDescent="0.25">
      <c r="A852" s="59">
        <v>104194036</v>
      </c>
      <c r="B852" s="60" t="s">
        <v>4060</v>
      </c>
      <c r="C852" s="60" t="s">
        <v>9</v>
      </c>
      <c r="D852" s="60" t="s">
        <v>3623</v>
      </c>
      <c r="E852" s="60" t="s">
        <v>3624</v>
      </c>
      <c r="F852" s="60" t="s">
        <v>3625</v>
      </c>
      <c r="G852" s="60" t="s">
        <v>3626</v>
      </c>
      <c r="H852" s="60" t="s">
        <v>4022</v>
      </c>
      <c r="I852" s="60" t="s">
        <v>3626</v>
      </c>
      <c r="J852" s="60" t="s">
        <v>2847</v>
      </c>
      <c r="K852" s="60" t="s">
        <v>4023</v>
      </c>
      <c r="L852" s="60" t="s">
        <v>4034</v>
      </c>
      <c r="M852" s="60">
        <v>430</v>
      </c>
      <c r="N852" s="60">
        <v>433</v>
      </c>
      <c r="O852" s="60">
        <v>104</v>
      </c>
      <c r="P852" s="61" t="s">
        <v>1217</v>
      </c>
      <c r="Q852" s="62" t="s">
        <v>4019</v>
      </c>
      <c r="R852" s="60" t="s">
        <v>4024</v>
      </c>
      <c r="S852" s="60" t="s">
        <v>3626</v>
      </c>
      <c r="T852" s="60" t="s">
        <v>2847</v>
      </c>
      <c r="U852" s="60">
        <v>0.2</v>
      </c>
    </row>
    <row r="853" spans="1:21" x14ac:dyDescent="0.25">
      <c r="A853" s="59">
        <v>104194044</v>
      </c>
      <c r="B853" s="60" t="s">
        <v>4061</v>
      </c>
      <c r="C853" s="60" t="s">
        <v>9</v>
      </c>
      <c r="D853" s="60" t="s">
        <v>3623</v>
      </c>
      <c r="E853" s="60" t="s">
        <v>3624</v>
      </c>
      <c r="F853" s="60" t="s">
        <v>3625</v>
      </c>
      <c r="G853" s="60" t="s">
        <v>3626</v>
      </c>
      <c r="H853" s="60" t="s">
        <v>4030</v>
      </c>
      <c r="I853" s="60" t="s">
        <v>3626</v>
      </c>
      <c r="J853" s="60" t="s">
        <v>2847</v>
      </c>
      <c r="K853" s="60" t="s">
        <v>4031</v>
      </c>
      <c r="L853" s="60" t="s">
        <v>4034</v>
      </c>
      <c r="M853" s="60">
        <v>430</v>
      </c>
      <c r="N853" s="60">
        <v>433</v>
      </c>
      <c r="O853" s="60">
        <v>104</v>
      </c>
      <c r="P853" s="61" t="s">
        <v>1217</v>
      </c>
      <c r="Q853" s="62" t="s">
        <v>4019</v>
      </c>
      <c r="R853" s="60" t="s">
        <v>4032</v>
      </c>
      <c r="S853" s="60" t="s">
        <v>3626</v>
      </c>
      <c r="T853" s="60" t="s">
        <v>2847</v>
      </c>
      <c r="U853" s="60">
        <v>0.2</v>
      </c>
    </row>
    <row r="854" spans="1:21" x14ac:dyDescent="0.25">
      <c r="A854" s="59">
        <v>104194040</v>
      </c>
      <c r="B854" s="60" t="s">
        <v>4062</v>
      </c>
      <c r="C854" s="60" t="s">
        <v>9</v>
      </c>
      <c r="D854" s="60" t="s">
        <v>3623</v>
      </c>
      <c r="E854" s="60" t="s">
        <v>3624</v>
      </c>
      <c r="F854" s="60" t="s">
        <v>3625</v>
      </c>
      <c r="G854" s="60" t="s">
        <v>3626</v>
      </c>
      <c r="H854" s="60" t="s">
        <v>4026</v>
      </c>
      <c r="I854" s="60" t="s">
        <v>3626</v>
      </c>
      <c r="J854" s="60" t="s">
        <v>2847</v>
      </c>
      <c r="K854" s="60" t="s">
        <v>4027</v>
      </c>
      <c r="L854" s="60" t="s">
        <v>4034</v>
      </c>
      <c r="M854" s="60">
        <v>430</v>
      </c>
      <c r="N854" s="60">
        <v>433</v>
      </c>
      <c r="O854" s="60">
        <v>104</v>
      </c>
      <c r="P854" s="61" t="s">
        <v>1217</v>
      </c>
      <c r="Q854" s="62" t="s">
        <v>4019</v>
      </c>
      <c r="R854" s="60" t="s">
        <v>4028</v>
      </c>
      <c r="S854" s="60" t="s">
        <v>3626</v>
      </c>
      <c r="T854" s="60" t="s">
        <v>2847</v>
      </c>
      <c r="U854" s="60">
        <v>0.2</v>
      </c>
    </row>
    <row r="855" spans="1:21" x14ac:dyDescent="0.25">
      <c r="A855" s="59">
        <v>380143</v>
      </c>
      <c r="B855" s="60" t="s">
        <v>4063</v>
      </c>
      <c r="C855" s="60" t="s">
        <v>4064</v>
      </c>
      <c r="D855" s="60" t="s">
        <v>2843</v>
      </c>
      <c r="E855" s="60" t="s">
        <v>2844</v>
      </c>
      <c r="F855" s="60" t="s">
        <v>2845</v>
      </c>
      <c r="G855" s="60" t="s">
        <v>2845</v>
      </c>
      <c r="H855" s="60" t="s">
        <v>3234</v>
      </c>
      <c r="I855" s="60" t="s">
        <v>3219</v>
      </c>
      <c r="J855" s="60" t="s">
        <v>2847</v>
      </c>
      <c r="K855" s="60" t="s">
        <v>3235</v>
      </c>
      <c r="L855" s="60" t="s">
        <v>1631</v>
      </c>
      <c r="M855" s="60">
        <v>330</v>
      </c>
      <c r="N855" s="60">
        <v>333</v>
      </c>
      <c r="O855" s="60">
        <v>401</v>
      </c>
      <c r="P855" s="61" t="s">
        <v>1217</v>
      </c>
      <c r="Q855" s="62" t="s">
        <v>2848</v>
      </c>
      <c r="R855" s="60" t="s">
        <v>2845</v>
      </c>
      <c r="S855" s="60" t="s">
        <v>2849</v>
      </c>
      <c r="T855" s="60" t="s">
        <v>2847</v>
      </c>
      <c r="U855" s="60">
        <v>1</v>
      </c>
    </row>
    <row r="856" spans="1:21" x14ac:dyDescent="0.25">
      <c r="A856" s="59">
        <v>380148</v>
      </c>
      <c r="B856" s="60" t="s">
        <v>4065</v>
      </c>
      <c r="C856" s="60" t="s">
        <v>4066</v>
      </c>
      <c r="D856" s="60" t="s">
        <v>2843</v>
      </c>
      <c r="E856" s="60" t="s">
        <v>2844</v>
      </c>
      <c r="F856" s="60" t="s">
        <v>2845</v>
      </c>
      <c r="G856" s="60" t="s">
        <v>2845</v>
      </c>
      <c r="H856" s="60" t="s">
        <v>3387</v>
      </c>
      <c r="I856" s="60" t="s">
        <v>3387</v>
      </c>
      <c r="J856" s="60" t="s">
        <v>2847</v>
      </c>
      <c r="K856" s="60" t="s">
        <v>3386</v>
      </c>
      <c r="L856" s="60" t="s">
        <v>1631</v>
      </c>
      <c r="M856" s="60">
        <v>330</v>
      </c>
      <c r="N856" s="60">
        <v>333</v>
      </c>
      <c r="O856" s="60">
        <v>401</v>
      </c>
      <c r="P856" s="61" t="s">
        <v>1217</v>
      </c>
      <c r="Q856" s="62" t="s">
        <v>2848</v>
      </c>
      <c r="R856" s="60" t="s">
        <v>2845</v>
      </c>
      <c r="S856" s="60" t="s">
        <v>2849</v>
      </c>
      <c r="T856" s="60" t="s">
        <v>2847</v>
      </c>
      <c r="U856" s="60">
        <v>1</v>
      </c>
    </row>
    <row r="857" spans="1:21" x14ac:dyDescent="0.25">
      <c r="A857" s="59">
        <v>380149</v>
      </c>
      <c r="B857" s="60" t="s">
        <v>4067</v>
      </c>
      <c r="C857" s="60" t="s">
        <v>4064</v>
      </c>
      <c r="D857" s="60" t="s">
        <v>2843</v>
      </c>
      <c r="E857" s="60" t="s">
        <v>2844</v>
      </c>
      <c r="F857" s="60" t="s">
        <v>2845</v>
      </c>
      <c r="G857" s="60" t="s">
        <v>2845</v>
      </c>
      <c r="H857" s="60" t="s">
        <v>3279</v>
      </c>
      <c r="I857" s="60" t="s">
        <v>3280</v>
      </c>
      <c r="J857" s="60" t="s">
        <v>2847</v>
      </c>
      <c r="K857" s="60" t="s">
        <v>3281</v>
      </c>
      <c r="L857" s="60" t="s">
        <v>1631</v>
      </c>
      <c r="M857" s="60">
        <v>330</v>
      </c>
      <c r="N857" s="60">
        <v>333</v>
      </c>
      <c r="O857" s="60">
        <v>401</v>
      </c>
      <c r="P857" s="61" t="s">
        <v>1217</v>
      </c>
      <c r="Q857" s="62" t="s">
        <v>2848</v>
      </c>
      <c r="R857" s="60" t="s">
        <v>2845</v>
      </c>
      <c r="S857" s="60" t="s">
        <v>2849</v>
      </c>
      <c r="T857" s="60" t="s">
        <v>2847</v>
      </c>
      <c r="U857" s="60">
        <v>1</v>
      </c>
    </row>
    <row r="858" spans="1:21" x14ac:dyDescent="0.25">
      <c r="A858" s="59">
        <v>380150</v>
      </c>
      <c r="B858" s="60" t="s">
        <v>4068</v>
      </c>
      <c r="C858" s="60" t="s">
        <v>4069</v>
      </c>
      <c r="D858" s="60" t="s">
        <v>2843</v>
      </c>
      <c r="E858" s="60" t="s">
        <v>2844</v>
      </c>
      <c r="F858" s="60" t="s">
        <v>2845</v>
      </c>
      <c r="G858" s="60" t="s">
        <v>2845</v>
      </c>
      <c r="H858" s="60" t="s">
        <v>3099</v>
      </c>
      <c r="I858" s="60" t="s">
        <v>3084</v>
      </c>
      <c r="J858" s="60" t="s">
        <v>2847</v>
      </c>
      <c r="K858" s="60" t="s">
        <v>3100</v>
      </c>
      <c r="L858" s="60" t="s">
        <v>1631</v>
      </c>
      <c r="M858" s="60">
        <v>330</v>
      </c>
      <c r="N858" s="60">
        <v>333</v>
      </c>
      <c r="O858" s="60">
        <v>401</v>
      </c>
      <c r="P858" s="61" t="s">
        <v>1217</v>
      </c>
      <c r="Q858" s="62" t="s">
        <v>2848</v>
      </c>
      <c r="R858" s="60" t="s">
        <v>2845</v>
      </c>
      <c r="S858" s="60" t="s">
        <v>2849</v>
      </c>
      <c r="T858" s="60" t="s">
        <v>2847</v>
      </c>
      <c r="U858" s="60">
        <v>1</v>
      </c>
    </row>
    <row r="859" spans="1:21" x14ac:dyDescent="0.25">
      <c r="A859" s="59">
        <v>380151</v>
      </c>
      <c r="B859" s="60" t="s">
        <v>4070</v>
      </c>
      <c r="C859" s="60" t="s">
        <v>4071</v>
      </c>
      <c r="D859" s="60" t="s">
        <v>2843</v>
      </c>
      <c r="E859" s="60" t="s">
        <v>2844</v>
      </c>
      <c r="F859" s="60" t="s">
        <v>2845</v>
      </c>
      <c r="G859" s="60" t="s">
        <v>2845</v>
      </c>
      <c r="H859" s="60" t="s">
        <v>2846</v>
      </c>
      <c r="I859" s="60" t="s">
        <v>2846</v>
      </c>
      <c r="J859" s="60" t="s">
        <v>2847</v>
      </c>
      <c r="K859" s="60" t="s">
        <v>2842</v>
      </c>
      <c r="L859" s="60" t="s">
        <v>1631</v>
      </c>
      <c r="M859" s="60">
        <v>330</v>
      </c>
      <c r="N859" s="60">
        <v>333</v>
      </c>
      <c r="O859" s="60">
        <v>401</v>
      </c>
      <c r="P859" s="61" t="s">
        <v>1217</v>
      </c>
      <c r="Q859" s="62" t="s">
        <v>2848</v>
      </c>
      <c r="R859" s="60" t="s">
        <v>2845</v>
      </c>
      <c r="S859" s="60" t="s">
        <v>2849</v>
      </c>
      <c r="T859" s="60" t="s">
        <v>2847</v>
      </c>
      <c r="U859" s="60">
        <v>1</v>
      </c>
    </row>
    <row r="860" spans="1:21" x14ac:dyDescent="0.25">
      <c r="A860" s="59">
        <v>380152</v>
      </c>
      <c r="B860" s="60" t="s">
        <v>4072</v>
      </c>
      <c r="C860" s="60" t="s">
        <v>4064</v>
      </c>
      <c r="D860" s="60" t="s">
        <v>2843</v>
      </c>
      <c r="E860" s="60" t="s">
        <v>2844</v>
      </c>
      <c r="F860" s="60" t="s">
        <v>2845</v>
      </c>
      <c r="G860" s="60" t="s">
        <v>2845</v>
      </c>
      <c r="H860" s="60" t="s">
        <v>3551</v>
      </c>
      <c r="I860" s="60" t="s">
        <v>3523</v>
      </c>
      <c r="J860" s="60" t="s">
        <v>2847</v>
      </c>
      <c r="K860" s="60" t="s">
        <v>3550</v>
      </c>
      <c r="L860" s="60" t="s">
        <v>1631</v>
      </c>
      <c r="M860" s="60">
        <v>330</v>
      </c>
      <c r="N860" s="60">
        <v>333</v>
      </c>
      <c r="O860" s="60">
        <v>401</v>
      </c>
      <c r="P860" s="61" t="s">
        <v>1217</v>
      </c>
      <c r="Q860" s="62" t="s">
        <v>2848</v>
      </c>
      <c r="R860" s="60" t="s">
        <v>2845</v>
      </c>
      <c r="S860" s="60" t="s">
        <v>2849</v>
      </c>
      <c r="T860" s="60" t="s">
        <v>2847</v>
      </c>
      <c r="U860" s="60">
        <v>1</v>
      </c>
    </row>
    <row r="861" spans="1:21" x14ac:dyDescent="0.25">
      <c r="A861" s="59">
        <v>380153</v>
      </c>
      <c r="B861" s="60" t="s">
        <v>4073</v>
      </c>
      <c r="C861" s="60" t="s">
        <v>4069</v>
      </c>
      <c r="D861" s="60" t="s">
        <v>2843</v>
      </c>
      <c r="E861" s="60" t="s">
        <v>2844</v>
      </c>
      <c r="F861" s="60" t="s">
        <v>2845</v>
      </c>
      <c r="G861" s="60" t="s">
        <v>2845</v>
      </c>
      <c r="H861" s="60" t="s">
        <v>3479</v>
      </c>
      <c r="I861" s="60" t="s">
        <v>3479</v>
      </c>
      <c r="J861" s="60" t="s">
        <v>2847</v>
      </c>
      <c r="K861" s="60" t="s">
        <v>3480</v>
      </c>
      <c r="L861" s="60" t="s">
        <v>1631</v>
      </c>
      <c r="M861" s="60">
        <v>330</v>
      </c>
      <c r="N861" s="60">
        <v>333</v>
      </c>
      <c r="O861" s="60">
        <v>401</v>
      </c>
      <c r="P861" s="61" t="s">
        <v>1217</v>
      </c>
      <c r="Q861" s="62" t="s">
        <v>2848</v>
      </c>
      <c r="R861" s="60" t="s">
        <v>2845</v>
      </c>
      <c r="S861" s="60" t="s">
        <v>2849</v>
      </c>
      <c r="T861" s="60" t="s">
        <v>2847</v>
      </c>
      <c r="U861" s="60">
        <v>1</v>
      </c>
    </row>
    <row r="862" spans="1:21" x14ac:dyDescent="0.25">
      <c r="A862" s="59">
        <v>380154</v>
      </c>
      <c r="B862" s="60" t="s">
        <v>4074</v>
      </c>
      <c r="C862" s="60" t="s">
        <v>4064</v>
      </c>
      <c r="D862" s="60" t="s">
        <v>2843</v>
      </c>
      <c r="E862" s="60" t="s">
        <v>2844</v>
      </c>
      <c r="F862" s="60" t="s">
        <v>2845</v>
      </c>
      <c r="G862" s="60" t="s">
        <v>2845</v>
      </c>
      <c r="H862" s="60" t="s">
        <v>3318</v>
      </c>
      <c r="I862" s="60" t="s">
        <v>3318</v>
      </c>
      <c r="J862" s="60" t="s">
        <v>2847</v>
      </c>
      <c r="K862" s="60" t="s">
        <v>3317</v>
      </c>
      <c r="L862" s="60" t="s">
        <v>1631</v>
      </c>
      <c r="M862" s="60">
        <v>330</v>
      </c>
      <c r="N862" s="60">
        <v>333</v>
      </c>
      <c r="O862" s="60">
        <v>401</v>
      </c>
      <c r="P862" s="61" t="s">
        <v>1217</v>
      </c>
      <c r="Q862" s="62" t="s">
        <v>2848</v>
      </c>
      <c r="R862" s="60" t="s">
        <v>2845</v>
      </c>
      <c r="S862" s="60" t="s">
        <v>2849</v>
      </c>
      <c r="T862" s="60" t="s">
        <v>2847</v>
      </c>
      <c r="U862" s="60">
        <v>1</v>
      </c>
    </row>
    <row r="863" spans="1:21" x14ac:dyDescent="0.25">
      <c r="A863" s="59">
        <v>380155</v>
      </c>
      <c r="B863" s="60" t="s">
        <v>4075</v>
      </c>
      <c r="C863" s="60" t="s">
        <v>4076</v>
      </c>
      <c r="D863" s="60" t="s">
        <v>2843</v>
      </c>
      <c r="E863" s="60" t="s">
        <v>2844</v>
      </c>
      <c r="F863" s="60" t="s">
        <v>2845</v>
      </c>
      <c r="G863" s="60" t="s">
        <v>2845</v>
      </c>
      <c r="H863" s="60" t="s">
        <v>3325</v>
      </c>
      <c r="I863" s="60" t="s">
        <v>3325</v>
      </c>
      <c r="J863" s="60" t="s">
        <v>2847</v>
      </c>
      <c r="K863" s="60" t="s">
        <v>3324</v>
      </c>
      <c r="L863" s="60" t="s">
        <v>1631</v>
      </c>
      <c r="M863" s="60">
        <v>330</v>
      </c>
      <c r="N863" s="60">
        <v>333</v>
      </c>
      <c r="O863" s="60">
        <v>401</v>
      </c>
      <c r="P863" s="61" t="s">
        <v>1217</v>
      </c>
      <c r="Q863" s="62" t="s">
        <v>2848</v>
      </c>
      <c r="R863" s="60" t="s">
        <v>2845</v>
      </c>
      <c r="S863" s="60" t="s">
        <v>2849</v>
      </c>
      <c r="T863" s="60" t="s">
        <v>2847</v>
      </c>
      <c r="U863" s="60">
        <v>1</v>
      </c>
    </row>
    <row r="864" spans="1:21" x14ac:dyDescent="0.25">
      <c r="A864" s="59">
        <v>380156</v>
      </c>
      <c r="B864" s="60" t="s">
        <v>4077</v>
      </c>
      <c r="C864" s="60" t="s">
        <v>4069</v>
      </c>
      <c r="D864" s="60" t="s">
        <v>2843</v>
      </c>
      <c r="E864" s="60" t="s">
        <v>2844</v>
      </c>
      <c r="F864" s="60" t="s">
        <v>2845</v>
      </c>
      <c r="G864" s="60" t="s">
        <v>2845</v>
      </c>
      <c r="H864" s="60" t="s">
        <v>3596</v>
      </c>
      <c r="I864" s="60" t="s">
        <v>3596</v>
      </c>
      <c r="J864" s="60" t="s">
        <v>2847</v>
      </c>
      <c r="K864" s="60" t="s">
        <v>3602</v>
      </c>
      <c r="L864" s="60" t="s">
        <v>1631</v>
      </c>
      <c r="M864" s="60">
        <v>330</v>
      </c>
      <c r="N864" s="60">
        <v>333</v>
      </c>
      <c r="O864" s="60">
        <v>401</v>
      </c>
      <c r="P864" s="61" t="s">
        <v>1217</v>
      </c>
      <c r="Q864" s="62" t="s">
        <v>2848</v>
      </c>
      <c r="R864" s="60" t="s">
        <v>2845</v>
      </c>
      <c r="S864" s="60" t="s">
        <v>2849</v>
      </c>
      <c r="T864" s="60" t="s">
        <v>2847</v>
      </c>
      <c r="U864" s="60">
        <v>1</v>
      </c>
    </row>
    <row r="865" spans="1:21" x14ac:dyDescent="0.25">
      <c r="A865" s="59">
        <v>380158</v>
      </c>
      <c r="B865" s="60" t="s">
        <v>4078</v>
      </c>
      <c r="C865" s="60" t="s">
        <v>4066</v>
      </c>
      <c r="D865" s="60" t="s">
        <v>2843</v>
      </c>
      <c r="E865" s="60" t="s">
        <v>2844</v>
      </c>
      <c r="F865" s="60" t="s">
        <v>2845</v>
      </c>
      <c r="G865" s="60" t="s">
        <v>2845</v>
      </c>
      <c r="H865" s="60" t="s">
        <v>3503</v>
      </c>
      <c r="I865" s="60" t="s">
        <v>3503</v>
      </c>
      <c r="J865" s="60" t="s">
        <v>2847</v>
      </c>
      <c r="K865" s="60" t="s">
        <v>3502</v>
      </c>
      <c r="L865" s="60" t="s">
        <v>1631</v>
      </c>
      <c r="M865" s="60">
        <v>330</v>
      </c>
      <c r="N865" s="60">
        <v>333</v>
      </c>
      <c r="O865" s="60">
        <v>401</v>
      </c>
      <c r="P865" s="61" t="s">
        <v>1217</v>
      </c>
      <c r="Q865" s="62" t="s">
        <v>2848</v>
      </c>
      <c r="R865" s="60" t="s">
        <v>2845</v>
      </c>
      <c r="S865" s="60" t="s">
        <v>2849</v>
      </c>
      <c r="T865" s="60" t="s">
        <v>2847</v>
      </c>
      <c r="U865" s="60">
        <v>1</v>
      </c>
    </row>
    <row r="866" spans="1:21" x14ac:dyDescent="0.25">
      <c r="A866" s="59">
        <v>380159</v>
      </c>
      <c r="B866" s="60" t="s">
        <v>4079</v>
      </c>
      <c r="C866" s="60" t="s">
        <v>4080</v>
      </c>
      <c r="D866" s="60" t="s">
        <v>2843</v>
      </c>
      <c r="E866" s="60" t="s">
        <v>2844</v>
      </c>
      <c r="F866" s="60" t="s">
        <v>2845</v>
      </c>
      <c r="G866" s="60" t="s">
        <v>2845</v>
      </c>
      <c r="H866" s="60" t="s">
        <v>3578</v>
      </c>
      <c r="I866" s="60" t="s">
        <v>3578</v>
      </c>
      <c r="J866" s="60" t="s">
        <v>2847</v>
      </c>
      <c r="K866" s="60" t="s">
        <v>3580</v>
      </c>
      <c r="L866" s="60" t="s">
        <v>1631</v>
      </c>
      <c r="M866" s="60">
        <v>330</v>
      </c>
      <c r="N866" s="60">
        <v>333</v>
      </c>
      <c r="O866" s="60">
        <v>401</v>
      </c>
      <c r="P866" s="61" t="s">
        <v>1217</v>
      </c>
      <c r="Q866" s="62" t="s">
        <v>2848</v>
      </c>
      <c r="R866" s="60" t="s">
        <v>2845</v>
      </c>
      <c r="S866" s="60" t="s">
        <v>2849</v>
      </c>
      <c r="T866" s="60" t="s">
        <v>2847</v>
      </c>
      <c r="U866" s="60">
        <v>1</v>
      </c>
    </row>
    <row r="867" spans="1:21" x14ac:dyDescent="0.25">
      <c r="A867" s="59">
        <v>380160</v>
      </c>
      <c r="B867" s="60" t="s">
        <v>4081</v>
      </c>
      <c r="C867" s="60" t="s">
        <v>4069</v>
      </c>
      <c r="D867" s="60" t="s">
        <v>2843</v>
      </c>
      <c r="E867" s="60" t="s">
        <v>2844</v>
      </c>
      <c r="F867" s="60" t="s">
        <v>2845</v>
      </c>
      <c r="G867" s="60" t="s">
        <v>2845</v>
      </c>
      <c r="H867" s="60" t="s">
        <v>3272</v>
      </c>
      <c r="I867" s="60" t="s">
        <v>3272</v>
      </c>
      <c r="J867" s="60" t="s">
        <v>2847</v>
      </c>
      <c r="K867" s="60" t="s">
        <v>3271</v>
      </c>
      <c r="L867" s="60" t="s">
        <v>1631</v>
      </c>
      <c r="M867" s="60">
        <v>330</v>
      </c>
      <c r="N867" s="60">
        <v>333</v>
      </c>
      <c r="O867" s="60">
        <v>401</v>
      </c>
      <c r="P867" s="61" t="s">
        <v>1217</v>
      </c>
      <c r="Q867" s="62" t="s">
        <v>2848</v>
      </c>
      <c r="R867" s="60" t="s">
        <v>2845</v>
      </c>
      <c r="S867" s="60" t="s">
        <v>2849</v>
      </c>
      <c r="T867" s="60" t="s">
        <v>2847</v>
      </c>
      <c r="U867" s="60">
        <v>1</v>
      </c>
    </row>
    <row r="868" spans="1:21" x14ac:dyDescent="0.25">
      <c r="A868" s="59">
        <v>380161</v>
      </c>
      <c r="B868" s="60" t="s">
        <v>4082</v>
      </c>
      <c r="C868" s="60" t="s">
        <v>4064</v>
      </c>
      <c r="D868" s="60" t="s">
        <v>2843</v>
      </c>
      <c r="E868" s="60" t="s">
        <v>2844</v>
      </c>
      <c r="F868" s="60" t="s">
        <v>2845</v>
      </c>
      <c r="G868" s="60" t="s">
        <v>2845</v>
      </c>
      <c r="H868" s="60" t="s">
        <v>3510</v>
      </c>
      <c r="I868" s="60" t="s">
        <v>3510</v>
      </c>
      <c r="J868" s="60" t="s">
        <v>2847</v>
      </c>
      <c r="K868" s="60" t="s">
        <v>3511</v>
      </c>
      <c r="L868" s="60" t="s">
        <v>1631</v>
      </c>
      <c r="M868" s="60">
        <v>330</v>
      </c>
      <c r="N868" s="60">
        <v>333</v>
      </c>
      <c r="O868" s="60">
        <v>401</v>
      </c>
      <c r="P868" s="61" t="s">
        <v>1217</v>
      </c>
      <c r="Q868" s="62" t="s">
        <v>2848</v>
      </c>
      <c r="R868" s="60" t="s">
        <v>2845</v>
      </c>
      <c r="S868" s="60" t="s">
        <v>2849</v>
      </c>
      <c r="T868" s="60" t="s">
        <v>2847</v>
      </c>
      <c r="U868" s="60">
        <v>1</v>
      </c>
    </row>
    <row r="869" spans="1:21" x14ac:dyDescent="0.25">
      <c r="A869" s="59">
        <v>380165</v>
      </c>
      <c r="B869" s="60" t="s">
        <v>4083</v>
      </c>
      <c r="C869" s="60" t="s">
        <v>4076</v>
      </c>
      <c r="D869" s="60" t="s">
        <v>2843</v>
      </c>
      <c r="E869" s="60" t="s">
        <v>2844</v>
      </c>
      <c r="F869" s="60" t="s">
        <v>2845</v>
      </c>
      <c r="G869" s="60" t="s">
        <v>2845</v>
      </c>
      <c r="H869" s="60" t="s">
        <v>3083</v>
      </c>
      <c r="I869" s="60" t="s">
        <v>3084</v>
      </c>
      <c r="J869" s="60" t="s">
        <v>2847</v>
      </c>
      <c r="K869" s="60" t="s">
        <v>3082</v>
      </c>
      <c r="L869" s="60" t="s">
        <v>1631</v>
      </c>
      <c r="M869" s="60">
        <v>330</v>
      </c>
      <c r="N869" s="60">
        <v>333</v>
      </c>
      <c r="O869" s="60">
        <v>401</v>
      </c>
      <c r="P869" s="61" t="s">
        <v>1217</v>
      </c>
      <c r="Q869" s="62" t="s">
        <v>2848</v>
      </c>
      <c r="R869" s="60" t="s">
        <v>2845</v>
      </c>
      <c r="S869" s="60" t="s">
        <v>2849</v>
      </c>
      <c r="T869" s="60" t="s">
        <v>2847</v>
      </c>
      <c r="U869" s="60">
        <v>1</v>
      </c>
    </row>
    <row r="870" spans="1:21" x14ac:dyDescent="0.25">
      <c r="A870" s="59">
        <v>380166</v>
      </c>
      <c r="B870" s="60" t="s">
        <v>4084</v>
      </c>
      <c r="C870" s="60" t="s">
        <v>4085</v>
      </c>
      <c r="D870" s="60" t="s">
        <v>2843</v>
      </c>
      <c r="E870" s="60" t="s">
        <v>2844</v>
      </c>
      <c r="F870" s="60" t="s">
        <v>2845</v>
      </c>
      <c r="G870" s="60" t="s">
        <v>2845</v>
      </c>
      <c r="H870" s="60" t="s">
        <v>3171</v>
      </c>
      <c r="I870" s="60" t="s">
        <v>3171</v>
      </c>
      <c r="J870" s="60" t="s">
        <v>2847</v>
      </c>
      <c r="K870" s="60" t="s">
        <v>3170</v>
      </c>
      <c r="L870" s="60" t="s">
        <v>1631</v>
      </c>
      <c r="M870" s="60">
        <v>330</v>
      </c>
      <c r="N870" s="60">
        <v>333</v>
      </c>
      <c r="O870" s="60">
        <v>401</v>
      </c>
      <c r="P870" s="61" t="s">
        <v>1217</v>
      </c>
      <c r="Q870" s="62" t="s">
        <v>2848</v>
      </c>
      <c r="R870" s="60" t="s">
        <v>2845</v>
      </c>
      <c r="S870" s="60" t="s">
        <v>2849</v>
      </c>
      <c r="T870" s="60" t="s">
        <v>2847</v>
      </c>
      <c r="U870" s="60">
        <v>1</v>
      </c>
    </row>
    <row r="871" spans="1:21" x14ac:dyDescent="0.25">
      <c r="A871" s="59">
        <v>380168</v>
      </c>
      <c r="B871" s="60" t="s">
        <v>4086</v>
      </c>
      <c r="C871" s="60" t="s">
        <v>4064</v>
      </c>
      <c r="D871" s="60" t="s">
        <v>2843</v>
      </c>
      <c r="E871" s="60" t="s">
        <v>2844</v>
      </c>
      <c r="F871" s="60" t="s">
        <v>2845</v>
      </c>
      <c r="G871" s="60" t="s">
        <v>2845</v>
      </c>
      <c r="H871" s="60" t="s">
        <v>3223</v>
      </c>
      <c r="I871" s="60" t="s">
        <v>3219</v>
      </c>
      <c r="J871" s="60" t="s">
        <v>2847</v>
      </c>
      <c r="K871" s="60" t="s">
        <v>3224</v>
      </c>
      <c r="L871" s="60" t="s">
        <v>1631</v>
      </c>
      <c r="M871" s="60">
        <v>330</v>
      </c>
      <c r="N871" s="60">
        <v>333</v>
      </c>
      <c r="O871" s="60">
        <v>401</v>
      </c>
      <c r="P871" s="61" t="s">
        <v>1217</v>
      </c>
      <c r="Q871" s="62" t="s">
        <v>2848</v>
      </c>
      <c r="R871" s="60" t="s">
        <v>2845</v>
      </c>
      <c r="S871" s="60" t="s">
        <v>2849</v>
      </c>
      <c r="T871" s="60" t="s">
        <v>2847</v>
      </c>
      <c r="U871" s="60">
        <v>1</v>
      </c>
    </row>
    <row r="872" spans="1:21" x14ac:dyDescent="0.25">
      <c r="A872" s="59">
        <v>380169</v>
      </c>
      <c r="B872" s="60" t="s">
        <v>4087</v>
      </c>
      <c r="C872" s="60" t="s">
        <v>4064</v>
      </c>
      <c r="D872" s="60" t="s">
        <v>2843</v>
      </c>
      <c r="E872" s="60" t="s">
        <v>2844</v>
      </c>
      <c r="F872" s="60" t="s">
        <v>2845</v>
      </c>
      <c r="G872" s="60" t="s">
        <v>2845</v>
      </c>
      <c r="H872" s="60" t="s">
        <v>3358</v>
      </c>
      <c r="I872" s="60" t="s">
        <v>3355</v>
      </c>
      <c r="J872" s="60" t="s">
        <v>2847</v>
      </c>
      <c r="K872" s="60" t="s">
        <v>3357</v>
      </c>
      <c r="L872" s="60" t="s">
        <v>1631</v>
      </c>
      <c r="M872" s="60">
        <v>330</v>
      </c>
      <c r="N872" s="60">
        <v>333</v>
      </c>
      <c r="O872" s="60">
        <v>401</v>
      </c>
      <c r="P872" s="61" t="s">
        <v>1217</v>
      </c>
      <c r="Q872" s="62" t="s">
        <v>2848</v>
      </c>
      <c r="R872" s="60" t="s">
        <v>2845</v>
      </c>
      <c r="S872" s="60" t="s">
        <v>2849</v>
      </c>
      <c r="T872" s="60" t="s">
        <v>2847</v>
      </c>
      <c r="U872" s="60">
        <v>1</v>
      </c>
    </row>
    <row r="873" spans="1:21" x14ac:dyDescent="0.25">
      <c r="A873" s="59">
        <v>380172</v>
      </c>
      <c r="B873" s="60" t="s">
        <v>4088</v>
      </c>
      <c r="C873" s="60" t="s">
        <v>4071</v>
      </c>
      <c r="D873" s="60" t="s">
        <v>2843</v>
      </c>
      <c r="E873" s="60" t="s">
        <v>2844</v>
      </c>
      <c r="F873" s="60" t="s">
        <v>2845</v>
      </c>
      <c r="G873" s="60" t="s">
        <v>2845</v>
      </c>
      <c r="H873" s="60" t="s">
        <v>3346</v>
      </c>
      <c r="I873" s="60" t="s">
        <v>3347</v>
      </c>
      <c r="J873" s="60" t="s">
        <v>2847</v>
      </c>
      <c r="K873" s="60" t="s">
        <v>3345</v>
      </c>
      <c r="L873" s="60" t="s">
        <v>1631</v>
      </c>
      <c r="M873" s="60">
        <v>330</v>
      </c>
      <c r="N873" s="60">
        <v>333</v>
      </c>
      <c r="O873" s="60">
        <v>401</v>
      </c>
      <c r="P873" s="61" t="s">
        <v>1217</v>
      </c>
      <c r="Q873" s="62" t="s">
        <v>2848</v>
      </c>
      <c r="R873" s="60" t="s">
        <v>2845</v>
      </c>
      <c r="S873" s="60" t="s">
        <v>2849</v>
      </c>
      <c r="T873" s="60" t="s">
        <v>2847</v>
      </c>
      <c r="U873" s="60">
        <v>1</v>
      </c>
    </row>
    <row r="874" spans="1:21" x14ac:dyDescent="0.25">
      <c r="A874" s="59">
        <v>380176</v>
      </c>
      <c r="B874" s="60" t="s">
        <v>4089</v>
      </c>
      <c r="C874" s="60" t="s">
        <v>4066</v>
      </c>
      <c r="D874" s="60" t="s">
        <v>2843</v>
      </c>
      <c r="E874" s="60" t="s">
        <v>2844</v>
      </c>
      <c r="F874" s="60" t="s">
        <v>2845</v>
      </c>
      <c r="G874" s="60" t="s">
        <v>2845</v>
      </c>
      <c r="H874" s="60" t="s">
        <v>3401</v>
      </c>
      <c r="I874" s="60" t="s">
        <v>3401</v>
      </c>
      <c r="J874" s="60" t="s">
        <v>2847</v>
      </c>
      <c r="K874" s="60" t="s">
        <v>3400</v>
      </c>
      <c r="L874" s="60" t="s">
        <v>1631</v>
      </c>
      <c r="M874" s="60">
        <v>330</v>
      </c>
      <c r="N874" s="60">
        <v>333</v>
      </c>
      <c r="O874" s="60">
        <v>401</v>
      </c>
      <c r="P874" s="61" t="s">
        <v>1217</v>
      </c>
      <c r="Q874" s="62" t="s">
        <v>2848</v>
      </c>
      <c r="R874" s="60" t="s">
        <v>2845</v>
      </c>
      <c r="S874" s="60" t="s">
        <v>2849</v>
      </c>
      <c r="T874" s="60" t="s">
        <v>2847</v>
      </c>
      <c r="U874" s="60">
        <v>1</v>
      </c>
    </row>
    <row r="875" spans="1:21" x14ac:dyDescent="0.25">
      <c r="A875" s="59">
        <v>380177</v>
      </c>
      <c r="B875" s="60" t="s">
        <v>4090</v>
      </c>
      <c r="C875" s="60" t="s">
        <v>4091</v>
      </c>
      <c r="D875" s="60" t="s">
        <v>2843</v>
      </c>
      <c r="E875" s="60" t="s">
        <v>2844</v>
      </c>
      <c r="F875" s="60" t="s">
        <v>2845</v>
      </c>
      <c r="G875" s="60" t="s">
        <v>2845</v>
      </c>
      <c r="H875" s="60" t="s">
        <v>3111</v>
      </c>
      <c r="I875" s="60" t="s">
        <v>3084</v>
      </c>
      <c r="J875" s="60" t="s">
        <v>2847</v>
      </c>
      <c r="K875" s="60" t="s">
        <v>3110</v>
      </c>
      <c r="L875" s="60" t="s">
        <v>1631</v>
      </c>
      <c r="M875" s="60">
        <v>330</v>
      </c>
      <c r="N875" s="60">
        <v>333</v>
      </c>
      <c r="O875" s="60">
        <v>401</v>
      </c>
      <c r="P875" s="61" t="s">
        <v>1217</v>
      </c>
      <c r="Q875" s="62" t="s">
        <v>2848</v>
      </c>
      <c r="R875" s="60" t="s">
        <v>2845</v>
      </c>
      <c r="S875" s="60" t="s">
        <v>2849</v>
      </c>
      <c r="T875" s="60" t="s">
        <v>2847</v>
      </c>
      <c r="U875" s="60">
        <v>1</v>
      </c>
    </row>
    <row r="876" spans="1:21" x14ac:dyDescent="0.25">
      <c r="A876" s="59">
        <v>380178</v>
      </c>
      <c r="B876" s="60" t="s">
        <v>4092</v>
      </c>
      <c r="C876" s="60" t="s">
        <v>4071</v>
      </c>
      <c r="D876" s="60" t="s">
        <v>2843</v>
      </c>
      <c r="E876" s="60" t="s">
        <v>2844</v>
      </c>
      <c r="F876" s="60" t="s">
        <v>2845</v>
      </c>
      <c r="G876" s="60" t="s">
        <v>2845</v>
      </c>
      <c r="H876" s="60" t="s">
        <v>3595</v>
      </c>
      <c r="I876" s="60" t="s">
        <v>3596</v>
      </c>
      <c r="J876" s="60" t="s">
        <v>2847</v>
      </c>
      <c r="K876" s="60" t="s">
        <v>3594</v>
      </c>
      <c r="L876" s="60" t="s">
        <v>1631</v>
      </c>
      <c r="M876" s="60">
        <v>330</v>
      </c>
      <c r="N876" s="60">
        <v>333</v>
      </c>
      <c r="O876" s="60">
        <v>401</v>
      </c>
      <c r="P876" s="61" t="s">
        <v>1217</v>
      </c>
      <c r="Q876" s="62" t="s">
        <v>2848</v>
      </c>
      <c r="R876" s="60" t="s">
        <v>2845</v>
      </c>
      <c r="S876" s="60" t="s">
        <v>2849</v>
      </c>
      <c r="T876" s="60" t="s">
        <v>2847</v>
      </c>
      <c r="U876" s="60">
        <v>1</v>
      </c>
    </row>
    <row r="877" spans="1:21" x14ac:dyDescent="0.25">
      <c r="A877" s="59">
        <v>380183</v>
      </c>
      <c r="B877" s="60" t="s">
        <v>4093</v>
      </c>
      <c r="C877" s="60" t="s">
        <v>4094</v>
      </c>
      <c r="D877" s="60" t="s">
        <v>2843</v>
      </c>
      <c r="E877" s="60" t="s">
        <v>2844</v>
      </c>
      <c r="F877" s="60" t="s">
        <v>2845</v>
      </c>
      <c r="G877" s="60" t="s">
        <v>2845</v>
      </c>
      <c r="H877" s="60" t="s">
        <v>3243</v>
      </c>
      <c r="I877" s="60" t="s">
        <v>3244</v>
      </c>
      <c r="J877" s="60" t="s">
        <v>2847</v>
      </c>
      <c r="K877" s="60" t="s">
        <v>4095</v>
      </c>
      <c r="L877" s="60" t="s">
        <v>1631</v>
      </c>
      <c r="M877" s="60">
        <v>330</v>
      </c>
      <c r="N877" s="60">
        <v>333</v>
      </c>
      <c r="O877" s="60">
        <v>401</v>
      </c>
      <c r="P877" s="61" t="s">
        <v>1217</v>
      </c>
      <c r="Q877" s="62" t="s">
        <v>2848</v>
      </c>
      <c r="R877" s="60" t="s">
        <v>2845</v>
      </c>
      <c r="S877" s="60" t="s">
        <v>2849</v>
      </c>
      <c r="T877" s="60" t="s">
        <v>2847</v>
      </c>
      <c r="U877" s="60">
        <v>1</v>
      </c>
    </row>
    <row r="878" spans="1:21" x14ac:dyDescent="0.25">
      <c r="A878" s="59">
        <v>380184</v>
      </c>
      <c r="B878" s="60" t="s">
        <v>4096</v>
      </c>
      <c r="C878" s="60" t="s">
        <v>4080</v>
      </c>
      <c r="D878" s="60" t="s">
        <v>2843</v>
      </c>
      <c r="E878" s="60" t="s">
        <v>2844</v>
      </c>
      <c r="F878" s="60" t="s">
        <v>2845</v>
      </c>
      <c r="G878" s="60" t="s">
        <v>2845</v>
      </c>
      <c r="H878" s="60" t="s">
        <v>3565</v>
      </c>
      <c r="I878" s="60" t="s">
        <v>3523</v>
      </c>
      <c r="J878" s="60" t="s">
        <v>2847</v>
      </c>
      <c r="K878" s="60" t="s">
        <v>4097</v>
      </c>
      <c r="L878" s="60" t="s">
        <v>1631</v>
      </c>
      <c r="M878" s="60">
        <v>330</v>
      </c>
      <c r="N878" s="60">
        <v>333</v>
      </c>
      <c r="O878" s="60">
        <v>401</v>
      </c>
      <c r="P878" s="61" t="s">
        <v>1217</v>
      </c>
      <c r="Q878" s="62" t="s">
        <v>2848</v>
      </c>
      <c r="R878" s="60" t="s">
        <v>2845</v>
      </c>
      <c r="S878" s="60" t="s">
        <v>2849</v>
      </c>
      <c r="T878" s="60" t="s">
        <v>2847</v>
      </c>
      <c r="U878" s="60">
        <v>1</v>
      </c>
    </row>
    <row r="879" spans="1:21" x14ac:dyDescent="0.25">
      <c r="A879" s="59">
        <v>380194</v>
      </c>
      <c r="B879" s="60" t="s">
        <v>4098</v>
      </c>
      <c r="C879" s="60" t="s">
        <v>4069</v>
      </c>
      <c r="D879" s="60" t="s">
        <v>2843</v>
      </c>
      <c r="E879" s="60" t="s">
        <v>2844</v>
      </c>
      <c r="F879" s="60" t="s">
        <v>2845</v>
      </c>
      <c r="G879" s="60" t="s">
        <v>2845</v>
      </c>
      <c r="H879" s="60" t="s">
        <v>3799</v>
      </c>
      <c r="I879" s="60" t="s">
        <v>3084</v>
      </c>
      <c r="J879" s="60" t="s">
        <v>2847</v>
      </c>
      <c r="K879" s="60" t="s">
        <v>4099</v>
      </c>
      <c r="L879" s="60" t="s">
        <v>1631</v>
      </c>
      <c r="M879" s="60">
        <v>330</v>
      </c>
      <c r="N879" s="60">
        <v>333</v>
      </c>
      <c r="O879" s="60">
        <v>401</v>
      </c>
      <c r="P879" s="61" t="s">
        <v>1217</v>
      </c>
      <c r="Q879" s="62" t="s">
        <v>2848</v>
      </c>
      <c r="R879" s="60" t="s">
        <v>2845</v>
      </c>
      <c r="S879" s="60" t="s">
        <v>2849</v>
      </c>
      <c r="T879" s="60" t="s">
        <v>2847</v>
      </c>
      <c r="U879" s="60">
        <v>1</v>
      </c>
    </row>
    <row r="880" spans="1:21" x14ac:dyDescent="0.25">
      <c r="A880" s="59">
        <v>380195</v>
      </c>
      <c r="B880" s="60" t="s">
        <v>4100</v>
      </c>
      <c r="C880" s="60" t="s">
        <v>4085</v>
      </c>
      <c r="D880" s="60" t="s">
        <v>2843</v>
      </c>
      <c r="E880" s="60" t="s">
        <v>2844</v>
      </c>
      <c r="F880" s="60" t="s">
        <v>2845</v>
      </c>
      <c r="G880" s="60" t="s">
        <v>2845</v>
      </c>
      <c r="H880" s="60" t="s">
        <v>3796</v>
      </c>
      <c r="I880" s="60" t="s">
        <v>3084</v>
      </c>
      <c r="J880" s="60" t="s">
        <v>2847</v>
      </c>
      <c r="K880" s="60" t="s">
        <v>4039</v>
      </c>
      <c r="L880" s="60" t="s">
        <v>1631</v>
      </c>
      <c r="M880" s="60">
        <v>330</v>
      </c>
      <c r="N880" s="60">
        <v>333</v>
      </c>
      <c r="O880" s="60">
        <v>401</v>
      </c>
      <c r="P880" s="61" t="s">
        <v>1217</v>
      </c>
      <c r="Q880" s="62" t="s">
        <v>2848</v>
      </c>
      <c r="R880" s="60" t="s">
        <v>2845</v>
      </c>
      <c r="S880" s="60" t="s">
        <v>2849</v>
      </c>
      <c r="T880" s="60" t="s">
        <v>2847</v>
      </c>
      <c r="U880" s="60">
        <v>1</v>
      </c>
    </row>
    <row r="881" spans="1:21" x14ac:dyDescent="0.25">
      <c r="A881" s="59">
        <v>380202</v>
      </c>
      <c r="B881" s="60" t="s">
        <v>4101</v>
      </c>
      <c r="C881" s="60" t="s">
        <v>4102</v>
      </c>
      <c r="D881" s="60" t="s">
        <v>2843</v>
      </c>
      <c r="E881" s="60" t="s">
        <v>2844</v>
      </c>
      <c r="F881" s="60" t="s">
        <v>2881</v>
      </c>
      <c r="G881" s="60" t="s">
        <v>2881</v>
      </c>
      <c r="H881" s="60" t="s">
        <v>3198</v>
      </c>
      <c r="I881" s="60" t="s">
        <v>3195</v>
      </c>
      <c r="J881" s="60" t="s">
        <v>2847</v>
      </c>
      <c r="K881" s="60" t="s">
        <v>3199</v>
      </c>
      <c r="L881" s="60" t="s">
        <v>1631</v>
      </c>
      <c r="M881" s="60">
        <v>330</v>
      </c>
      <c r="N881" s="60">
        <v>333</v>
      </c>
      <c r="O881" s="60">
        <v>402</v>
      </c>
      <c r="P881" s="61" t="s">
        <v>1217</v>
      </c>
      <c r="Q881" s="62" t="s">
        <v>2884</v>
      </c>
      <c r="R881" s="60" t="s">
        <v>2881</v>
      </c>
      <c r="S881" s="60" t="s">
        <v>2849</v>
      </c>
      <c r="T881" s="60" t="s">
        <v>2847</v>
      </c>
      <c r="U881" s="60">
        <v>1</v>
      </c>
    </row>
    <row r="882" spans="1:21" x14ac:dyDescent="0.25">
      <c r="A882" s="59">
        <v>380203</v>
      </c>
      <c r="B882" s="60" t="s">
        <v>4103</v>
      </c>
      <c r="C882" s="60" t="s">
        <v>4069</v>
      </c>
      <c r="D882" s="60" t="s">
        <v>2843</v>
      </c>
      <c r="E882" s="60" t="s">
        <v>2844</v>
      </c>
      <c r="F882" s="60" t="s">
        <v>2881</v>
      </c>
      <c r="G882" s="60" t="s">
        <v>2881</v>
      </c>
      <c r="H882" s="60" t="s">
        <v>3211</v>
      </c>
      <c r="I882" s="60" t="s">
        <v>3211</v>
      </c>
      <c r="J882" s="60" t="s">
        <v>2847</v>
      </c>
      <c r="K882" s="60" t="s">
        <v>3212</v>
      </c>
      <c r="L882" s="60" t="s">
        <v>1631</v>
      </c>
      <c r="M882" s="60">
        <v>330</v>
      </c>
      <c r="N882" s="60">
        <v>333</v>
      </c>
      <c r="O882" s="60">
        <v>402</v>
      </c>
      <c r="P882" s="61" t="s">
        <v>1217</v>
      </c>
      <c r="Q882" s="62" t="s">
        <v>2884</v>
      </c>
      <c r="R882" s="60" t="s">
        <v>2881</v>
      </c>
      <c r="S882" s="60" t="s">
        <v>2849</v>
      </c>
      <c r="T882" s="60" t="s">
        <v>2847</v>
      </c>
      <c r="U882" s="60">
        <v>1</v>
      </c>
    </row>
    <row r="883" spans="1:21" x14ac:dyDescent="0.25">
      <c r="A883" s="59">
        <v>380204</v>
      </c>
      <c r="B883" s="60" t="s">
        <v>4104</v>
      </c>
      <c r="C883" s="60" t="s">
        <v>4066</v>
      </c>
      <c r="D883" s="60" t="s">
        <v>2843</v>
      </c>
      <c r="E883" s="60" t="s">
        <v>2844</v>
      </c>
      <c r="F883" s="60" t="s">
        <v>2881</v>
      </c>
      <c r="G883" s="60" t="s">
        <v>2881</v>
      </c>
      <c r="H883" s="60" t="s">
        <v>2925</v>
      </c>
      <c r="I883" s="60" t="s">
        <v>2925</v>
      </c>
      <c r="J883" s="60" t="s">
        <v>2847</v>
      </c>
      <c r="K883" s="60" t="s">
        <v>2924</v>
      </c>
      <c r="L883" s="60" t="s">
        <v>1631</v>
      </c>
      <c r="M883" s="60">
        <v>330</v>
      </c>
      <c r="N883" s="60">
        <v>333</v>
      </c>
      <c r="O883" s="60">
        <v>402</v>
      </c>
      <c r="P883" s="61" t="s">
        <v>1217</v>
      </c>
      <c r="Q883" s="62" t="s">
        <v>2884</v>
      </c>
      <c r="R883" s="60" t="s">
        <v>2881</v>
      </c>
      <c r="S883" s="60" t="s">
        <v>2849</v>
      </c>
      <c r="T883" s="60" t="s">
        <v>2847</v>
      </c>
      <c r="U883" s="60">
        <v>1</v>
      </c>
    </row>
    <row r="884" spans="1:21" x14ac:dyDescent="0.25">
      <c r="A884" s="59">
        <v>380205</v>
      </c>
      <c r="B884" s="60" t="s">
        <v>4105</v>
      </c>
      <c r="C884" s="60" t="s">
        <v>4066</v>
      </c>
      <c r="D884" s="60" t="s">
        <v>2843</v>
      </c>
      <c r="E884" s="60" t="s">
        <v>2844</v>
      </c>
      <c r="F884" s="60" t="s">
        <v>2881</v>
      </c>
      <c r="G884" s="60" t="s">
        <v>2881</v>
      </c>
      <c r="H884" s="60" t="s">
        <v>3018</v>
      </c>
      <c r="I884" s="60" t="s">
        <v>3018</v>
      </c>
      <c r="J884" s="60" t="s">
        <v>2847</v>
      </c>
      <c r="K884" s="60" t="s">
        <v>3017</v>
      </c>
      <c r="L884" s="60" t="s">
        <v>1631</v>
      </c>
      <c r="M884" s="60">
        <v>330</v>
      </c>
      <c r="N884" s="60">
        <v>333</v>
      </c>
      <c r="O884" s="60">
        <v>402</v>
      </c>
      <c r="P884" s="61" t="s">
        <v>1217</v>
      </c>
      <c r="Q884" s="62" t="s">
        <v>2884</v>
      </c>
      <c r="R884" s="60" t="s">
        <v>2881</v>
      </c>
      <c r="S884" s="60" t="s">
        <v>2849</v>
      </c>
      <c r="T884" s="60" t="s">
        <v>2847</v>
      </c>
      <c r="U884" s="60">
        <v>1</v>
      </c>
    </row>
    <row r="885" spans="1:21" x14ac:dyDescent="0.25">
      <c r="A885" s="59">
        <v>380206</v>
      </c>
      <c r="B885" s="60" t="s">
        <v>4106</v>
      </c>
      <c r="C885" s="60" t="s">
        <v>4107</v>
      </c>
      <c r="D885" s="60" t="s">
        <v>2843</v>
      </c>
      <c r="E885" s="60" t="s">
        <v>2844</v>
      </c>
      <c r="F885" s="60" t="s">
        <v>2881</v>
      </c>
      <c r="G885" s="60" t="s">
        <v>2881</v>
      </c>
      <c r="H885" s="60" t="s">
        <v>3036</v>
      </c>
      <c r="I885" s="60" t="s">
        <v>3036</v>
      </c>
      <c r="J885" s="60" t="s">
        <v>2847</v>
      </c>
      <c r="K885" s="60" t="s">
        <v>3035</v>
      </c>
      <c r="L885" s="60" t="s">
        <v>1631</v>
      </c>
      <c r="M885" s="60">
        <v>330</v>
      </c>
      <c r="N885" s="60">
        <v>333</v>
      </c>
      <c r="O885" s="60">
        <v>402</v>
      </c>
      <c r="P885" s="61" t="s">
        <v>1217</v>
      </c>
      <c r="Q885" s="62" t="s">
        <v>2884</v>
      </c>
      <c r="R885" s="60" t="s">
        <v>2881</v>
      </c>
      <c r="S885" s="60" t="s">
        <v>2849</v>
      </c>
      <c r="T885" s="60" t="s">
        <v>2847</v>
      </c>
      <c r="U885" s="60">
        <v>1</v>
      </c>
    </row>
    <row r="886" spans="1:21" x14ac:dyDescent="0.25">
      <c r="A886" s="59">
        <v>380207</v>
      </c>
      <c r="B886" s="60" t="s">
        <v>4108</v>
      </c>
      <c r="C886" s="60" t="s">
        <v>4076</v>
      </c>
      <c r="D886" s="60" t="s">
        <v>2843</v>
      </c>
      <c r="E886" s="60" t="s">
        <v>2844</v>
      </c>
      <c r="F886" s="60" t="s">
        <v>2881</v>
      </c>
      <c r="G886" s="60" t="s">
        <v>2881</v>
      </c>
      <c r="H886" s="60" t="s">
        <v>3068</v>
      </c>
      <c r="I886" s="60" t="s">
        <v>3068</v>
      </c>
      <c r="J886" s="60" t="s">
        <v>2847</v>
      </c>
      <c r="K886" s="60" t="s">
        <v>3067</v>
      </c>
      <c r="L886" s="60" t="s">
        <v>1631</v>
      </c>
      <c r="M886" s="60">
        <v>330</v>
      </c>
      <c r="N886" s="60">
        <v>333</v>
      </c>
      <c r="O886" s="60">
        <v>402</v>
      </c>
      <c r="P886" s="61" t="s">
        <v>1217</v>
      </c>
      <c r="Q886" s="62" t="s">
        <v>2884</v>
      </c>
      <c r="R886" s="60" t="s">
        <v>2881</v>
      </c>
      <c r="S886" s="60" t="s">
        <v>2849</v>
      </c>
      <c r="T886" s="60" t="s">
        <v>2847</v>
      </c>
      <c r="U886" s="60">
        <v>1</v>
      </c>
    </row>
    <row r="887" spans="1:21" x14ac:dyDescent="0.25">
      <c r="A887" s="59">
        <v>380211</v>
      </c>
      <c r="B887" s="60" t="s">
        <v>4109</v>
      </c>
      <c r="C887" s="60" t="s">
        <v>4085</v>
      </c>
      <c r="D887" s="60" t="s">
        <v>2843</v>
      </c>
      <c r="E887" s="60" t="s">
        <v>2844</v>
      </c>
      <c r="F887" s="60" t="s">
        <v>2881</v>
      </c>
      <c r="G887" s="60" t="s">
        <v>2881</v>
      </c>
      <c r="H887" s="60" t="s">
        <v>2990</v>
      </c>
      <c r="I887" s="60" t="s">
        <v>2987</v>
      </c>
      <c r="J887" s="60" t="s">
        <v>2847</v>
      </c>
      <c r="K887" s="60" t="s">
        <v>2989</v>
      </c>
      <c r="L887" s="60" t="s">
        <v>1631</v>
      </c>
      <c r="M887" s="60">
        <v>330</v>
      </c>
      <c r="N887" s="60">
        <v>333</v>
      </c>
      <c r="O887" s="60">
        <v>402</v>
      </c>
      <c r="P887" s="61" t="s">
        <v>1217</v>
      </c>
      <c r="Q887" s="62" t="s">
        <v>2884</v>
      </c>
      <c r="R887" s="60" t="s">
        <v>2881</v>
      </c>
      <c r="S887" s="60" t="s">
        <v>2849</v>
      </c>
      <c r="T887" s="60" t="s">
        <v>2847</v>
      </c>
      <c r="U887" s="60">
        <v>1</v>
      </c>
    </row>
    <row r="888" spans="1:21" x14ac:dyDescent="0.25">
      <c r="A888" s="59">
        <v>380213</v>
      </c>
      <c r="B888" s="60" t="s">
        <v>4110</v>
      </c>
      <c r="C888" s="60" t="s">
        <v>4076</v>
      </c>
      <c r="D888" s="60" t="s">
        <v>2843</v>
      </c>
      <c r="E888" s="60" t="s">
        <v>2844</v>
      </c>
      <c r="F888" s="60" t="s">
        <v>2881</v>
      </c>
      <c r="G888" s="60" t="s">
        <v>2881</v>
      </c>
      <c r="H888" s="60" t="s">
        <v>3062</v>
      </c>
      <c r="I888" s="60" t="s">
        <v>3063</v>
      </c>
      <c r="J888" s="60" t="s">
        <v>2847</v>
      </c>
      <c r="K888" s="60" t="s">
        <v>3064</v>
      </c>
      <c r="L888" s="60" t="s">
        <v>1631</v>
      </c>
      <c r="M888" s="60">
        <v>330</v>
      </c>
      <c r="N888" s="60">
        <v>333</v>
      </c>
      <c r="O888" s="60">
        <v>402</v>
      </c>
      <c r="P888" s="61" t="s">
        <v>1217</v>
      </c>
      <c r="Q888" s="62" t="s">
        <v>2884</v>
      </c>
      <c r="R888" s="60" t="s">
        <v>2881</v>
      </c>
      <c r="S888" s="60" t="s">
        <v>2849</v>
      </c>
      <c r="T888" s="60" t="s">
        <v>2847</v>
      </c>
      <c r="U888" s="60">
        <v>1</v>
      </c>
    </row>
    <row r="889" spans="1:21" x14ac:dyDescent="0.25">
      <c r="A889" s="59">
        <v>380215</v>
      </c>
      <c r="B889" s="60" t="s">
        <v>4111</v>
      </c>
      <c r="C889" s="60" t="s">
        <v>4080</v>
      </c>
      <c r="D889" s="60" t="s">
        <v>2843</v>
      </c>
      <c r="E889" s="60" t="s">
        <v>2844</v>
      </c>
      <c r="F889" s="60" t="s">
        <v>2881</v>
      </c>
      <c r="G889" s="60" t="s">
        <v>2881</v>
      </c>
      <c r="H889" s="60" t="s">
        <v>2982</v>
      </c>
      <c r="I889" s="60" t="s">
        <v>2983</v>
      </c>
      <c r="J889" s="60" t="s">
        <v>2847</v>
      </c>
      <c r="K889" s="60" t="s">
        <v>2981</v>
      </c>
      <c r="L889" s="60" t="s">
        <v>1631</v>
      </c>
      <c r="M889" s="60">
        <v>330</v>
      </c>
      <c r="N889" s="60">
        <v>333</v>
      </c>
      <c r="O889" s="60">
        <v>402</v>
      </c>
      <c r="P889" s="61" t="s">
        <v>1217</v>
      </c>
      <c r="Q889" s="62" t="s">
        <v>2884</v>
      </c>
      <c r="R889" s="60" t="s">
        <v>2881</v>
      </c>
      <c r="S889" s="60" t="s">
        <v>2849</v>
      </c>
      <c r="T889" s="60" t="s">
        <v>2847</v>
      </c>
      <c r="U889" s="60">
        <v>1</v>
      </c>
    </row>
    <row r="890" spans="1:21" x14ac:dyDescent="0.25">
      <c r="A890" s="59">
        <v>380216</v>
      </c>
      <c r="B890" s="60" t="s">
        <v>4112</v>
      </c>
      <c r="C890" s="60" t="s">
        <v>4069</v>
      </c>
      <c r="D890" s="60" t="s">
        <v>2843</v>
      </c>
      <c r="E890" s="60" t="s">
        <v>2844</v>
      </c>
      <c r="F890" s="60" t="s">
        <v>2881</v>
      </c>
      <c r="G890" s="60" t="s">
        <v>2881</v>
      </c>
      <c r="H890" s="60" t="s">
        <v>3052</v>
      </c>
      <c r="I890" s="60" t="s">
        <v>3052</v>
      </c>
      <c r="J890" s="60" t="s">
        <v>2847</v>
      </c>
      <c r="K890" s="60" t="s">
        <v>3051</v>
      </c>
      <c r="L890" s="60" t="s">
        <v>1631</v>
      </c>
      <c r="M890" s="60">
        <v>330</v>
      </c>
      <c r="N890" s="60">
        <v>333</v>
      </c>
      <c r="O890" s="60">
        <v>402</v>
      </c>
      <c r="P890" s="61" t="s">
        <v>1217</v>
      </c>
      <c r="Q890" s="62" t="s">
        <v>2884</v>
      </c>
      <c r="R890" s="60" t="s">
        <v>2881</v>
      </c>
      <c r="S890" s="60" t="s">
        <v>2849</v>
      </c>
      <c r="T890" s="60" t="s">
        <v>2847</v>
      </c>
      <c r="U890" s="60">
        <v>1</v>
      </c>
    </row>
    <row r="891" spans="1:21" x14ac:dyDescent="0.25">
      <c r="A891" s="59">
        <v>380221</v>
      </c>
      <c r="B891" s="60" t="s">
        <v>4113</v>
      </c>
      <c r="C891" s="60" t="s">
        <v>4071</v>
      </c>
      <c r="D891" s="60" t="s">
        <v>2843</v>
      </c>
      <c r="E891" s="60" t="s">
        <v>2844</v>
      </c>
      <c r="F891" s="60" t="s">
        <v>2881</v>
      </c>
      <c r="G891" s="60" t="s">
        <v>2881</v>
      </c>
      <c r="H891" s="60" t="s">
        <v>2941</v>
      </c>
      <c r="I891" s="60" t="s">
        <v>2941</v>
      </c>
      <c r="J891" s="60" t="s">
        <v>2847</v>
      </c>
      <c r="K891" s="60" t="s">
        <v>3922</v>
      </c>
      <c r="L891" s="60" t="s">
        <v>1631</v>
      </c>
      <c r="M891" s="60">
        <v>330</v>
      </c>
      <c r="N891" s="60">
        <v>333</v>
      </c>
      <c r="O891" s="60">
        <v>402</v>
      </c>
      <c r="P891" s="61" t="s">
        <v>1217</v>
      </c>
      <c r="Q891" s="62" t="s">
        <v>2884</v>
      </c>
      <c r="R891" s="60" t="s">
        <v>2881</v>
      </c>
      <c r="S891" s="60" t="s">
        <v>2849</v>
      </c>
      <c r="T891" s="60" t="s">
        <v>2847</v>
      </c>
      <c r="U891" s="60">
        <v>1</v>
      </c>
    </row>
    <row r="892" spans="1:21" x14ac:dyDescent="0.25">
      <c r="A892" s="59">
        <v>380222</v>
      </c>
      <c r="B892" s="60" t="s">
        <v>4114</v>
      </c>
      <c r="C892" s="60" t="s">
        <v>4080</v>
      </c>
      <c r="D892" s="60" t="s">
        <v>2843</v>
      </c>
      <c r="E892" s="60" t="s">
        <v>2844</v>
      </c>
      <c r="F892" s="60" t="s">
        <v>2881</v>
      </c>
      <c r="G892" s="60" t="s">
        <v>2881</v>
      </c>
      <c r="H892" s="60" t="s">
        <v>2902</v>
      </c>
      <c r="I892" s="60" t="s">
        <v>2903</v>
      </c>
      <c r="J892" s="60" t="s">
        <v>2847</v>
      </c>
      <c r="K892" s="60" t="s">
        <v>2901</v>
      </c>
      <c r="L892" s="60" t="s">
        <v>1631</v>
      </c>
      <c r="M892" s="60">
        <v>330</v>
      </c>
      <c r="N892" s="60">
        <v>333</v>
      </c>
      <c r="O892" s="60">
        <v>402</v>
      </c>
      <c r="P892" s="61" t="s">
        <v>1217</v>
      </c>
      <c r="Q892" s="62" t="s">
        <v>2884</v>
      </c>
      <c r="R892" s="60" t="s">
        <v>2881</v>
      </c>
      <c r="S892" s="60" t="s">
        <v>2849</v>
      </c>
      <c r="T892" s="60" t="s">
        <v>2847</v>
      </c>
      <c r="U892" s="60">
        <v>1</v>
      </c>
    </row>
    <row r="893" spans="1:21" x14ac:dyDescent="0.25">
      <c r="A893" s="59">
        <v>380223</v>
      </c>
      <c r="B893" s="60" t="s">
        <v>4115</v>
      </c>
      <c r="C893" s="60" t="s">
        <v>4064</v>
      </c>
      <c r="D893" s="60" t="s">
        <v>2843</v>
      </c>
      <c r="E893" s="60" t="s">
        <v>2844</v>
      </c>
      <c r="F893" s="60" t="s">
        <v>2881</v>
      </c>
      <c r="G893" s="60" t="s">
        <v>2881</v>
      </c>
      <c r="H893" s="60" t="s">
        <v>3046</v>
      </c>
      <c r="I893" s="60" t="s">
        <v>3046</v>
      </c>
      <c r="J893" s="60" t="s">
        <v>2847</v>
      </c>
      <c r="K893" s="60" t="s">
        <v>3045</v>
      </c>
      <c r="L893" s="60" t="s">
        <v>1631</v>
      </c>
      <c r="M893" s="60">
        <v>330</v>
      </c>
      <c r="N893" s="60">
        <v>333</v>
      </c>
      <c r="O893" s="60">
        <v>402</v>
      </c>
      <c r="P893" s="61" t="s">
        <v>1217</v>
      </c>
      <c r="Q893" s="62" t="s">
        <v>2884</v>
      </c>
      <c r="R893" s="60" t="s">
        <v>2881</v>
      </c>
      <c r="S893" s="60" t="s">
        <v>2849</v>
      </c>
      <c r="T893" s="60" t="s">
        <v>2847</v>
      </c>
      <c r="U893" s="60">
        <v>1</v>
      </c>
    </row>
    <row r="894" spans="1:21" x14ac:dyDescent="0.25">
      <c r="A894" s="59">
        <v>380225</v>
      </c>
      <c r="B894" s="60" t="s">
        <v>4116</v>
      </c>
      <c r="C894" s="60" t="s">
        <v>4071</v>
      </c>
      <c r="D894" s="60" t="s">
        <v>2843</v>
      </c>
      <c r="E894" s="60" t="s">
        <v>2844</v>
      </c>
      <c r="F894" s="60" t="s">
        <v>2881</v>
      </c>
      <c r="G894" s="60" t="s">
        <v>2881</v>
      </c>
      <c r="H894" s="60" t="s">
        <v>2951</v>
      </c>
      <c r="I894" s="60" t="s">
        <v>2951</v>
      </c>
      <c r="J894" s="60" t="s">
        <v>2847</v>
      </c>
      <c r="K894" s="60" t="s">
        <v>2950</v>
      </c>
      <c r="L894" s="60" t="s">
        <v>1631</v>
      </c>
      <c r="M894" s="60">
        <v>330</v>
      </c>
      <c r="N894" s="60">
        <v>333</v>
      </c>
      <c r="O894" s="60">
        <v>402</v>
      </c>
      <c r="P894" s="61" t="s">
        <v>1217</v>
      </c>
      <c r="Q894" s="62" t="s">
        <v>2884</v>
      </c>
      <c r="R894" s="60" t="s">
        <v>2881</v>
      </c>
      <c r="S894" s="60" t="s">
        <v>2849</v>
      </c>
      <c r="T894" s="60" t="s">
        <v>2847</v>
      </c>
      <c r="U894" s="60">
        <v>1</v>
      </c>
    </row>
    <row r="895" spans="1:21" x14ac:dyDescent="0.25">
      <c r="A895" s="59">
        <v>380228</v>
      </c>
      <c r="B895" s="60" t="s">
        <v>4117</v>
      </c>
      <c r="C895" s="60" t="s">
        <v>4066</v>
      </c>
      <c r="D895" s="60" t="s">
        <v>2843</v>
      </c>
      <c r="E895" s="60" t="s">
        <v>2844</v>
      </c>
      <c r="F895" s="60" t="s">
        <v>2881</v>
      </c>
      <c r="G895" s="60" t="s">
        <v>2881</v>
      </c>
      <c r="H895" s="60" t="s">
        <v>2917</v>
      </c>
      <c r="I895" s="60" t="s">
        <v>2917</v>
      </c>
      <c r="J895" s="60" t="s">
        <v>2847</v>
      </c>
      <c r="K895" s="60" t="s">
        <v>2916</v>
      </c>
      <c r="L895" s="60" t="s">
        <v>1631</v>
      </c>
      <c r="M895" s="60">
        <v>330</v>
      </c>
      <c r="N895" s="60">
        <v>333</v>
      </c>
      <c r="O895" s="60">
        <v>402</v>
      </c>
      <c r="P895" s="61" t="s">
        <v>1217</v>
      </c>
      <c r="Q895" s="62" t="s">
        <v>2884</v>
      </c>
      <c r="R895" s="60" t="s">
        <v>2881</v>
      </c>
      <c r="S895" s="60" t="s">
        <v>2849</v>
      </c>
      <c r="T895" s="60" t="s">
        <v>2847</v>
      </c>
      <c r="U895" s="60">
        <v>1</v>
      </c>
    </row>
    <row r="896" spans="1:21" x14ac:dyDescent="0.25">
      <c r="A896" s="59">
        <v>380229</v>
      </c>
      <c r="B896" s="60" t="s">
        <v>4118</v>
      </c>
      <c r="C896" s="60" t="s">
        <v>4064</v>
      </c>
      <c r="D896" s="60" t="s">
        <v>2843</v>
      </c>
      <c r="E896" s="60" t="s">
        <v>2844</v>
      </c>
      <c r="F896" s="60" t="s">
        <v>2881</v>
      </c>
      <c r="G896" s="60" t="s">
        <v>2881</v>
      </c>
      <c r="H896" s="60" t="s">
        <v>3024</v>
      </c>
      <c r="I896" s="60" t="s">
        <v>3024</v>
      </c>
      <c r="J896" s="60" t="s">
        <v>2847</v>
      </c>
      <c r="K896" s="60" t="s">
        <v>3023</v>
      </c>
      <c r="L896" s="60" t="s">
        <v>1631</v>
      </c>
      <c r="M896" s="60">
        <v>330</v>
      </c>
      <c r="N896" s="60">
        <v>333</v>
      </c>
      <c r="O896" s="60">
        <v>402</v>
      </c>
      <c r="P896" s="61" t="s">
        <v>1217</v>
      </c>
      <c r="Q896" s="62" t="s">
        <v>2884</v>
      </c>
      <c r="R896" s="60" t="s">
        <v>2881</v>
      </c>
      <c r="S896" s="60" t="s">
        <v>2849</v>
      </c>
      <c r="T896" s="60" t="s">
        <v>2847</v>
      </c>
      <c r="U896" s="60">
        <v>1</v>
      </c>
    </row>
    <row r="897" spans="1:21" x14ac:dyDescent="0.25">
      <c r="A897" s="59">
        <v>380232</v>
      </c>
      <c r="B897" s="60" t="s">
        <v>4119</v>
      </c>
      <c r="C897" s="60" t="s">
        <v>4076</v>
      </c>
      <c r="D897" s="60" t="s">
        <v>2843</v>
      </c>
      <c r="E897" s="60" t="s">
        <v>2844</v>
      </c>
      <c r="F897" s="60" t="s">
        <v>2881</v>
      </c>
      <c r="G897" s="60" t="s">
        <v>2881</v>
      </c>
      <c r="H897" s="60" t="s">
        <v>2887</v>
      </c>
      <c r="I897" s="60" t="s">
        <v>2888</v>
      </c>
      <c r="J897" s="60" t="s">
        <v>2847</v>
      </c>
      <c r="K897" s="60" t="s">
        <v>2886</v>
      </c>
      <c r="L897" s="60" t="s">
        <v>1631</v>
      </c>
      <c r="M897" s="60">
        <v>330</v>
      </c>
      <c r="N897" s="60">
        <v>333</v>
      </c>
      <c r="O897" s="60">
        <v>402</v>
      </c>
      <c r="P897" s="61" t="s">
        <v>1217</v>
      </c>
      <c r="Q897" s="62" t="s">
        <v>2884</v>
      </c>
      <c r="R897" s="60" t="s">
        <v>2881</v>
      </c>
      <c r="S897" s="60" t="s">
        <v>2849</v>
      </c>
      <c r="T897" s="60" t="s">
        <v>2847</v>
      </c>
      <c r="U897" s="60">
        <v>1</v>
      </c>
    </row>
    <row r="898" spans="1:21" x14ac:dyDescent="0.25">
      <c r="A898" s="59">
        <v>380234</v>
      </c>
      <c r="B898" s="60" t="s">
        <v>4120</v>
      </c>
      <c r="C898" s="60" t="s">
        <v>4076</v>
      </c>
      <c r="D898" s="60" t="s">
        <v>2843</v>
      </c>
      <c r="E898" s="60" t="s">
        <v>2844</v>
      </c>
      <c r="F898" s="60" t="s">
        <v>2881</v>
      </c>
      <c r="G898" s="60" t="s">
        <v>2881</v>
      </c>
      <c r="H898" s="60" t="s">
        <v>2964</v>
      </c>
      <c r="I898" s="60" t="s">
        <v>2964</v>
      </c>
      <c r="J898" s="60" t="s">
        <v>2847</v>
      </c>
      <c r="K898" s="60" t="s">
        <v>2965</v>
      </c>
      <c r="L898" s="60" t="s">
        <v>1631</v>
      </c>
      <c r="M898" s="60">
        <v>330</v>
      </c>
      <c r="N898" s="60">
        <v>333</v>
      </c>
      <c r="O898" s="60">
        <v>402</v>
      </c>
      <c r="P898" s="61" t="s">
        <v>1217</v>
      </c>
      <c r="Q898" s="62" t="s">
        <v>2884</v>
      </c>
      <c r="R898" s="60" t="s">
        <v>2881</v>
      </c>
      <c r="S898" s="60" t="s">
        <v>2849</v>
      </c>
      <c r="T898" s="60" t="s">
        <v>2847</v>
      </c>
      <c r="U898" s="60">
        <v>1</v>
      </c>
    </row>
    <row r="899" spans="1:21" x14ac:dyDescent="0.25">
      <c r="A899" s="59">
        <v>380235</v>
      </c>
      <c r="B899" s="60" t="s">
        <v>4121</v>
      </c>
      <c r="C899" s="60" t="s">
        <v>4085</v>
      </c>
      <c r="D899" s="60" t="s">
        <v>2843</v>
      </c>
      <c r="E899" s="60" t="s">
        <v>2844</v>
      </c>
      <c r="F899" s="60" t="s">
        <v>2881</v>
      </c>
      <c r="G899" s="60" t="s">
        <v>2881</v>
      </c>
      <c r="H899" s="60" t="s">
        <v>2944</v>
      </c>
      <c r="I899" s="60" t="s">
        <v>2944</v>
      </c>
      <c r="J899" s="60" t="s">
        <v>2847</v>
      </c>
      <c r="K899" s="60" t="s">
        <v>2945</v>
      </c>
      <c r="L899" s="60" t="s">
        <v>1631</v>
      </c>
      <c r="M899" s="60">
        <v>330</v>
      </c>
      <c r="N899" s="60">
        <v>333</v>
      </c>
      <c r="O899" s="60">
        <v>402</v>
      </c>
      <c r="P899" s="61" t="s">
        <v>1217</v>
      </c>
      <c r="Q899" s="62" t="s">
        <v>2884</v>
      </c>
      <c r="R899" s="60" t="s">
        <v>2881</v>
      </c>
      <c r="S899" s="60" t="s">
        <v>2849</v>
      </c>
      <c r="T899" s="60" t="s">
        <v>2847</v>
      </c>
      <c r="U899" s="60">
        <v>1</v>
      </c>
    </row>
    <row r="900" spans="1:21" x14ac:dyDescent="0.25">
      <c r="A900" s="59">
        <v>380236</v>
      </c>
      <c r="B900" s="60" t="s">
        <v>4122</v>
      </c>
      <c r="C900" s="60" t="s">
        <v>4066</v>
      </c>
      <c r="D900" s="60" t="s">
        <v>2843</v>
      </c>
      <c r="E900" s="60" t="s">
        <v>2844</v>
      </c>
      <c r="F900" s="60" t="s">
        <v>2881</v>
      </c>
      <c r="G900" s="60" t="s">
        <v>2881</v>
      </c>
      <c r="H900" s="60" t="s">
        <v>2976</v>
      </c>
      <c r="I900" s="60" t="s">
        <v>2976</v>
      </c>
      <c r="J900" s="60" t="s">
        <v>2847</v>
      </c>
      <c r="K900" s="60" t="s">
        <v>2977</v>
      </c>
      <c r="L900" s="60" t="s">
        <v>1631</v>
      </c>
      <c r="M900" s="60">
        <v>330</v>
      </c>
      <c r="N900" s="60">
        <v>333</v>
      </c>
      <c r="O900" s="60">
        <v>402</v>
      </c>
      <c r="P900" s="61" t="s">
        <v>1217</v>
      </c>
      <c r="Q900" s="62" t="s">
        <v>2884</v>
      </c>
      <c r="R900" s="60" t="s">
        <v>2881</v>
      </c>
      <c r="S900" s="60" t="s">
        <v>2849</v>
      </c>
      <c r="T900" s="60" t="s">
        <v>2847</v>
      </c>
      <c r="U900" s="60">
        <v>1</v>
      </c>
    </row>
    <row r="901" spans="1:21" x14ac:dyDescent="0.25">
      <c r="A901" s="59">
        <v>380240</v>
      </c>
      <c r="B901" s="60" t="s">
        <v>4123</v>
      </c>
      <c r="C901" s="60" t="s">
        <v>4124</v>
      </c>
      <c r="D901" s="60" t="s">
        <v>3058</v>
      </c>
      <c r="E901" s="60" t="s">
        <v>2844</v>
      </c>
      <c r="F901" s="60" t="s">
        <v>3059</v>
      </c>
      <c r="G901" s="60" t="s">
        <v>3408</v>
      </c>
      <c r="H901" s="60" t="s">
        <v>3426</v>
      </c>
      <c r="I901" s="60" t="s">
        <v>3410</v>
      </c>
      <c r="J901" s="60" t="s">
        <v>2847</v>
      </c>
      <c r="K901" s="60" t="s">
        <v>3425</v>
      </c>
      <c r="L901" s="60" t="s">
        <v>1631</v>
      </c>
      <c r="M901" s="60">
        <v>330</v>
      </c>
      <c r="N901" s="60">
        <v>335</v>
      </c>
      <c r="O901" s="60">
        <v>405</v>
      </c>
      <c r="P901" s="61" t="s">
        <v>1217</v>
      </c>
      <c r="Q901" s="62" t="s">
        <v>3411</v>
      </c>
      <c r="R901" s="60" t="s">
        <v>3408</v>
      </c>
      <c r="S901" s="60" t="s">
        <v>2849</v>
      </c>
      <c r="T901" s="60" t="s">
        <v>2847</v>
      </c>
      <c r="U901" s="60">
        <v>1</v>
      </c>
    </row>
    <row r="902" spans="1:21" x14ac:dyDescent="0.25">
      <c r="A902" s="59">
        <v>380241</v>
      </c>
      <c r="B902" s="60" t="s">
        <v>4125</v>
      </c>
      <c r="C902" s="60" t="s">
        <v>4085</v>
      </c>
      <c r="D902" s="60" t="s">
        <v>3058</v>
      </c>
      <c r="E902" s="60" t="s">
        <v>2844</v>
      </c>
      <c r="F902" s="60" t="s">
        <v>3059</v>
      </c>
      <c r="G902" s="60" t="s">
        <v>3408</v>
      </c>
      <c r="H902" s="60" t="s">
        <v>3409</v>
      </c>
      <c r="I902" s="60" t="s">
        <v>3410</v>
      </c>
      <c r="J902" s="60" t="s">
        <v>2847</v>
      </c>
      <c r="K902" s="60" t="s">
        <v>3407</v>
      </c>
      <c r="L902" s="60" t="s">
        <v>1631</v>
      </c>
      <c r="M902" s="60">
        <v>330</v>
      </c>
      <c r="N902" s="60">
        <v>335</v>
      </c>
      <c r="O902" s="60">
        <v>405</v>
      </c>
      <c r="P902" s="61" t="s">
        <v>1217</v>
      </c>
      <c r="Q902" s="62" t="s">
        <v>3411</v>
      </c>
      <c r="R902" s="60" t="s">
        <v>3408</v>
      </c>
      <c r="S902" s="60" t="s">
        <v>2849</v>
      </c>
      <c r="T902" s="60" t="s">
        <v>2847</v>
      </c>
      <c r="U902" s="60">
        <v>1</v>
      </c>
    </row>
    <row r="903" spans="1:21" x14ac:dyDescent="0.25">
      <c r="A903" s="59">
        <v>380242</v>
      </c>
      <c r="B903" s="60" t="s">
        <v>4126</v>
      </c>
      <c r="C903" s="60" t="s">
        <v>4124</v>
      </c>
      <c r="D903" s="60" t="s">
        <v>3058</v>
      </c>
      <c r="E903" s="60" t="s">
        <v>2844</v>
      </c>
      <c r="F903" s="60" t="s">
        <v>3059</v>
      </c>
      <c r="G903" s="60" t="s">
        <v>3408</v>
      </c>
      <c r="H903" s="60" t="s">
        <v>3417</v>
      </c>
      <c r="I903" s="60" t="s">
        <v>3410</v>
      </c>
      <c r="J903" s="60" t="s">
        <v>2847</v>
      </c>
      <c r="K903" s="60" t="s">
        <v>3419</v>
      </c>
      <c r="L903" s="60" t="s">
        <v>1631</v>
      </c>
      <c r="M903" s="60">
        <v>330</v>
      </c>
      <c r="N903" s="60">
        <v>335</v>
      </c>
      <c r="O903" s="60">
        <v>405</v>
      </c>
      <c r="P903" s="61" t="s">
        <v>1217</v>
      </c>
      <c r="Q903" s="62" t="s">
        <v>3411</v>
      </c>
      <c r="R903" s="60" t="s">
        <v>3408</v>
      </c>
      <c r="S903" s="60" t="s">
        <v>2849</v>
      </c>
      <c r="T903" s="60" t="s">
        <v>2847</v>
      </c>
      <c r="U903" s="60">
        <v>1</v>
      </c>
    </row>
    <row r="904" spans="1:21" x14ac:dyDescent="0.25">
      <c r="A904" s="59">
        <v>380157</v>
      </c>
      <c r="B904" s="60" t="s">
        <v>4127</v>
      </c>
      <c r="C904" s="60" t="s">
        <v>4124</v>
      </c>
      <c r="D904" s="60" t="s">
        <v>2843</v>
      </c>
      <c r="E904" s="60" t="s">
        <v>2844</v>
      </c>
      <c r="F904" s="60" t="s">
        <v>2845</v>
      </c>
      <c r="G904" s="60" t="s">
        <v>2845</v>
      </c>
      <c r="H904" s="60" t="s">
        <v>2874</v>
      </c>
      <c r="I904" s="60" t="s">
        <v>2874</v>
      </c>
      <c r="J904" s="60" t="s">
        <v>2847</v>
      </c>
      <c r="K904" s="60" t="s">
        <v>2873</v>
      </c>
      <c r="L904" s="60" t="s">
        <v>1631</v>
      </c>
      <c r="M904" s="60">
        <v>330</v>
      </c>
      <c r="N904" s="60">
        <v>333</v>
      </c>
      <c r="O904" s="60">
        <v>401</v>
      </c>
      <c r="P904" s="61" t="s">
        <v>1217</v>
      </c>
      <c r="Q904" s="62" t="s">
        <v>2848</v>
      </c>
      <c r="R904" s="60" t="s">
        <v>2845</v>
      </c>
      <c r="S904" s="60" t="s">
        <v>2849</v>
      </c>
      <c r="T904" s="60" t="s">
        <v>2847</v>
      </c>
      <c r="U904" s="60">
        <v>1</v>
      </c>
    </row>
    <row r="905" spans="1:21" x14ac:dyDescent="0.25">
      <c r="A905" s="59">
        <v>380185</v>
      </c>
      <c r="B905" s="60" t="s">
        <v>4128</v>
      </c>
      <c r="C905" s="60" t="s">
        <v>4124</v>
      </c>
      <c r="D905" s="60" t="s">
        <v>2843</v>
      </c>
      <c r="E905" s="60" t="s">
        <v>2844</v>
      </c>
      <c r="F905" s="60" t="s">
        <v>2845</v>
      </c>
      <c r="G905" s="60" t="s">
        <v>2845</v>
      </c>
      <c r="H905" s="60" t="s">
        <v>3264</v>
      </c>
      <c r="I905" s="60" t="s">
        <v>3244</v>
      </c>
      <c r="J905" s="60" t="s">
        <v>2847</v>
      </c>
      <c r="K905" s="60" t="s">
        <v>4129</v>
      </c>
      <c r="L905" s="60" t="s">
        <v>1631</v>
      </c>
      <c r="M905" s="60">
        <v>330</v>
      </c>
      <c r="N905" s="60">
        <v>333</v>
      </c>
      <c r="O905" s="60">
        <v>401</v>
      </c>
      <c r="P905" s="61" t="s">
        <v>1217</v>
      </c>
      <c r="Q905" s="62" t="s">
        <v>2848</v>
      </c>
      <c r="R905" s="60" t="s">
        <v>2845</v>
      </c>
      <c r="S905" s="60" t="s">
        <v>2849</v>
      </c>
      <c r="T905" s="60" t="s">
        <v>2847</v>
      </c>
      <c r="U905" s="60">
        <v>1</v>
      </c>
    </row>
    <row r="906" spans="1:21" x14ac:dyDescent="0.25">
      <c r="A906" s="59">
        <v>380227</v>
      </c>
      <c r="B906" s="60" t="s">
        <v>4130</v>
      </c>
      <c r="C906" s="60" t="s">
        <v>4124</v>
      </c>
      <c r="D906" s="60" t="s">
        <v>2843</v>
      </c>
      <c r="E906" s="60" t="s">
        <v>2844</v>
      </c>
      <c r="F906" s="60" t="s">
        <v>2881</v>
      </c>
      <c r="G906" s="60" t="s">
        <v>2881</v>
      </c>
      <c r="H906" s="60" t="s">
        <v>2909</v>
      </c>
      <c r="I906" s="60" t="s">
        <v>2909</v>
      </c>
      <c r="J906" s="60" t="s">
        <v>2847</v>
      </c>
      <c r="K906" s="60" t="s">
        <v>2908</v>
      </c>
      <c r="L906" s="60" t="s">
        <v>1631</v>
      </c>
      <c r="M906" s="60">
        <v>330</v>
      </c>
      <c r="N906" s="60">
        <v>333</v>
      </c>
      <c r="O906" s="60">
        <v>402</v>
      </c>
      <c r="P906" s="61" t="s">
        <v>1217</v>
      </c>
      <c r="Q906" s="62" t="s">
        <v>2884</v>
      </c>
      <c r="R906" s="60" t="s">
        <v>2881</v>
      </c>
      <c r="S906" s="60" t="s">
        <v>2849</v>
      </c>
      <c r="T906" s="60" t="s">
        <v>2847</v>
      </c>
      <c r="U906" s="60">
        <v>1</v>
      </c>
    </row>
    <row r="907" spans="1:21" x14ac:dyDescent="0.25">
      <c r="A907" s="59">
        <v>380231</v>
      </c>
      <c r="B907" s="60" t="s">
        <v>4131</v>
      </c>
      <c r="C907" s="60" t="s">
        <v>4124</v>
      </c>
      <c r="D907" s="60" t="s">
        <v>2843</v>
      </c>
      <c r="E907" s="60" t="s">
        <v>2844</v>
      </c>
      <c r="F907" s="60" t="s">
        <v>2881</v>
      </c>
      <c r="G907" s="60" t="s">
        <v>2881</v>
      </c>
      <c r="H907" s="60" t="s">
        <v>2956</v>
      </c>
      <c r="I907" s="60" t="s">
        <v>2956</v>
      </c>
      <c r="J907" s="60" t="s">
        <v>2847</v>
      </c>
      <c r="K907" s="60" t="s">
        <v>2955</v>
      </c>
      <c r="L907" s="60" t="s">
        <v>1631</v>
      </c>
      <c r="M907" s="60">
        <v>330</v>
      </c>
      <c r="N907" s="60">
        <v>333</v>
      </c>
      <c r="O907" s="60">
        <v>402</v>
      </c>
      <c r="P907" s="61" t="s">
        <v>1217</v>
      </c>
      <c r="Q907" s="62" t="s">
        <v>2884</v>
      </c>
      <c r="R907" s="60" t="s">
        <v>2881</v>
      </c>
      <c r="S907" s="60" t="s">
        <v>2849</v>
      </c>
      <c r="T907" s="60" t="s">
        <v>2847</v>
      </c>
      <c r="U907" s="60">
        <v>1</v>
      </c>
    </row>
    <row r="908" spans="1:21" x14ac:dyDescent="0.25">
      <c r="A908" s="59">
        <v>380237</v>
      </c>
      <c r="B908" s="60" t="s">
        <v>4132</v>
      </c>
      <c r="C908" s="60" t="s">
        <v>4124</v>
      </c>
      <c r="D908" s="60" t="s">
        <v>2843</v>
      </c>
      <c r="E908" s="60" t="s">
        <v>2844</v>
      </c>
      <c r="F908" s="60" t="s">
        <v>2881</v>
      </c>
      <c r="G908" s="60" t="s">
        <v>2881</v>
      </c>
      <c r="H908" s="60" t="s">
        <v>3895</v>
      </c>
      <c r="I908" s="60" t="s">
        <v>3895</v>
      </c>
      <c r="J908" s="60" t="s">
        <v>2847</v>
      </c>
      <c r="K908" s="60" t="s">
        <v>4133</v>
      </c>
      <c r="L908" s="60" t="s">
        <v>1631</v>
      </c>
      <c r="M908" s="60">
        <v>330</v>
      </c>
      <c r="N908" s="60">
        <v>333</v>
      </c>
      <c r="O908" s="60">
        <v>402</v>
      </c>
      <c r="P908" s="61" t="s">
        <v>1217</v>
      </c>
      <c r="Q908" s="62" t="s">
        <v>2884</v>
      </c>
      <c r="R908" s="60" t="s">
        <v>2881</v>
      </c>
      <c r="S908" s="60" t="s">
        <v>2849</v>
      </c>
      <c r="T908" s="60" t="s">
        <v>2847</v>
      </c>
      <c r="U908" s="60">
        <v>1</v>
      </c>
    </row>
    <row r="909" spans="1:21" x14ac:dyDescent="0.25">
      <c r="A909" s="59">
        <v>380170</v>
      </c>
      <c r="B909" s="60" t="s">
        <v>4134</v>
      </c>
      <c r="C909" s="60" t="s">
        <v>4124</v>
      </c>
      <c r="D909" s="60" t="s">
        <v>2843</v>
      </c>
      <c r="E909" s="60" t="s">
        <v>2844</v>
      </c>
      <c r="F909" s="60" t="s">
        <v>2845</v>
      </c>
      <c r="G909" s="60" t="s">
        <v>2845</v>
      </c>
      <c r="H909" s="60" t="s">
        <v>3537</v>
      </c>
      <c r="I909" s="60" t="s">
        <v>3523</v>
      </c>
      <c r="J909" s="60" t="s">
        <v>2847</v>
      </c>
      <c r="K909" s="60" t="s">
        <v>3536</v>
      </c>
      <c r="L909" s="60" t="s">
        <v>1631</v>
      </c>
      <c r="M909" s="60">
        <v>330</v>
      </c>
      <c r="N909" s="60">
        <v>333</v>
      </c>
      <c r="O909" s="60">
        <v>401</v>
      </c>
      <c r="P909" s="61" t="s">
        <v>1217</v>
      </c>
      <c r="Q909" s="62" t="s">
        <v>2848</v>
      </c>
      <c r="R909" s="60" t="s">
        <v>2845</v>
      </c>
      <c r="S909" s="60" t="s">
        <v>2849</v>
      </c>
      <c r="T909" s="60" t="s">
        <v>2847</v>
      </c>
      <c r="U909" s="60">
        <v>1</v>
      </c>
    </row>
    <row r="910" spans="1:21" x14ac:dyDescent="0.25">
      <c r="A910" s="59">
        <v>380220</v>
      </c>
      <c r="B910" s="60" t="s">
        <v>4135</v>
      </c>
      <c r="C910" s="60" t="s">
        <v>4124</v>
      </c>
      <c r="D910" s="60" t="s">
        <v>2843</v>
      </c>
      <c r="E910" s="60" t="s">
        <v>2844</v>
      </c>
      <c r="F910" s="60" t="s">
        <v>2881</v>
      </c>
      <c r="G910" s="60" t="s">
        <v>2881</v>
      </c>
      <c r="H910" s="60" t="s">
        <v>2896</v>
      </c>
      <c r="I910" s="60" t="s">
        <v>2896</v>
      </c>
      <c r="J910" s="60" t="s">
        <v>2847</v>
      </c>
      <c r="K910" s="60" t="s">
        <v>2895</v>
      </c>
      <c r="L910" s="60" t="s">
        <v>1631</v>
      </c>
      <c r="M910" s="60">
        <v>330</v>
      </c>
      <c r="N910" s="60">
        <v>333</v>
      </c>
      <c r="O910" s="60">
        <v>402</v>
      </c>
      <c r="P910" s="61" t="s">
        <v>1217</v>
      </c>
      <c r="Q910" s="62" t="s">
        <v>2884</v>
      </c>
      <c r="R910" s="60" t="s">
        <v>2881</v>
      </c>
      <c r="S910" s="60" t="s">
        <v>2849</v>
      </c>
      <c r="T910" s="60" t="s">
        <v>2847</v>
      </c>
      <c r="U910" s="60">
        <v>1</v>
      </c>
    </row>
    <row r="911" spans="1:21" x14ac:dyDescent="0.25">
      <c r="A911" s="59">
        <v>380224</v>
      </c>
      <c r="B911" s="60" t="s">
        <v>4136</v>
      </c>
      <c r="C911" s="60" t="s">
        <v>10</v>
      </c>
      <c r="D911" s="60" t="s">
        <v>2843</v>
      </c>
      <c r="E911" s="60" t="s">
        <v>2844</v>
      </c>
      <c r="F911" s="60" t="s">
        <v>2881</v>
      </c>
      <c r="G911" s="60" t="s">
        <v>2881</v>
      </c>
      <c r="H911" s="60" t="s">
        <v>2921</v>
      </c>
      <c r="I911" s="60" t="s">
        <v>2921</v>
      </c>
      <c r="J911" s="60" t="s">
        <v>2847</v>
      </c>
      <c r="K911" s="60" t="s">
        <v>2920</v>
      </c>
      <c r="L911" s="60" t="s">
        <v>1631</v>
      </c>
      <c r="M911" s="60">
        <v>330</v>
      </c>
      <c r="N911" s="60">
        <v>333</v>
      </c>
      <c r="O911" s="60">
        <v>402</v>
      </c>
      <c r="P911" s="61" t="s">
        <v>1217</v>
      </c>
      <c r="Q911" s="62" t="s">
        <v>2884</v>
      </c>
      <c r="R911" s="60" t="s">
        <v>2881</v>
      </c>
      <c r="S911" s="60" t="s">
        <v>2849</v>
      </c>
      <c r="T911" s="60" t="s">
        <v>2847</v>
      </c>
      <c r="U911" s="60">
        <v>1</v>
      </c>
    </row>
    <row r="912" spans="1:21" x14ac:dyDescent="0.25">
      <c r="A912" s="59">
        <v>380233</v>
      </c>
      <c r="B912" s="60" t="s">
        <v>4137</v>
      </c>
      <c r="C912" s="60" t="s">
        <v>10</v>
      </c>
      <c r="D912" s="60" t="s">
        <v>2843</v>
      </c>
      <c r="E912" s="60" t="s">
        <v>2844</v>
      </c>
      <c r="F912" s="60" t="s">
        <v>2881</v>
      </c>
      <c r="G912" s="60" t="s">
        <v>2881</v>
      </c>
      <c r="H912" s="60" t="s">
        <v>2891</v>
      </c>
      <c r="I912" s="60" t="s">
        <v>2891</v>
      </c>
      <c r="J912" s="60" t="s">
        <v>2847</v>
      </c>
      <c r="K912" s="60" t="s">
        <v>2890</v>
      </c>
      <c r="L912" s="60" t="s">
        <v>1631</v>
      </c>
      <c r="M912" s="60">
        <v>330</v>
      </c>
      <c r="N912" s="60">
        <v>333</v>
      </c>
      <c r="O912" s="60">
        <v>402</v>
      </c>
      <c r="P912" s="61" t="s">
        <v>1217</v>
      </c>
      <c r="Q912" s="62" t="s">
        <v>2884</v>
      </c>
      <c r="R912" s="60" t="s">
        <v>2881</v>
      </c>
      <c r="S912" s="60" t="s">
        <v>2849</v>
      </c>
      <c r="T912" s="60" t="s">
        <v>2847</v>
      </c>
      <c r="U912" s="60">
        <v>1</v>
      </c>
    </row>
    <row r="913" spans="1:21" x14ac:dyDescent="0.25">
      <c r="A913" s="59">
        <v>380163</v>
      </c>
      <c r="B913" s="60" t="s">
        <v>4138</v>
      </c>
      <c r="C913" s="60" t="s">
        <v>10</v>
      </c>
      <c r="D913" s="60" t="s">
        <v>2843</v>
      </c>
      <c r="E913" s="60" t="s">
        <v>2844</v>
      </c>
      <c r="F913" s="60" t="s">
        <v>2845</v>
      </c>
      <c r="G913" s="60" t="s">
        <v>2845</v>
      </c>
      <c r="H913" s="60" t="s">
        <v>3247</v>
      </c>
      <c r="I913" s="60" t="s">
        <v>3244</v>
      </c>
      <c r="J913" s="60" t="s">
        <v>2847</v>
      </c>
      <c r="K913" s="60" t="s">
        <v>3248</v>
      </c>
      <c r="L913" s="60" t="s">
        <v>1631</v>
      </c>
      <c r="M913" s="60">
        <v>330</v>
      </c>
      <c r="N913" s="60">
        <v>333</v>
      </c>
      <c r="O913" s="60">
        <v>401</v>
      </c>
      <c r="P913" s="61" t="s">
        <v>1217</v>
      </c>
      <c r="Q913" s="62" t="s">
        <v>2848</v>
      </c>
      <c r="R913" s="60" t="s">
        <v>2845</v>
      </c>
      <c r="S913" s="60" t="s">
        <v>2849</v>
      </c>
      <c r="T913" s="60" t="s">
        <v>2847</v>
      </c>
      <c r="U913" s="60">
        <v>1</v>
      </c>
    </row>
    <row r="914" spans="1:21" x14ac:dyDescent="0.25">
      <c r="A914" s="59">
        <v>380179</v>
      </c>
      <c r="B914" s="60" t="s">
        <v>4139</v>
      </c>
      <c r="C914" s="60" t="s">
        <v>10</v>
      </c>
      <c r="D914" s="60" t="s">
        <v>2843</v>
      </c>
      <c r="E914" s="60" t="s">
        <v>2844</v>
      </c>
      <c r="F914" s="60" t="s">
        <v>2845</v>
      </c>
      <c r="G914" s="60" t="s">
        <v>2845</v>
      </c>
      <c r="H914" s="60" t="s">
        <v>3568</v>
      </c>
      <c r="I914" s="60" t="s">
        <v>3523</v>
      </c>
      <c r="J914" s="60" t="s">
        <v>2847</v>
      </c>
      <c r="K914" s="60" t="s">
        <v>4140</v>
      </c>
      <c r="L914" s="60" t="s">
        <v>1631</v>
      </c>
      <c r="M914" s="60">
        <v>330</v>
      </c>
      <c r="N914" s="60">
        <v>333</v>
      </c>
      <c r="O914" s="60">
        <v>401</v>
      </c>
      <c r="P914" s="61" t="s">
        <v>1217</v>
      </c>
      <c r="Q914" s="62" t="s">
        <v>2848</v>
      </c>
      <c r="R914" s="60" t="s">
        <v>2845</v>
      </c>
      <c r="S914" s="60" t="s">
        <v>2849</v>
      </c>
      <c r="T914" s="60" t="s">
        <v>2847</v>
      </c>
      <c r="U914" s="60">
        <v>1</v>
      </c>
    </row>
    <row r="915" spans="1:21" x14ac:dyDescent="0.25">
      <c r="A915" s="59">
        <v>380226</v>
      </c>
      <c r="B915" s="60" t="s">
        <v>4141</v>
      </c>
      <c r="C915" s="60" t="s">
        <v>10</v>
      </c>
      <c r="D915" s="60" t="s">
        <v>2843</v>
      </c>
      <c r="E915" s="60" t="s">
        <v>2844</v>
      </c>
      <c r="F915" s="60" t="s">
        <v>2881</v>
      </c>
      <c r="G915" s="60" t="s">
        <v>2881</v>
      </c>
      <c r="H915" s="60" t="s">
        <v>2882</v>
      </c>
      <c r="I915" s="60" t="s">
        <v>2883</v>
      </c>
      <c r="J915" s="60" t="s">
        <v>2847</v>
      </c>
      <c r="K915" s="60" t="s">
        <v>2880</v>
      </c>
      <c r="L915" s="60" t="s">
        <v>1631</v>
      </c>
      <c r="M915" s="60">
        <v>330</v>
      </c>
      <c r="N915" s="60">
        <v>333</v>
      </c>
      <c r="O915" s="60">
        <v>402</v>
      </c>
      <c r="P915" s="61" t="s">
        <v>1217</v>
      </c>
      <c r="Q915" s="62" t="s">
        <v>2884</v>
      </c>
      <c r="R915" s="60" t="s">
        <v>2881</v>
      </c>
      <c r="S915" s="60" t="s">
        <v>2849</v>
      </c>
      <c r="T915" s="60" t="s">
        <v>2847</v>
      </c>
      <c r="U915" s="60">
        <v>1</v>
      </c>
    </row>
    <row r="916" spans="1:21" x14ac:dyDescent="0.25">
      <c r="A916" s="59">
        <v>380219</v>
      </c>
      <c r="B916" s="60" t="s">
        <v>4142</v>
      </c>
      <c r="C916" s="60" t="s">
        <v>10</v>
      </c>
      <c r="D916" s="60" t="s">
        <v>2843</v>
      </c>
      <c r="E916" s="60" t="s">
        <v>2844</v>
      </c>
      <c r="F916" s="60" t="s">
        <v>2881</v>
      </c>
      <c r="G916" s="60" t="s">
        <v>2881</v>
      </c>
      <c r="H916" s="60" t="s">
        <v>2992</v>
      </c>
      <c r="I916" s="60" t="s">
        <v>2992</v>
      </c>
      <c r="J916" s="60" t="s">
        <v>2847</v>
      </c>
      <c r="K916" s="60" t="s">
        <v>2993</v>
      </c>
      <c r="L916" s="60" t="s">
        <v>1631</v>
      </c>
      <c r="M916" s="60">
        <v>330</v>
      </c>
      <c r="N916" s="60">
        <v>333</v>
      </c>
      <c r="O916" s="60">
        <v>402</v>
      </c>
      <c r="P916" s="61" t="s">
        <v>1217</v>
      </c>
      <c r="Q916" s="62" t="s">
        <v>2884</v>
      </c>
      <c r="R916" s="60" t="s">
        <v>2881</v>
      </c>
      <c r="S916" s="60" t="s">
        <v>2849</v>
      </c>
      <c r="T916" s="60" t="s">
        <v>2847</v>
      </c>
      <c r="U916" s="60">
        <v>1</v>
      </c>
    </row>
    <row r="917" spans="1:21" x14ac:dyDescent="0.25">
      <c r="A917" s="59">
        <v>380167</v>
      </c>
      <c r="B917" s="60" t="s">
        <v>4143</v>
      </c>
      <c r="C917" s="60" t="s">
        <v>10</v>
      </c>
      <c r="D917" s="60" t="s">
        <v>2843</v>
      </c>
      <c r="E917" s="60" t="s">
        <v>2844</v>
      </c>
      <c r="F917" s="60" t="s">
        <v>2845</v>
      </c>
      <c r="G917" s="60" t="s">
        <v>2845</v>
      </c>
      <c r="H917" s="60" t="s">
        <v>3616</v>
      </c>
      <c r="I917" s="60" t="s">
        <v>3616</v>
      </c>
      <c r="J917" s="60" t="s">
        <v>2847</v>
      </c>
      <c r="K917" s="60" t="s">
        <v>3615</v>
      </c>
      <c r="L917" s="60" t="s">
        <v>1631</v>
      </c>
      <c r="M917" s="60">
        <v>330</v>
      </c>
      <c r="N917" s="60">
        <v>333</v>
      </c>
      <c r="O917" s="60">
        <v>401</v>
      </c>
      <c r="P917" s="61" t="s">
        <v>1217</v>
      </c>
      <c r="Q917" s="62" t="s">
        <v>2848</v>
      </c>
      <c r="R917" s="60" t="s">
        <v>2845</v>
      </c>
      <c r="S917" s="60" t="s">
        <v>2849</v>
      </c>
      <c r="T917" s="60" t="s">
        <v>2847</v>
      </c>
      <c r="U917" s="60">
        <v>1</v>
      </c>
    </row>
    <row r="918" spans="1:21" x14ac:dyDescent="0.25">
      <c r="A918" s="59">
        <v>380175</v>
      </c>
      <c r="B918" s="60" t="s">
        <v>4144</v>
      </c>
      <c r="C918" s="60" t="s">
        <v>10</v>
      </c>
      <c r="D918" s="60" t="s">
        <v>2843</v>
      </c>
      <c r="E918" s="60" t="s">
        <v>2844</v>
      </c>
      <c r="F918" s="60" t="s">
        <v>2845</v>
      </c>
      <c r="G918" s="60" t="s">
        <v>2845</v>
      </c>
      <c r="H918" s="60" t="s">
        <v>3467</v>
      </c>
      <c r="I918" s="60" t="s">
        <v>3467</v>
      </c>
      <c r="J918" s="60" t="s">
        <v>2847</v>
      </c>
      <c r="K918" s="60" t="s">
        <v>3466</v>
      </c>
      <c r="L918" s="60" t="s">
        <v>1631</v>
      </c>
      <c r="M918" s="60">
        <v>330</v>
      </c>
      <c r="N918" s="60">
        <v>333</v>
      </c>
      <c r="O918" s="60">
        <v>401</v>
      </c>
      <c r="P918" s="61" t="s">
        <v>1217</v>
      </c>
      <c r="Q918" s="62" t="s">
        <v>2848</v>
      </c>
      <c r="R918" s="60" t="s">
        <v>2845</v>
      </c>
      <c r="S918" s="60" t="s">
        <v>2849</v>
      </c>
      <c r="T918" s="60" t="s">
        <v>2847</v>
      </c>
      <c r="U918" s="60">
        <v>1</v>
      </c>
    </row>
    <row r="919" spans="1:21" x14ac:dyDescent="0.25">
      <c r="A919" s="59">
        <v>380218</v>
      </c>
      <c r="B919" s="60" t="s">
        <v>4145</v>
      </c>
      <c r="C919" s="60" t="s">
        <v>10</v>
      </c>
      <c r="D919" s="60" t="s">
        <v>2843</v>
      </c>
      <c r="E919" s="60" t="s">
        <v>2844</v>
      </c>
      <c r="F919" s="60" t="s">
        <v>2881</v>
      </c>
      <c r="G919" s="60" t="s">
        <v>2881</v>
      </c>
      <c r="H919" s="60" t="s">
        <v>3071</v>
      </c>
      <c r="I919" s="60" t="s">
        <v>3071</v>
      </c>
      <c r="J919" s="60" t="s">
        <v>2847</v>
      </c>
      <c r="K919" s="60" t="s">
        <v>3070</v>
      </c>
      <c r="L919" s="60" t="s">
        <v>1631</v>
      </c>
      <c r="M919" s="60">
        <v>330</v>
      </c>
      <c r="N919" s="60">
        <v>333</v>
      </c>
      <c r="O919" s="60">
        <v>402</v>
      </c>
      <c r="P919" s="61" t="s">
        <v>1217</v>
      </c>
      <c r="Q919" s="62" t="s">
        <v>2884</v>
      </c>
      <c r="R919" s="60" t="s">
        <v>2881</v>
      </c>
      <c r="S919" s="60" t="s">
        <v>2849</v>
      </c>
      <c r="T919" s="60" t="s">
        <v>2847</v>
      </c>
      <c r="U919" s="60">
        <v>1</v>
      </c>
    </row>
    <row r="920" spans="1:21" x14ac:dyDescent="0.25">
      <c r="A920" s="59">
        <v>380208</v>
      </c>
      <c r="B920" s="60" t="s">
        <v>4146</v>
      </c>
      <c r="C920" s="60" t="s">
        <v>10</v>
      </c>
      <c r="D920" s="60" t="s">
        <v>2843</v>
      </c>
      <c r="E920" s="60" t="s">
        <v>2844</v>
      </c>
      <c r="F920" s="60" t="s">
        <v>2881</v>
      </c>
      <c r="G920" s="60" t="s">
        <v>2881</v>
      </c>
      <c r="H920" s="60" t="s">
        <v>3042</v>
      </c>
      <c r="I920" s="60" t="s">
        <v>3042</v>
      </c>
      <c r="J920" s="60" t="s">
        <v>2847</v>
      </c>
      <c r="K920" s="60" t="s">
        <v>3041</v>
      </c>
      <c r="L920" s="60" t="s">
        <v>1631</v>
      </c>
      <c r="M920" s="60">
        <v>330</v>
      </c>
      <c r="N920" s="60">
        <v>333</v>
      </c>
      <c r="O920" s="60">
        <v>402</v>
      </c>
      <c r="P920" s="61" t="s">
        <v>1217</v>
      </c>
      <c r="Q920" s="62" t="s">
        <v>2884</v>
      </c>
      <c r="R920" s="60" t="s">
        <v>2881</v>
      </c>
      <c r="S920" s="60" t="s">
        <v>2849</v>
      </c>
      <c r="T920" s="60" t="s">
        <v>2847</v>
      </c>
      <c r="U920" s="60">
        <v>1</v>
      </c>
    </row>
    <row r="921" spans="1:21" x14ac:dyDescent="0.25">
      <c r="A921" s="59">
        <v>22836</v>
      </c>
      <c r="B921" s="60" t="s">
        <v>4147</v>
      </c>
      <c r="C921" s="60" t="s">
        <v>10</v>
      </c>
      <c r="D921" s="60" t="s">
        <v>2843</v>
      </c>
      <c r="E921" s="60" t="s">
        <v>2844</v>
      </c>
      <c r="F921" s="60" t="s">
        <v>2845</v>
      </c>
      <c r="G921" s="60" t="s">
        <v>2845</v>
      </c>
      <c r="H921" s="60" t="s">
        <v>3616</v>
      </c>
      <c r="I921" s="60" t="s">
        <v>3616</v>
      </c>
      <c r="J921" s="60" t="s">
        <v>2847</v>
      </c>
      <c r="K921" s="60" t="s">
        <v>3615</v>
      </c>
      <c r="L921" s="60" t="s">
        <v>4034</v>
      </c>
      <c r="M921" s="60">
        <v>330</v>
      </c>
      <c r="N921" s="60">
        <v>333</v>
      </c>
      <c r="O921" s="60">
        <v>401</v>
      </c>
      <c r="P921" s="61" t="s">
        <v>1217</v>
      </c>
      <c r="Q921" s="62" t="s">
        <v>2848</v>
      </c>
      <c r="R921" s="60" t="s">
        <v>2845</v>
      </c>
      <c r="S921" s="60" t="s">
        <v>2849</v>
      </c>
      <c r="T921" s="60" t="s">
        <v>2847</v>
      </c>
      <c r="U921" s="60">
        <v>1</v>
      </c>
    </row>
    <row r="922" spans="1:21" x14ac:dyDescent="0.25">
      <c r="A922" s="59">
        <v>22838</v>
      </c>
      <c r="B922" s="60" t="s">
        <v>4148</v>
      </c>
      <c r="C922" s="60" t="s">
        <v>10</v>
      </c>
      <c r="D922" s="60" t="s">
        <v>2843</v>
      </c>
      <c r="E922" s="60" t="s">
        <v>2844</v>
      </c>
      <c r="F922" s="60" t="s">
        <v>2845</v>
      </c>
      <c r="G922" s="60" t="s">
        <v>2845</v>
      </c>
      <c r="H922" s="60" t="s">
        <v>3358</v>
      </c>
      <c r="I922" s="60" t="s">
        <v>3355</v>
      </c>
      <c r="J922" s="60" t="s">
        <v>2847</v>
      </c>
      <c r="K922" s="60" t="s">
        <v>3357</v>
      </c>
      <c r="L922" s="60" t="s">
        <v>4034</v>
      </c>
      <c r="M922" s="60">
        <v>330</v>
      </c>
      <c r="N922" s="60">
        <v>333</v>
      </c>
      <c r="O922" s="60">
        <v>401</v>
      </c>
      <c r="P922" s="61" t="s">
        <v>1217</v>
      </c>
      <c r="Q922" s="62" t="s">
        <v>2848</v>
      </c>
      <c r="R922" s="60" t="s">
        <v>2845</v>
      </c>
      <c r="S922" s="60" t="s">
        <v>2849</v>
      </c>
      <c r="T922" s="60" t="s">
        <v>2847</v>
      </c>
      <c r="U922" s="60">
        <v>1</v>
      </c>
    </row>
    <row r="923" spans="1:21" x14ac:dyDescent="0.25">
      <c r="A923" s="59">
        <v>22843</v>
      </c>
      <c r="B923" s="60" t="s">
        <v>4149</v>
      </c>
      <c r="C923" s="60" t="s">
        <v>10</v>
      </c>
      <c r="D923" s="60" t="s">
        <v>2843</v>
      </c>
      <c r="E923" s="60" t="s">
        <v>2844</v>
      </c>
      <c r="F923" s="60" t="s">
        <v>2845</v>
      </c>
      <c r="G923" s="60" t="s">
        <v>2845</v>
      </c>
      <c r="H923" s="60" t="s">
        <v>3595</v>
      </c>
      <c r="I923" s="60" t="s">
        <v>3596</v>
      </c>
      <c r="J923" s="60" t="s">
        <v>2847</v>
      </c>
      <c r="K923" s="60" t="s">
        <v>3594</v>
      </c>
      <c r="L923" s="60" t="s">
        <v>4034</v>
      </c>
      <c r="M923" s="60">
        <v>330</v>
      </c>
      <c r="N923" s="60">
        <v>333</v>
      </c>
      <c r="O923" s="60">
        <v>401</v>
      </c>
      <c r="P923" s="61" t="s">
        <v>1217</v>
      </c>
      <c r="Q923" s="62" t="s">
        <v>2848</v>
      </c>
      <c r="R923" s="60" t="s">
        <v>2845</v>
      </c>
      <c r="S923" s="60" t="s">
        <v>2849</v>
      </c>
      <c r="T923" s="60" t="s">
        <v>2847</v>
      </c>
      <c r="U923" s="60">
        <v>1</v>
      </c>
    </row>
    <row r="924" spans="1:21" x14ac:dyDescent="0.25">
      <c r="A924" s="59">
        <v>22845</v>
      </c>
      <c r="B924" s="60" t="s">
        <v>4150</v>
      </c>
      <c r="C924" s="60" t="s">
        <v>4124</v>
      </c>
      <c r="D924" s="60" t="s">
        <v>2843</v>
      </c>
      <c r="E924" s="60" t="s">
        <v>2844</v>
      </c>
      <c r="F924" s="60" t="s">
        <v>2845</v>
      </c>
      <c r="G924" s="60" t="s">
        <v>2845</v>
      </c>
      <c r="H924" s="60" t="s">
        <v>3264</v>
      </c>
      <c r="I924" s="60" t="s">
        <v>3244</v>
      </c>
      <c r="J924" s="60" t="s">
        <v>2847</v>
      </c>
      <c r="K924" s="60" t="s">
        <v>4129</v>
      </c>
      <c r="L924" s="60" t="s">
        <v>4034</v>
      </c>
      <c r="M924" s="60">
        <v>330</v>
      </c>
      <c r="N924" s="60">
        <v>333</v>
      </c>
      <c r="O924" s="60">
        <v>401</v>
      </c>
      <c r="P924" s="61" t="s">
        <v>1217</v>
      </c>
      <c r="Q924" s="62" t="s">
        <v>2848</v>
      </c>
      <c r="R924" s="60" t="s">
        <v>2845</v>
      </c>
      <c r="S924" s="60" t="s">
        <v>2849</v>
      </c>
      <c r="T924" s="60" t="s">
        <v>2847</v>
      </c>
      <c r="U924" s="60">
        <v>1</v>
      </c>
    </row>
    <row r="925" spans="1:21" x14ac:dyDescent="0.25">
      <c r="A925" s="59">
        <v>22847</v>
      </c>
      <c r="B925" s="60" t="s">
        <v>4151</v>
      </c>
      <c r="C925" s="60" t="s">
        <v>10</v>
      </c>
      <c r="D925" s="60" t="s">
        <v>2843</v>
      </c>
      <c r="E925" s="60" t="s">
        <v>2844</v>
      </c>
      <c r="F925" s="60" t="s">
        <v>2845</v>
      </c>
      <c r="G925" s="60" t="s">
        <v>2845</v>
      </c>
      <c r="H925" s="60" t="s">
        <v>3609</v>
      </c>
      <c r="I925" s="60" t="s">
        <v>3596</v>
      </c>
      <c r="J925" s="60" t="s">
        <v>2847</v>
      </c>
      <c r="K925" s="60" t="s">
        <v>3608</v>
      </c>
      <c r="L925" s="60" t="s">
        <v>4034</v>
      </c>
      <c r="M925" s="60">
        <v>330</v>
      </c>
      <c r="N925" s="60">
        <v>333</v>
      </c>
      <c r="O925" s="60">
        <v>401</v>
      </c>
      <c r="P925" s="61" t="s">
        <v>1217</v>
      </c>
      <c r="Q925" s="62" t="s">
        <v>2848</v>
      </c>
      <c r="R925" s="60" t="s">
        <v>2845</v>
      </c>
      <c r="S925" s="60" t="s">
        <v>2849</v>
      </c>
      <c r="T925" s="60" t="s">
        <v>2847</v>
      </c>
      <c r="U925" s="60">
        <v>1</v>
      </c>
    </row>
    <row r="926" spans="1:21" x14ac:dyDescent="0.25">
      <c r="A926" s="59">
        <v>22850</v>
      </c>
      <c r="B926" s="60" t="s">
        <v>4152</v>
      </c>
      <c r="C926" s="60" t="s">
        <v>10</v>
      </c>
      <c r="D926" s="60" t="s">
        <v>2843</v>
      </c>
      <c r="E926" s="60" t="s">
        <v>2844</v>
      </c>
      <c r="F926" s="60" t="s">
        <v>2845</v>
      </c>
      <c r="G926" s="60" t="s">
        <v>2845</v>
      </c>
      <c r="H926" s="60" t="s">
        <v>3234</v>
      </c>
      <c r="I926" s="60" t="s">
        <v>3219</v>
      </c>
      <c r="J926" s="60" t="s">
        <v>2847</v>
      </c>
      <c r="K926" s="60" t="s">
        <v>3235</v>
      </c>
      <c r="L926" s="60" t="s">
        <v>4034</v>
      </c>
      <c r="M926" s="60">
        <v>330</v>
      </c>
      <c r="N926" s="60">
        <v>333</v>
      </c>
      <c r="O926" s="60">
        <v>401</v>
      </c>
      <c r="P926" s="61" t="s">
        <v>1217</v>
      </c>
      <c r="Q926" s="62" t="s">
        <v>2848</v>
      </c>
      <c r="R926" s="60" t="s">
        <v>2845</v>
      </c>
      <c r="S926" s="60" t="s">
        <v>2849</v>
      </c>
      <c r="T926" s="60" t="s">
        <v>2847</v>
      </c>
      <c r="U926" s="60">
        <v>1</v>
      </c>
    </row>
    <row r="927" spans="1:21" x14ac:dyDescent="0.25">
      <c r="A927" s="59">
        <v>22848</v>
      </c>
      <c r="B927" s="60" t="s">
        <v>4153</v>
      </c>
      <c r="C927" s="60" t="s">
        <v>10</v>
      </c>
      <c r="D927" s="60" t="s">
        <v>2843</v>
      </c>
      <c r="E927" s="60" t="s">
        <v>2844</v>
      </c>
      <c r="F927" s="60" t="s">
        <v>2845</v>
      </c>
      <c r="G927" s="60" t="s">
        <v>2845</v>
      </c>
      <c r="H927" s="60" t="s">
        <v>3369</v>
      </c>
      <c r="I927" s="60" t="s">
        <v>3355</v>
      </c>
      <c r="J927" s="60" t="s">
        <v>2847</v>
      </c>
      <c r="K927" s="60" t="s">
        <v>3368</v>
      </c>
      <c r="L927" s="60" t="s">
        <v>4034</v>
      </c>
      <c r="M927" s="60">
        <v>330</v>
      </c>
      <c r="N927" s="60">
        <v>333</v>
      </c>
      <c r="O927" s="60">
        <v>401</v>
      </c>
      <c r="P927" s="61" t="s">
        <v>1217</v>
      </c>
      <c r="Q927" s="62" t="s">
        <v>2848</v>
      </c>
      <c r="R927" s="60" t="s">
        <v>2845</v>
      </c>
      <c r="S927" s="60" t="s">
        <v>2849</v>
      </c>
      <c r="T927" s="60" t="s">
        <v>2847</v>
      </c>
      <c r="U927" s="60">
        <v>1</v>
      </c>
    </row>
    <row r="928" spans="1:21" x14ac:dyDescent="0.25">
      <c r="A928" s="59">
        <v>21883</v>
      </c>
      <c r="B928" s="60" t="s">
        <v>4154</v>
      </c>
      <c r="C928" s="60" t="s">
        <v>10</v>
      </c>
      <c r="D928" s="60" t="s">
        <v>2843</v>
      </c>
      <c r="E928" s="60" t="s">
        <v>2844</v>
      </c>
      <c r="F928" s="60" t="s">
        <v>2881</v>
      </c>
      <c r="G928" s="60" t="s">
        <v>2881</v>
      </c>
      <c r="H928" s="60" t="s">
        <v>2973</v>
      </c>
      <c r="I928" s="60" t="s">
        <v>2973</v>
      </c>
      <c r="J928" s="60" t="s">
        <v>2847</v>
      </c>
      <c r="K928" s="60" t="s">
        <v>2972</v>
      </c>
      <c r="L928" s="60" t="s">
        <v>4034</v>
      </c>
      <c r="M928" s="60">
        <v>330</v>
      </c>
      <c r="N928" s="60">
        <v>333</v>
      </c>
      <c r="O928" s="60">
        <v>402</v>
      </c>
      <c r="P928" s="61" t="s">
        <v>1217</v>
      </c>
      <c r="Q928" s="62" t="s">
        <v>2884</v>
      </c>
      <c r="R928" s="60" t="s">
        <v>2881</v>
      </c>
      <c r="S928" s="60" t="s">
        <v>2849</v>
      </c>
      <c r="T928" s="60" t="s">
        <v>2847</v>
      </c>
      <c r="U928" s="60">
        <v>1</v>
      </c>
    </row>
    <row r="929" spans="1:21" x14ac:dyDescent="0.25">
      <c r="A929" s="59">
        <v>22837</v>
      </c>
      <c r="B929" s="60" t="s">
        <v>4155</v>
      </c>
      <c r="C929" s="60" t="s">
        <v>10</v>
      </c>
      <c r="D929" s="60" t="s">
        <v>2843</v>
      </c>
      <c r="E929" s="60" t="s">
        <v>2844</v>
      </c>
      <c r="F929" s="60" t="s">
        <v>2845</v>
      </c>
      <c r="G929" s="60" t="s">
        <v>2845</v>
      </c>
      <c r="H929" s="60" t="s">
        <v>3223</v>
      </c>
      <c r="I929" s="60" t="s">
        <v>3219</v>
      </c>
      <c r="J929" s="60" t="s">
        <v>2847</v>
      </c>
      <c r="K929" s="60" t="s">
        <v>3224</v>
      </c>
      <c r="L929" s="60" t="s">
        <v>4034</v>
      </c>
      <c r="M929" s="60">
        <v>330</v>
      </c>
      <c r="N929" s="60">
        <v>333</v>
      </c>
      <c r="O929" s="60">
        <v>401</v>
      </c>
      <c r="P929" s="61" t="s">
        <v>1217</v>
      </c>
      <c r="Q929" s="62" t="s">
        <v>2848</v>
      </c>
      <c r="R929" s="60" t="s">
        <v>2845</v>
      </c>
      <c r="S929" s="60" t="s">
        <v>2849</v>
      </c>
      <c r="T929" s="60" t="s">
        <v>2847</v>
      </c>
      <c r="U929" s="60">
        <v>1</v>
      </c>
    </row>
    <row r="930" spans="1:21" x14ac:dyDescent="0.25">
      <c r="A930" s="59">
        <v>21890</v>
      </c>
      <c r="B930" s="60" t="s">
        <v>4156</v>
      </c>
      <c r="C930" s="60" t="s">
        <v>10</v>
      </c>
      <c r="D930" s="60" t="s">
        <v>2843</v>
      </c>
      <c r="E930" s="60" t="s">
        <v>2844</v>
      </c>
      <c r="F930" s="60" t="s">
        <v>2881</v>
      </c>
      <c r="G930" s="60" t="s">
        <v>2881</v>
      </c>
      <c r="H930" s="60" t="s">
        <v>2964</v>
      </c>
      <c r="I930" s="60" t="s">
        <v>2964</v>
      </c>
      <c r="J930" s="60" t="s">
        <v>2847</v>
      </c>
      <c r="K930" s="60" t="s">
        <v>2965</v>
      </c>
      <c r="L930" s="60" t="s">
        <v>4034</v>
      </c>
      <c r="M930" s="60">
        <v>330</v>
      </c>
      <c r="N930" s="60">
        <v>333</v>
      </c>
      <c r="O930" s="60">
        <v>402</v>
      </c>
      <c r="P930" s="61" t="s">
        <v>1217</v>
      </c>
      <c r="Q930" s="62" t="s">
        <v>2884</v>
      </c>
      <c r="R930" s="60" t="s">
        <v>2881</v>
      </c>
      <c r="S930" s="60" t="s">
        <v>2849</v>
      </c>
      <c r="T930" s="60" t="s">
        <v>2847</v>
      </c>
      <c r="U930" s="60">
        <v>1</v>
      </c>
    </row>
    <row r="931" spans="1:21" x14ac:dyDescent="0.25">
      <c r="A931" s="59">
        <v>22831</v>
      </c>
      <c r="B931" s="60" t="s">
        <v>4157</v>
      </c>
      <c r="C931" s="60" t="s">
        <v>10</v>
      </c>
      <c r="D931" s="60" t="s">
        <v>2843</v>
      </c>
      <c r="E931" s="60" t="s">
        <v>2844</v>
      </c>
      <c r="F931" s="60" t="s">
        <v>2881</v>
      </c>
      <c r="G931" s="60" t="s">
        <v>2881</v>
      </c>
      <c r="H931" s="60" t="s">
        <v>2999</v>
      </c>
      <c r="I931" s="60" t="s">
        <v>2999</v>
      </c>
      <c r="J931" s="60" t="s">
        <v>2847</v>
      </c>
      <c r="K931" s="60" t="s">
        <v>4158</v>
      </c>
      <c r="L931" s="60" t="s">
        <v>4034</v>
      </c>
      <c r="M931" s="60">
        <v>330</v>
      </c>
      <c r="N931" s="60">
        <v>333</v>
      </c>
      <c r="O931" s="60">
        <v>402</v>
      </c>
      <c r="P931" s="61" t="s">
        <v>1217</v>
      </c>
      <c r="Q931" s="62" t="s">
        <v>2884</v>
      </c>
      <c r="R931" s="60" t="s">
        <v>2881</v>
      </c>
      <c r="S931" s="60" t="s">
        <v>2849</v>
      </c>
      <c r="T931" s="60" t="s">
        <v>2847</v>
      </c>
      <c r="U931" s="60">
        <v>1</v>
      </c>
    </row>
    <row r="932" spans="1:21" x14ac:dyDescent="0.25">
      <c r="A932" s="59">
        <v>21877</v>
      </c>
      <c r="B932" s="60" t="s">
        <v>4159</v>
      </c>
      <c r="C932" s="60" t="s">
        <v>10</v>
      </c>
      <c r="D932" s="60" t="s">
        <v>2843</v>
      </c>
      <c r="E932" s="60" t="s">
        <v>2844</v>
      </c>
      <c r="F932" s="60" t="s">
        <v>2881</v>
      </c>
      <c r="G932" s="60" t="s">
        <v>2881</v>
      </c>
      <c r="H932" s="60" t="s">
        <v>2887</v>
      </c>
      <c r="I932" s="60" t="s">
        <v>2888</v>
      </c>
      <c r="J932" s="60" t="s">
        <v>2847</v>
      </c>
      <c r="K932" s="60" t="s">
        <v>2886</v>
      </c>
      <c r="L932" s="60" t="s">
        <v>4034</v>
      </c>
      <c r="M932" s="60">
        <v>330</v>
      </c>
      <c r="N932" s="60">
        <v>333</v>
      </c>
      <c r="O932" s="60">
        <v>402</v>
      </c>
      <c r="P932" s="61" t="s">
        <v>1217</v>
      </c>
      <c r="Q932" s="62" t="s">
        <v>2884</v>
      </c>
      <c r="R932" s="60" t="s">
        <v>2881</v>
      </c>
      <c r="S932" s="60" t="s">
        <v>2849</v>
      </c>
      <c r="T932" s="60" t="s">
        <v>2847</v>
      </c>
      <c r="U932" s="60">
        <v>1</v>
      </c>
    </row>
    <row r="933" spans="1:21" x14ac:dyDescent="0.25">
      <c r="A933" s="59">
        <v>21923</v>
      </c>
      <c r="B933" s="60" t="s">
        <v>4160</v>
      </c>
      <c r="C933" s="60" t="s">
        <v>10</v>
      </c>
      <c r="D933" s="60" t="s">
        <v>2843</v>
      </c>
      <c r="E933" s="60" t="s">
        <v>2844</v>
      </c>
      <c r="F933" s="60" t="s">
        <v>2845</v>
      </c>
      <c r="G933" s="60" t="s">
        <v>2845</v>
      </c>
      <c r="H933" s="60" t="s">
        <v>3986</v>
      </c>
      <c r="I933" s="60" t="s">
        <v>3986</v>
      </c>
      <c r="J933" s="60" t="s">
        <v>2847</v>
      </c>
      <c r="K933" s="60" t="s">
        <v>3985</v>
      </c>
      <c r="L933" s="60" t="s">
        <v>4034</v>
      </c>
      <c r="M933" s="60">
        <v>330</v>
      </c>
      <c r="N933" s="60">
        <v>333</v>
      </c>
      <c r="O933" s="60">
        <v>401</v>
      </c>
      <c r="P933" s="61" t="s">
        <v>1217</v>
      </c>
      <c r="Q933" s="62" t="s">
        <v>2848</v>
      </c>
      <c r="R933" s="60" t="s">
        <v>2845</v>
      </c>
      <c r="S933" s="60" t="s">
        <v>2849</v>
      </c>
      <c r="T933" s="60" t="s">
        <v>2847</v>
      </c>
      <c r="U933" s="60">
        <v>1</v>
      </c>
    </row>
    <row r="934" spans="1:21" x14ac:dyDescent="0.25">
      <c r="A934" s="59">
        <v>380180</v>
      </c>
      <c r="B934" s="60" t="s">
        <v>4161</v>
      </c>
      <c r="C934" s="60" t="s">
        <v>10</v>
      </c>
      <c r="D934" s="60" t="s">
        <v>2843</v>
      </c>
      <c r="E934" s="60" t="s">
        <v>2844</v>
      </c>
      <c r="F934" s="60" t="s">
        <v>2845</v>
      </c>
      <c r="G934" s="60" t="s">
        <v>2845</v>
      </c>
      <c r="H934" s="60" t="s">
        <v>3124</v>
      </c>
      <c r="I934" s="60" t="s">
        <v>3084</v>
      </c>
      <c r="J934" s="60" t="s">
        <v>2847</v>
      </c>
      <c r="K934" s="60" t="s">
        <v>4162</v>
      </c>
      <c r="L934" s="60" t="s">
        <v>1631</v>
      </c>
      <c r="M934" s="60">
        <v>330</v>
      </c>
      <c r="N934" s="60">
        <v>333</v>
      </c>
      <c r="O934" s="60">
        <v>401</v>
      </c>
      <c r="P934" s="61" t="s">
        <v>1217</v>
      </c>
      <c r="Q934" s="62" t="s">
        <v>2848</v>
      </c>
      <c r="R934" s="60" t="s">
        <v>2845</v>
      </c>
      <c r="S934" s="60" t="s">
        <v>2849</v>
      </c>
      <c r="T934" s="60" t="s">
        <v>2847</v>
      </c>
      <c r="U934" s="60">
        <v>1</v>
      </c>
    </row>
    <row r="935" spans="1:21" x14ac:dyDescent="0.25">
      <c r="A935" s="59">
        <v>698416</v>
      </c>
      <c r="B935" s="60" t="s">
        <v>4163</v>
      </c>
      <c r="C935" s="60" t="s">
        <v>10</v>
      </c>
      <c r="D935" s="60" t="s">
        <v>2843</v>
      </c>
      <c r="E935" s="60" t="s">
        <v>2844</v>
      </c>
      <c r="F935" s="60" t="s">
        <v>2881</v>
      </c>
      <c r="G935" s="60" t="s">
        <v>2881</v>
      </c>
      <c r="H935" s="60" t="s">
        <v>2917</v>
      </c>
      <c r="I935" s="60" t="s">
        <v>2917</v>
      </c>
      <c r="J935" s="60" t="s">
        <v>2854</v>
      </c>
      <c r="K935" s="60" t="s">
        <v>4163</v>
      </c>
      <c r="L935" s="60" t="s">
        <v>2852</v>
      </c>
      <c r="M935" s="60">
        <v>330</v>
      </c>
      <c r="N935" s="60">
        <v>333</v>
      </c>
      <c r="O935" s="60">
        <v>402</v>
      </c>
      <c r="P935" s="61">
        <v>101</v>
      </c>
      <c r="Q935" s="62" t="s">
        <v>4164</v>
      </c>
      <c r="R935" s="60" t="s">
        <v>2881</v>
      </c>
      <c r="S935" s="60" t="s">
        <v>2849</v>
      </c>
      <c r="T935" s="60" t="s">
        <v>2847</v>
      </c>
      <c r="U935" s="60">
        <v>1</v>
      </c>
    </row>
    <row r="936" spans="1:21" x14ac:dyDescent="0.25">
      <c r="A936" s="59">
        <v>655826</v>
      </c>
      <c r="B936" s="60" t="s">
        <v>4165</v>
      </c>
      <c r="C936" s="60" t="s">
        <v>10</v>
      </c>
      <c r="D936" s="60" t="s">
        <v>2843</v>
      </c>
      <c r="E936" s="60" t="s">
        <v>2844</v>
      </c>
      <c r="F936" s="60" t="s">
        <v>2881</v>
      </c>
      <c r="G936" s="60" t="s">
        <v>2881</v>
      </c>
      <c r="H936" s="60" t="s">
        <v>2982</v>
      </c>
      <c r="I936" s="60" t="s">
        <v>2983</v>
      </c>
      <c r="J936" s="60" t="s">
        <v>2854</v>
      </c>
      <c r="K936" s="60" t="s">
        <v>4165</v>
      </c>
      <c r="L936" s="60" t="s">
        <v>2852</v>
      </c>
      <c r="M936" s="60">
        <v>330</v>
      </c>
      <c r="N936" s="60">
        <v>333</v>
      </c>
      <c r="O936" s="60">
        <v>402</v>
      </c>
      <c r="P936" s="61">
        <v>101</v>
      </c>
      <c r="Q936" s="62" t="s">
        <v>4164</v>
      </c>
      <c r="R936" s="60" t="s">
        <v>2881</v>
      </c>
      <c r="S936" s="60" t="s">
        <v>2849</v>
      </c>
      <c r="T936" s="60" t="s">
        <v>2847</v>
      </c>
      <c r="U936" s="60">
        <v>1</v>
      </c>
    </row>
    <row r="937" spans="1:21" x14ac:dyDescent="0.25">
      <c r="A937" s="59">
        <v>711449</v>
      </c>
      <c r="B937" s="60" t="s">
        <v>4166</v>
      </c>
      <c r="C937" s="60" t="s">
        <v>9</v>
      </c>
      <c r="D937" s="60" t="s">
        <v>3623</v>
      </c>
      <c r="E937" s="60" t="s">
        <v>3624</v>
      </c>
      <c r="F937" s="60" t="s">
        <v>3625</v>
      </c>
      <c r="G937" s="60" t="s">
        <v>3626</v>
      </c>
      <c r="H937" s="60" t="s">
        <v>4022</v>
      </c>
      <c r="I937" s="60" t="s">
        <v>3626</v>
      </c>
      <c r="J937" s="60" t="s">
        <v>2847</v>
      </c>
      <c r="K937" s="60" t="s">
        <v>4023</v>
      </c>
      <c r="L937" s="60" t="s">
        <v>2852</v>
      </c>
      <c r="M937" s="60">
        <v>430</v>
      </c>
      <c r="N937" s="60">
        <v>433</v>
      </c>
      <c r="O937" s="60">
        <v>104</v>
      </c>
      <c r="P937" s="61">
        <v>105</v>
      </c>
      <c r="Q937" s="62">
        <v>430433104105</v>
      </c>
      <c r="R937" s="60" t="s">
        <v>4024</v>
      </c>
      <c r="S937" s="60" t="s">
        <v>3626</v>
      </c>
      <c r="T937" s="60" t="s">
        <v>2847</v>
      </c>
      <c r="U937" s="60">
        <v>0.2</v>
      </c>
    </row>
    <row r="938" spans="1:21" x14ac:dyDescent="0.25">
      <c r="A938" s="59">
        <v>711450</v>
      </c>
      <c r="B938" s="60" t="s">
        <v>4167</v>
      </c>
      <c r="C938" s="60" t="s">
        <v>9</v>
      </c>
      <c r="D938" s="60" t="s">
        <v>3623</v>
      </c>
      <c r="E938" s="60" t="s">
        <v>3624</v>
      </c>
      <c r="F938" s="60" t="s">
        <v>3625</v>
      </c>
      <c r="G938" s="60" t="s">
        <v>3626</v>
      </c>
      <c r="H938" s="60" t="s">
        <v>4026</v>
      </c>
      <c r="I938" s="60" t="s">
        <v>3626</v>
      </c>
      <c r="J938" s="60" t="s">
        <v>2847</v>
      </c>
      <c r="K938" s="60" t="s">
        <v>4027</v>
      </c>
      <c r="L938" s="60" t="s">
        <v>2852</v>
      </c>
      <c r="M938" s="60">
        <v>430</v>
      </c>
      <c r="N938" s="60">
        <v>433</v>
      </c>
      <c r="O938" s="60">
        <v>104</v>
      </c>
      <c r="P938" s="61">
        <v>105</v>
      </c>
      <c r="Q938" s="62">
        <v>430433104105</v>
      </c>
      <c r="R938" s="60" t="s">
        <v>4028</v>
      </c>
      <c r="S938" s="60" t="s">
        <v>3626</v>
      </c>
      <c r="T938" s="60" t="s">
        <v>2847</v>
      </c>
      <c r="U938" s="60">
        <v>0.2</v>
      </c>
    </row>
    <row r="939" spans="1:21" x14ac:dyDescent="0.25">
      <c r="A939" s="59">
        <v>711452</v>
      </c>
      <c r="B939" s="60" t="s">
        <v>4168</v>
      </c>
      <c r="C939" s="60" t="s">
        <v>9</v>
      </c>
      <c r="D939" s="60" t="s">
        <v>3623</v>
      </c>
      <c r="E939" s="60" t="s">
        <v>3624</v>
      </c>
      <c r="F939" s="60" t="s">
        <v>3625</v>
      </c>
      <c r="G939" s="60" t="s">
        <v>3626</v>
      </c>
      <c r="H939" s="60" t="s">
        <v>4030</v>
      </c>
      <c r="I939" s="60" t="s">
        <v>3626</v>
      </c>
      <c r="J939" s="60" t="s">
        <v>2847</v>
      </c>
      <c r="K939" s="60" t="s">
        <v>4031</v>
      </c>
      <c r="L939" s="60" t="s">
        <v>2852</v>
      </c>
      <c r="M939" s="60">
        <v>430</v>
      </c>
      <c r="N939" s="60">
        <v>433</v>
      </c>
      <c r="O939" s="60">
        <v>104</v>
      </c>
      <c r="P939" s="61">
        <v>105</v>
      </c>
      <c r="Q939" s="62">
        <v>430433104105</v>
      </c>
      <c r="R939" s="60" t="s">
        <v>4032</v>
      </c>
      <c r="S939" s="60" t="s">
        <v>3626</v>
      </c>
      <c r="T939" s="60" t="s">
        <v>2847</v>
      </c>
      <c r="U939" s="60">
        <v>0.2</v>
      </c>
    </row>
    <row r="940" spans="1:21" x14ac:dyDescent="0.25">
      <c r="A940" s="59">
        <v>61789</v>
      </c>
      <c r="B940" s="60" t="s">
        <v>1496</v>
      </c>
      <c r="C940" s="60" t="s">
        <v>10</v>
      </c>
      <c r="D940" s="60" t="s">
        <v>3058</v>
      </c>
      <c r="E940" s="60" t="s">
        <v>2844</v>
      </c>
      <c r="F940" s="60" t="s">
        <v>3059</v>
      </c>
      <c r="G940" s="60" t="s">
        <v>3408</v>
      </c>
      <c r="H940" s="60" t="s">
        <v>3421</v>
      </c>
      <c r="I940" s="60" t="s">
        <v>2847</v>
      </c>
      <c r="J940" s="60" t="s">
        <v>2847</v>
      </c>
      <c r="K940" s="60" t="s">
        <v>4169</v>
      </c>
      <c r="L940" s="60" t="s">
        <v>2852</v>
      </c>
      <c r="M940" s="60">
        <v>330</v>
      </c>
      <c r="N940" s="60">
        <v>335</v>
      </c>
      <c r="O940" s="60">
        <v>405</v>
      </c>
      <c r="P940" s="61">
        <v>142</v>
      </c>
      <c r="Q940" s="62">
        <v>330335405142</v>
      </c>
      <c r="R940" s="60" t="s">
        <v>3408</v>
      </c>
      <c r="S940" s="60" t="s">
        <v>2849</v>
      </c>
      <c r="T940" s="60" t="s">
        <v>2847</v>
      </c>
      <c r="U940" s="60">
        <v>1</v>
      </c>
    </row>
    <row r="941" spans="1:21" x14ac:dyDescent="0.25">
      <c r="A941" s="59">
        <v>21830</v>
      </c>
      <c r="B941" s="60" t="s">
        <v>4170</v>
      </c>
      <c r="C941" s="60" t="s">
        <v>10</v>
      </c>
      <c r="D941" s="60" t="s">
        <v>3058</v>
      </c>
      <c r="E941" s="60" t="s">
        <v>2844</v>
      </c>
      <c r="F941" s="60" t="s">
        <v>3059</v>
      </c>
      <c r="G941" s="60" t="s">
        <v>3408</v>
      </c>
      <c r="H941" s="60" t="s">
        <v>3441</v>
      </c>
      <c r="I941" s="60" t="s">
        <v>3410</v>
      </c>
      <c r="J941" s="60" t="s">
        <v>2847</v>
      </c>
      <c r="K941" s="60" t="s">
        <v>3440</v>
      </c>
      <c r="L941" s="60" t="s">
        <v>4034</v>
      </c>
      <c r="M941" s="60">
        <v>330</v>
      </c>
      <c r="N941" s="60">
        <v>335</v>
      </c>
      <c r="O941" s="60">
        <v>405</v>
      </c>
      <c r="P941" s="61" t="s">
        <v>1217</v>
      </c>
      <c r="Q941" s="62" t="s">
        <v>3411</v>
      </c>
      <c r="R941" s="60" t="s">
        <v>3408</v>
      </c>
      <c r="S941" s="60" t="s">
        <v>2849</v>
      </c>
      <c r="T941" s="60" t="s">
        <v>2847</v>
      </c>
      <c r="U941" s="60">
        <v>1</v>
      </c>
    </row>
    <row r="942" spans="1:21" x14ac:dyDescent="0.25">
      <c r="A942" s="59">
        <v>22839</v>
      </c>
      <c r="B942" s="60" t="s">
        <v>4171</v>
      </c>
      <c r="C942" s="60" t="s">
        <v>10</v>
      </c>
      <c r="D942" s="60" t="s">
        <v>2843</v>
      </c>
      <c r="E942" s="60" t="s">
        <v>2844</v>
      </c>
      <c r="F942" s="60" t="s">
        <v>2845</v>
      </c>
      <c r="G942" s="60" t="s">
        <v>2845</v>
      </c>
      <c r="H942" s="60" t="s">
        <v>3541</v>
      </c>
      <c r="I942" s="60" t="s">
        <v>3523</v>
      </c>
      <c r="J942" s="60" t="s">
        <v>2847</v>
      </c>
      <c r="K942" s="60" t="s">
        <v>3545</v>
      </c>
      <c r="L942" s="60" t="s">
        <v>4034</v>
      </c>
      <c r="M942" s="60">
        <v>330</v>
      </c>
      <c r="N942" s="60">
        <v>333</v>
      </c>
      <c r="O942" s="60">
        <v>401</v>
      </c>
      <c r="P942" s="61" t="s">
        <v>1217</v>
      </c>
      <c r="Q942" s="62" t="s">
        <v>2848</v>
      </c>
      <c r="R942" s="60" t="s">
        <v>2845</v>
      </c>
      <c r="S942" s="60" t="s">
        <v>2849</v>
      </c>
      <c r="T942" s="60" t="s">
        <v>2847</v>
      </c>
      <c r="U942" s="60">
        <v>1</v>
      </c>
    </row>
    <row r="943" spans="1:21" x14ac:dyDescent="0.25">
      <c r="A943" s="59">
        <v>21889</v>
      </c>
      <c r="B943" s="60" t="s">
        <v>4172</v>
      </c>
      <c r="C943" s="60" t="s">
        <v>10</v>
      </c>
      <c r="D943" s="60" t="s">
        <v>2843</v>
      </c>
      <c r="E943" s="60" t="s">
        <v>2844</v>
      </c>
      <c r="F943" s="60" t="s">
        <v>2881</v>
      </c>
      <c r="G943" s="60" t="s">
        <v>2881</v>
      </c>
      <c r="H943" s="60" t="s">
        <v>2882</v>
      </c>
      <c r="I943" s="60" t="s">
        <v>2883</v>
      </c>
      <c r="J943" s="60" t="s">
        <v>2847</v>
      </c>
      <c r="K943" s="60" t="s">
        <v>2880</v>
      </c>
      <c r="L943" s="60" t="s">
        <v>4034</v>
      </c>
      <c r="M943" s="60">
        <v>330</v>
      </c>
      <c r="N943" s="60">
        <v>333</v>
      </c>
      <c r="O943" s="60">
        <v>402</v>
      </c>
      <c r="P943" s="61" t="s">
        <v>1217</v>
      </c>
      <c r="Q943" s="62" t="s">
        <v>2884</v>
      </c>
      <c r="R943" s="60" t="s">
        <v>2881</v>
      </c>
      <c r="S943" s="60" t="s">
        <v>2849</v>
      </c>
      <c r="T943" s="60" t="s">
        <v>2847</v>
      </c>
      <c r="U943" s="60">
        <v>1</v>
      </c>
    </row>
    <row r="944" spans="1:21" x14ac:dyDescent="0.25">
      <c r="A944" s="59" t="s">
        <v>1217</v>
      </c>
      <c r="B944" s="60" t="s">
        <v>4173</v>
      </c>
      <c r="C944" s="60" t="s">
        <v>9</v>
      </c>
      <c r="D944" s="60" t="s">
        <v>2843</v>
      </c>
      <c r="E944" s="60" t="s">
        <v>2844</v>
      </c>
      <c r="F944" s="60" t="s">
        <v>2845</v>
      </c>
      <c r="G944" s="60" t="s">
        <v>2862</v>
      </c>
      <c r="H944" s="60" t="s">
        <v>3577</v>
      </c>
      <c r="I944" s="60" t="s">
        <v>3578</v>
      </c>
      <c r="J944" s="60" t="s">
        <v>3946</v>
      </c>
      <c r="K944" s="60" t="s">
        <v>4174</v>
      </c>
      <c r="L944" s="60" t="s">
        <v>1512</v>
      </c>
      <c r="M944" s="60">
        <v>330</v>
      </c>
      <c r="N944" s="60">
        <v>333</v>
      </c>
      <c r="O944" s="60">
        <v>401</v>
      </c>
      <c r="P944" s="61" t="s">
        <v>1217</v>
      </c>
      <c r="Q944" s="62" t="s">
        <v>2848</v>
      </c>
      <c r="R944" s="60" t="s">
        <v>2862</v>
      </c>
      <c r="S944" s="60" t="s">
        <v>2865</v>
      </c>
      <c r="T944" s="60" t="s">
        <v>3946</v>
      </c>
      <c r="U944" s="60">
        <v>0.5</v>
      </c>
    </row>
    <row r="945" spans="1:21" x14ac:dyDescent="0.25">
      <c r="A945" s="59" t="s">
        <v>1217</v>
      </c>
      <c r="B945" s="60" t="s">
        <v>4175</v>
      </c>
      <c r="C945" s="60" t="s">
        <v>9</v>
      </c>
      <c r="D945" s="60" t="s">
        <v>2843</v>
      </c>
      <c r="E945" s="60" t="s">
        <v>2844</v>
      </c>
      <c r="F945" s="60" t="s">
        <v>2845</v>
      </c>
      <c r="G945" s="60" t="s">
        <v>2862</v>
      </c>
      <c r="H945" s="60" t="s">
        <v>3489</v>
      </c>
      <c r="I945" s="60" t="s">
        <v>3479</v>
      </c>
      <c r="J945" s="60" t="s">
        <v>3946</v>
      </c>
      <c r="K945" s="60" t="s">
        <v>4176</v>
      </c>
      <c r="L945" s="60" t="s">
        <v>1512</v>
      </c>
      <c r="M945" s="60">
        <v>330</v>
      </c>
      <c r="N945" s="60">
        <v>333</v>
      </c>
      <c r="O945" s="60">
        <v>401</v>
      </c>
      <c r="P945" s="61" t="s">
        <v>1217</v>
      </c>
      <c r="Q945" s="62" t="s">
        <v>2848</v>
      </c>
      <c r="R945" s="60" t="s">
        <v>2862</v>
      </c>
      <c r="S945" s="60" t="s">
        <v>2865</v>
      </c>
      <c r="T945" s="60" t="s">
        <v>3946</v>
      </c>
      <c r="U945" s="60">
        <v>0.5</v>
      </c>
    </row>
    <row r="946" spans="1:21" x14ac:dyDescent="0.25">
      <c r="A946" s="59" t="s">
        <v>1217</v>
      </c>
      <c r="B946" s="60" t="s">
        <v>4177</v>
      </c>
      <c r="C946" s="60" t="s">
        <v>9</v>
      </c>
      <c r="D946" s="60" t="s">
        <v>2843</v>
      </c>
      <c r="E946" s="60" t="s">
        <v>2844</v>
      </c>
      <c r="F946" s="60" t="s">
        <v>2845</v>
      </c>
      <c r="G946" s="60" t="s">
        <v>2862</v>
      </c>
      <c r="H946" s="60" t="s">
        <v>3534</v>
      </c>
      <c r="I946" s="60" t="s">
        <v>3523</v>
      </c>
      <c r="J946" s="60" t="s">
        <v>3946</v>
      </c>
      <c r="K946" s="60" t="s">
        <v>4178</v>
      </c>
      <c r="L946" s="60" t="s">
        <v>1512</v>
      </c>
      <c r="M946" s="60">
        <v>330</v>
      </c>
      <c r="N946" s="60">
        <v>333</v>
      </c>
      <c r="O946" s="60">
        <v>401</v>
      </c>
      <c r="P946" s="61" t="s">
        <v>1217</v>
      </c>
      <c r="Q946" s="62" t="s">
        <v>2848</v>
      </c>
      <c r="R946" s="60" t="s">
        <v>2862</v>
      </c>
      <c r="S946" s="60" t="s">
        <v>2865</v>
      </c>
      <c r="T946" s="60" t="s">
        <v>3946</v>
      </c>
      <c r="U946" s="60">
        <v>0.5</v>
      </c>
    </row>
    <row r="947" spans="1:21" x14ac:dyDescent="0.25">
      <c r="A947" s="59" t="s">
        <v>1217</v>
      </c>
      <c r="B947" s="60" t="s">
        <v>4179</v>
      </c>
      <c r="C947" s="60" t="s">
        <v>9</v>
      </c>
      <c r="D947" s="60" t="s">
        <v>2843</v>
      </c>
      <c r="E947" s="60" t="s">
        <v>2844</v>
      </c>
      <c r="F947" s="60" t="s">
        <v>2845</v>
      </c>
      <c r="G947" s="60" t="s">
        <v>2862</v>
      </c>
      <c r="H947" s="60" t="s">
        <v>2863</v>
      </c>
      <c r="I947" s="60" t="s">
        <v>2846</v>
      </c>
      <c r="J947" s="60" t="s">
        <v>3946</v>
      </c>
      <c r="K947" s="60" t="s">
        <v>4180</v>
      </c>
      <c r="L947" s="60" t="s">
        <v>1512</v>
      </c>
      <c r="M947" s="60">
        <v>330</v>
      </c>
      <c r="N947" s="60">
        <v>333</v>
      </c>
      <c r="O947" s="60">
        <v>401</v>
      </c>
      <c r="P947" s="61" t="s">
        <v>1217</v>
      </c>
      <c r="Q947" s="62" t="s">
        <v>2848</v>
      </c>
      <c r="R947" s="60" t="s">
        <v>2862</v>
      </c>
      <c r="S947" s="60" t="s">
        <v>2865</v>
      </c>
      <c r="T947" s="60" t="s">
        <v>3946</v>
      </c>
      <c r="U947" s="60">
        <v>0.5</v>
      </c>
    </row>
    <row r="948" spans="1:21" x14ac:dyDescent="0.25">
      <c r="A948" s="59">
        <v>19862</v>
      </c>
      <c r="B948" s="60" t="s">
        <v>4181</v>
      </c>
      <c r="C948" s="60" t="s">
        <v>4085</v>
      </c>
      <c r="D948" s="60" t="s">
        <v>2843</v>
      </c>
      <c r="E948" s="60" t="s">
        <v>2844</v>
      </c>
      <c r="F948" s="60" t="s">
        <v>2845</v>
      </c>
      <c r="G948" s="60" t="s">
        <v>2845</v>
      </c>
      <c r="H948" s="60" t="s">
        <v>4182</v>
      </c>
      <c r="I948" s="60" t="s">
        <v>4182</v>
      </c>
      <c r="J948" s="60" t="s">
        <v>2847</v>
      </c>
      <c r="K948" s="60" t="s">
        <v>4183</v>
      </c>
      <c r="L948" s="60" t="s">
        <v>1302</v>
      </c>
      <c r="M948" s="60">
        <v>330</v>
      </c>
      <c r="N948" s="60">
        <v>333</v>
      </c>
      <c r="O948" s="60">
        <v>402</v>
      </c>
      <c r="P948" s="61" t="s">
        <v>1217</v>
      </c>
      <c r="Q948" s="62" t="s">
        <v>2884</v>
      </c>
      <c r="R948" s="60" t="s">
        <v>2845</v>
      </c>
      <c r="S948" s="60" t="s">
        <v>2849</v>
      </c>
      <c r="T948" s="60" t="s">
        <v>2847</v>
      </c>
      <c r="U948" s="60">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3" customWidth="1"/>
    <col min="2" max="2" width="13.42578125" style="64" customWidth="1"/>
    <col min="3" max="3" width="31.42578125" style="64" customWidth="1"/>
    <col min="4" max="4" width="13.28515625" style="65" customWidth="1"/>
    <col min="5" max="5" width="10.28515625" style="66" customWidth="1"/>
    <col min="6" max="6" width="28.7109375" style="67" customWidth="1"/>
    <col min="7" max="7" width="16.28515625" style="64" hidden="1" customWidth="1"/>
    <col min="8" max="8" width="25.42578125" style="68" hidden="1" customWidth="1"/>
    <col min="9" max="9" width="20.28515625" style="68" hidden="1" customWidth="1"/>
    <col min="10" max="10" width="10.140625" style="68" hidden="1" customWidth="1"/>
    <col min="11" max="11" width="5.85546875" style="64" hidden="1" customWidth="1"/>
    <col min="12" max="13" width="11.5703125" style="64" hidden="1" customWidth="1"/>
    <col min="14" max="16384" width="8.85546875" style="64" customWidth="1"/>
  </cols>
  <sheetData>
    <row r="1" ht="16.9" customHeight="1" spans="1:11" s="68" customFormat="1" x14ac:dyDescent="0.25">
      <c r="A1" s="69" t="s">
        <v>4184</v>
      </c>
      <c r="B1" s="69" t="s">
        <v>20</v>
      </c>
      <c r="C1" s="69" t="s">
        <v>4185</v>
      </c>
      <c r="D1" s="70" t="s">
        <v>4186</v>
      </c>
      <c r="E1" s="71" t="s">
        <v>4187</v>
      </c>
      <c r="F1" s="72"/>
      <c r="G1" s="73" t="s">
        <v>3</v>
      </c>
      <c r="H1" s="74" t="s">
        <v>4188</v>
      </c>
      <c r="I1" s="69" t="s">
        <v>4185</v>
      </c>
      <c r="J1" s="70" t="s">
        <v>4186</v>
      </c>
      <c r="K1" s="71" t="s">
        <v>4187</v>
      </c>
    </row>
    <row r="2" ht="9.75" customHeight="1" spans="1:11" s="68" customFormat="1" x14ac:dyDescent="0.25">
      <c r="A2" s="75" t="s">
        <v>4189</v>
      </c>
      <c r="B2" s="76">
        <v>101</v>
      </c>
      <c r="C2" s="76" t="s">
        <v>2297</v>
      </c>
      <c r="D2" s="77">
        <v>330333401452</v>
      </c>
      <c r="E2" s="78">
        <v>0.14</v>
      </c>
      <c r="F2" s="79"/>
      <c r="G2" s="80" t="s">
        <v>3655</v>
      </c>
      <c r="H2" s="81">
        <v>401</v>
      </c>
      <c r="I2" s="81" t="s">
        <v>1259</v>
      </c>
      <c r="J2" s="82">
        <v>330335405142</v>
      </c>
      <c r="K2" s="83">
        <v>0.2</v>
      </c>
    </row>
    <row r="3" spans="1:11" s="68" customFormat="1" x14ac:dyDescent="0.25">
      <c r="A3" s="84" t="s">
        <v>4190</v>
      </c>
      <c r="B3" s="81">
        <v>101</v>
      </c>
      <c r="C3" s="81" t="s">
        <v>2297</v>
      </c>
      <c r="D3" s="82">
        <v>330335405142</v>
      </c>
      <c r="E3" s="83">
        <v>0.2</v>
      </c>
      <c r="F3" s="79"/>
      <c r="G3" s="80"/>
      <c r="H3" s="81">
        <v>705</v>
      </c>
      <c r="I3" s="81" t="s">
        <v>1242</v>
      </c>
      <c r="J3" s="82">
        <v>330335405142</v>
      </c>
      <c r="K3" s="83">
        <v>0.2</v>
      </c>
    </row>
    <row r="4" spans="1:11" s="68" customFormat="1" x14ac:dyDescent="0.25">
      <c r="A4" s="84" t="s">
        <v>4190</v>
      </c>
      <c r="B4" s="81">
        <v>101</v>
      </c>
      <c r="C4" s="81" t="s">
        <v>2297</v>
      </c>
      <c r="D4" s="82">
        <v>330335405142</v>
      </c>
      <c r="E4" s="83">
        <v>0.2</v>
      </c>
      <c r="G4" s="80"/>
      <c r="H4" s="81">
        <v>221</v>
      </c>
      <c r="I4" s="81" t="s">
        <v>1226</v>
      </c>
      <c r="J4" s="82">
        <v>330335405142</v>
      </c>
      <c r="K4" s="83">
        <v>0.2</v>
      </c>
    </row>
    <row r="5" spans="1:11" s="68" customFormat="1" x14ac:dyDescent="0.25">
      <c r="A5" s="84" t="s">
        <v>4191</v>
      </c>
      <c r="B5" s="81">
        <v>101</v>
      </c>
      <c r="C5" s="81" t="s">
        <v>2297</v>
      </c>
      <c r="D5" s="82">
        <v>430433104105</v>
      </c>
      <c r="E5" s="83">
        <v>0.2</v>
      </c>
      <c r="G5" s="80"/>
      <c r="H5" s="81">
        <v>210</v>
      </c>
      <c r="I5" s="81" t="s">
        <v>1252</v>
      </c>
      <c r="J5" s="82">
        <v>330335405142</v>
      </c>
      <c r="K5" s="83">
        <v>0.2</v>
      </c>
    </row>
    <row r="6" spans="1:11" s="68" customFormat="1" x14ac:dyDescent="0.25">
      <c r="A6" s="84" t="s">
        <v>4192</v>
      </c>
      <c r="B6" s="81">
        <v>101</v>
      </c>
      <c r="C6" s="81" t="s">
        <v>2297</v>
      </c>
      <c r="D6" s="82">
        <v>480483101228</v>
      </c>
      <c r="E6" s="83">
        <v>0.2</v>
      </c>
      <c r="G6" s="80"/>
      <c r="H6" s="81">
        <v>248</v>
      </c>
      <c r="I6" s="81" t="s">
        <v>1239</v>
      </c>
      <c r="J6" s="82">
        <v>330335405142</v>
      </c>
      <c r="K6" s="83">
        <v>0.2</v>
      </c>
    </row>
    <row r="7" spans="1:11" s="68" customFormat="1" x14ac:dyDescent="0.25">
      <c r="A7" s="84" t="s">
        <v>4193</v>
      </c>
      <c r="B7" s="81">
        <v>102</v>
      </c>
      <c r="C7" s="81" t="s">
        <v>2301</v>
      </c>
      <c r="D7" s="82">
        <v>330333401473</v>
      </c>
      <c r="E7" s="83">
        <v>0.15</v>
      </c>
      <c r="F7" s="72"/>
      <c r="G7" s="80"/>
      <c r="H7" s="81">
        <v>402</v>
      </c>
      <c r="I7" s="81" t="s">
        <v>1263</v>
      </c>
      <c r="J7" s="82">
        <v>330335405142</v>
      </c>
      <c r="K7" s="83">
        <v>0.2</v>
      </c>
    </row>
    <row r="8" spans="1:11" s="68" customFormat="1" x14ac:dyDescent="0.25">
      <c r="A8" s="84" t="s">
        <v>4194</v>
      </c>
      <c r="B8" s="81">
        <v>102</v>
      </c>
      <c r="C8" s="81" t="s">
        <v>2301</v>
      </c>
      <c r="D8" s="82">
        <v>330335405142</v>
      </c>
      <c r="E8" s="83">
        <v>0.2</v>
      </c>
      <c r="F8" s="79"/>
      <c r="G8" s="80"/>
      <c r="H8" s="81">
        <v>804</v>
      </c>
      <c r="I8" s="81" t="s">
        <v>1268</v>
      </c>
      <c r="J8" s="82">
        <v>330335405142</v>
      </c>
      <c r="K8" s="83">
        <v>0.2</v>
      </c>
    </row>
    <row r="9" spans="1:5" s="68" customFormat="1" x14ac:dyDescent="0.25">
      <c r="A9" s="84" t="s">
        <v>4194</v>
      </c>
      <c r="B9" s="81">
        <v>102</v>
      </c>
      <c r="C9" s="81" t="s">
        <v>2301</v>
      </c>
      <c r="D9" s="82">
        <v>330335405142</v>
      </c>
      <c r="E9" s="83">
        <v>0.2</v>
      </c>
    </row>
    <row r="10" spans="1:5" s="68" customFormat="1" x14ac:dyDescent="0.25">
      <c r="A10" s="84" t="s">
        <v>4195</v>
      </c>
      <c r="B10" s="81">
        <v>102</v>
      </c>
      <c r="C10" s="81" t="s">
        <v>2301</v>
      </c>
      <c r="D10" s="82">
        <v>430433104105</v>
      </c>
      <c r="E10" s="83">
        <v>0.2</v>
      </c>
    </row>
    <row r="11" spans="1:8" s="68" customFormat="1" x14ac:dyDescent="0.25">
      <c r="A11" s="84" t="s">
        <v>4196</v>
      </c>
      <c r="B11" s="81">
        <v>102</v>
      </c>
      <c r="C11" s="81" t="s">
        <v>2301</v>
      </c>
      <c r="D11" s="82">
        <v>480483101228</v>
      </c>
      <c r="E11" s="83">
        <v>0.2</v>
      </c>
      <c r="G11" s="73" t="s">
        <v>4197</v>
      </c>
      <c r="H11" s="73" t="s">
        <v>4198</v>
      </c>
    </row>
    <row r="12" spans="1:8" s="68" customFormat="1" x14ac:dyDescent="0.25">
      <c r="A12" s="84" t="s">
        <v>4199</v>
      </c>
      <c r="B12" s="81">
        <v>105</v>
      </c>
      <c r="C12" s="81" t="s">
        <v>2306</v>
      </c>
      <c r="D12" s="82">
        <v>330335405142</v>
      </c>
      <c r="E12" s="83">
        <v>0.2</v>
      </c>
      <c r="G12" s="82">
        <v>330333401101</v>
      </c>
      <c r="H12" s="85" t="s">
        <v>2845</v>
      </c>
    </row>
    <row r="13" spans="1:8" s="68" customFormat="1" x14ac:dyDescent="0.25">
      <c r="A13" s="84" t="s">
        <v>4200</v>
      </c>
      <c r="B13" s="81">
        <v>105</v>
      </c>
      <c r="C13" s="81" t="s">
        <v>2306</v>
      </c>
      <c r="D13" s="82">
        <v>430433104105</v>
      </c>
      <c r="E13" s="83">
        <v>0.2</v>
      </c>
      <c r="G13" s="82">
        <v>330333401102</v>
      </c>
      <c r="H13" s="85" t="s">
        <v>2845</v>
      </c>
    </row>
    <row r="14" spans="1:8" s="68" customFormat="1" x14ac:dyDescent="0.25">
      <c r="A14" s="84" t="s">
        <v>4201</v>
      </c>
      <c r="B14" s="81">
        <v>105</v>
      </c>
      <c r="C14" s="81" t="s">
        <v>2306</v>
      </c>
      <c r="D14" s="82">
        <v>480483101228</v>
      </c>
      <c r="E14" s="83">
        <v>0.2</v>
      </c>
      <c r="G14" s="82">
        <v>330333401127</v>
      </c>
      <c r="H14" s="85" t="s">
        <v>2862</v>
      </c>
    </row>
    <row r="15" spans="1:8" s="68" customFormat="1" x14ac:dyDescent="0.25">
      <c r="A15" s="84" t="s">
        <v>4202</v>
      </c>
      <c r="B15" s="81">
        <v>111</v>
      </c>
      <c r="C15" s="81" t="s">
        <v>1387</v>
      </c>
      <c r="D15" s="82">
        <v>330333401101</v>
      </c>
      <c r="E15" s="83">
        <v>0.11</v>
      </c>
      <c r="F15" s="79"/>
      <c r="G15" s="82">
        <v>330333401452</v>
      </c>
      <c r="H15" s="85" t="s">
        <v>2845</v>
      </c>
    </row>
    <row r="16" spans="1:8" s="68" customFormat="1" x14ac:dyDescent="0.25">
      <c r="A16" s="84" t="s">
        <v>4203</v>
      </c>
      <c r="B16" s="81">
        <v>111</v>
      </c>
      <c r="C16" s="81" t="s">
        <v>1387</v>
      </c>
      <c r="D16" s="82">
        <v>330333401453</v>
      </c>
      <c r="E16" s="83">
        <v>0.16</v>
      </c>
      <c r="G16" s="82">
        <v>330333401453</v>
      </c>
      <c r="H16" s="85" t="s">
        <v>2845</v>
      </c>
    </row>
    <row r="17" spans="1:8" s="68" customFormat="1" x14ac:dyDescent="0.25">
      <c r="A17" s="84" t="s">
        <v>4203</v>
      </c>
      <c r="B17" s="81">
        <v>111</v>
      </c>
      <c r="C17" s="81" t="s">
        <v>1387</v>
      </c>
      <c r="D17" s="82">
        <v>330333401453</v>
      </c>
      <c r="E17" s="83">
        <v>0.16</v>
      </c>
      <c r="G17" s="82">
        <v>330333401473</v>
      </c>
      <c r="H17" s="85" t="s">
        <v>4204</v>
      </c>
    </row>
    <row r="18" spans="1:8" s="68" customFormat="1" x14ac:dyDescent="0.25">
      <c r="A18" s="84" t="s">
        <v>4205</v>
      </c>
      <c r="B18" s="81">
        <v>111</v>
      </c>
      <c r="C18" s="81" t="s">
        <v>1387</v>
      </c>
      <c r="D18" s="82">
        <v>330333402101</v>
      </c>
      <c r="E18" s="83">
        <v>0.11</v>
      </c>
      <c r="G18" s="82">
        <v>330333402101</v>
      </c>
      <c r="H18" s="85" t="s">
        <v>2881</v>
      </c>
    </row>
    <row r="19" spans="1:8" s="68" customFormat="1" x14ac:dyDescent="0.25">
      <c r="A19" s="84" t="s">
        <v>4206</v>
      </c>
      <c r="B19" s="81">
        <v>111</v>
      </c>
      <c r="C19" s="81" t="s">
        <v>1387</v>
      </c>
      <c r="D19" s="82">
        <v>330335405101</v>
      </c>
      <c r="E19" s="83">
        <v>0.15</v>
      </c>
      <c r="G19" s="82">
        <v>330333402151</v>
      </c>
      <c r="H19" s="85" t="s">
        <v>2881</v>
      </c>
    </row>
    <row r="20" spans="1:8" s="68" customFormat="1" x14ac:dyDescent="0.25">
      <c r="A20" s="84" t="s">
        <v>4207</v>
      </c>
      <c r="B20" s="81">
        <v>111</v>
      </c>
      <c r="C20" s="81" t="s">
        <v>1387</v>
      </c>
      <c r="D20" s="82">
        <v>330335405142</v>
      </c>
      <c r="E20" s="83">
        <v>0.2</v>
      </c>
      <c r="G20" s="82">
        <v>330333402152</v>
      </c>
      <c r="H20" s="85" t="s">
        <v>2881</v>
      </c>
    </row>
    <row r="21" spans="1:8" s="68" customFormat="1" x14ac:dyDescent="0.25">
      <c r="A21" s="84" t="s">
        <v>4208</v>
      </c>
      <c r="B21" s="81">
        <v>111</v>
      </c>
      <c r="C21" s="81" t="s">
        <v>1387</v>
      </c>
      <c r="D21" s="82">
        <v>430433104105</v>
      </c>
      <c r="E21" s="83">
        <v>0.2</v>
      </c>
      <c r="G21" s="82">
        <v>330333402174</v>
      </c>
      <c r="H21" s="85" t="s">
        <v>2933</v>
      </c>
    </row>
    <row r="22" spans="1:8" s="68" customFormat="1" x14ac:dyDescent="0.25">
      <c r="A22" s="84" t="s">
        <v>4209</v>
      </c>
      <c r="B22" s="81">
        <v>111</v>
      </c>
      <c r="C22" s="81" t="s">
        <v>1387</v>
      </c>
      <c r="D22" s="82">
        <v>480483101228</v>
      </c>
      <c r="E22" s="83">
        <v>0.2</v>
      </c>
      <c r="G22" s="82">
        <v>330335405101</v>
      </c>
      <c r="H22" s="85" t="s">
        <v>3408</v>
      </c>
    </row>
    <row r="23" spans="1:8" s="68" customFormat="1" x14ac:dyDescent="0.25">
      <c r="A23" s="63" t="s">
        <v>4210</v>
      </c>
      <c r="B23" s="81">
        <v>112</v>
      </c>
      <c r="C23" s="81" t="s">
        <v>2310</v>
      </c>
      <c r="D23" s="82">
        <v>330335405142</v>
      </c>
      <c r="E23" s="83">
        <v>0.2</v>
      </c>
      <c r="F23" s="79"/>
      <c r="G23" s="82">
        <v>330335405142</v>
      </c>
      <c r="H23" s="85" t="s">
        <v>4211</v>
      </c>
    </row>
    <row r="24" spans="1:8" s="68" customFormat="1" x14ac:dyDescent="0.25">
      <c r="A24" s="84" t="s">
        <v>4212</v>
      </c>
      <c r="B24" s="81">
        <v>112</v>
      </c>
      <c r="C24" s="81" t="s">
        <v>2310</v>
      </c>
      <c r="D24" s="82">
        <v>430433104105</v>
      </c>
      <c r="E24" s="83">
        <v>0.2</v>
      </c>
      <c r="F24" s="79"/>
      <c r="G24" s="82">
        <v>430433104105</v>
      </c>
      <c r="H24" s="85" t="s">
        <v>3626</v>
      </c>
    </row>
    <row r="25" spans="1:8" s="68" customFormat="1" x14ac:dyDescent="0.25">
      <c r="A25" s="63" t="s">
        <v>4212</v>
      </c>
      <c r="B25" s="81">
        <v>112</v>
      </c>
      <c r="C25" s="81" t="s">
        <v>2310</v>
      </c>
      <c r="D25" s="82">
        <v>430433104105</v>
      </c>
      <c r="E25" s="83">
        <v>0.2</v>
      </c>
      <c r="G25" s="82">
        <v>480483101228</v>
      </c>
      <c r="H25" s="85" t="s">
        <v>3626</v>
      </c>
    </row>
    <row r="26" spans="1:7" s="68" customFormat="1" x14ac:dyDescent="0.25">
      <c r="A26" s="84" t="s">
        <v>4213</v>
      </c>
      <c r="B26" s="81">
        <v>112</v>
      </c>
      <c r="C26" s="81" t="s">
        <v>2310</v>
      </c>
      <c r="D26" s="82">
        <v>480483101228</v>
      </c>
      <c r="E26" s="83">
        <v>0.2</v>
      </c>
      <c r="G26" s="86"/>
    </row>
    <row r="27" spans="1:10" s="68" customFormat="1" x14ac:dyDescent="0.25">
      <c r="A27" s="84" t="s">
        <v>4214</v>
      </c>
      <c r="B27" s="81">
        <v>114</v>
      </c>
      <c r="C27" s="81" t="s">
        <v>2314</v>
      </c>
      <c r="D27" s="82">
        <v>330335405142</v>
      </c>
      <c r="E27" s="83">
        <v>0.2</v>
      </c>
      <c r="H27" s="81">
        <v>221</v>
      </c>
      <c r="I27" s="81" t="s">
        <v>1226</v>
      </c>
      <c r="J27" s="83">
        <v>0.2</v>
      </c>
    </row>
    <row r="28" spans="1:10" s="68" customFormat="1" x14ac:dyDescent="0.25">
      <c r="A28" s="84" t="s">
        <v>4215</v>
      </c>
      <c r="B28" s="81">
        <v>114</v>
      </c>
      <c r="C28" s="81" t="s">
        <v>2314</v>
      </c>
      <c r="D28" s="82">
        <v>430433104105</v>
      </c>
      <c r="E28" s="83">
        <v>0.2</v>
      </c>
      <c r="H28" s="81">
        <v>248</v>
      </c>
      <c r="I28" s="81" t="s">
        <v>1239</v>
      </c>
      <c r="J28" s="83">
        <v>0.2</v>
      </c>
    </row>
    <row r="29" spans="1:10" s="68" customFormat="1" x14ac:dyDescent="0.25">
      <c r="A29" s="84" t="s">
        <v>4216</v>
      </c>
      <c r="B29" s="81">
        <v>114</v>
      </c>
      <c r="C29" s="81" t="s">
        <v>2314</v>
      </c>
      <c r="D29" s="82">
        <v>480483101228</v>
      </c>
      <c r="E29" s="83">
        <v>0.2</v>
      </c>
      <c r="H29" s="81">
        <v>705</v>
      </c>
      <c r="I29" s="81" t="s">
        <v>1242</v>
      </c>
      <c r="J29" s="83">
        <v>0.2</v>
      </c>
    </row>
    <row r="30" spans="1:10" s="68" customFormat="1" x14ac:dyDescent="0.25">
      <c r="A30" s="84" t="s">
        <v>4217</v>
      </c>
      <c r="B30" s="81">
        <v>122</v>
      </c>
      <c r="C30" s="81" t="s">
        <v>2317</v>
      </c>
      <c r="D30" s="82">
        <v>330335405142</v>
      </c>
      <c r="E30" s="83">
        <v>0.2</v>
      </c>
      <c r="F30" s="79"/>
      <c r="H30" s="81">
        <v>804</v>
      </c>
      <c r="I30" s="81" t="s">
        <v>1268</v>
      </c>
      <c r="J30" s="83">
        <v>0.2</v>
      </c>
    </row>
    <row r="31" spans="1:10" s="68" customFormat="1" x14ac:dyDescent="0.25">
      <c r="A31" s="84" t="s">
        <v>4218</v>
      </c>
      <c r="B31" s="81">
        <v>122</v>
      </c>
      <c r="C31" s="81" t="s">
        <v>2317</v>
      </c>
      <c r="D31" s="82">
        <v>430433104105</v>
      </c>
      <c r="E31" s="83">
        <v>0.2</v>
      </c>
      <c r="F31" s="79"/>
      <c r="H31" s="81">
        <v>210</v>
      </c>
      <c r="I31" s="81" t="s">
        <v>1252</v>
      </c>
      <c r="J31" s="83">
        <v>0.2</v>
      </c>
    </row>
    <row r="32" spans="1:10" s="68" customFormat="1" x14ac:dyDescent="0.25">
      <c r="A32" s="84" t="s">
        <v>4219</v>
      </c>
      <c r="B32" s="81">
        <v>122</v>
      </c>
      <c r="C32" s="81" t="s">
        <v>2317</v>
      </c>
      <c r="D32" s="82">
        <v>480483101228</v>
      </c>
      <c r="E32" s="83">
        <v>0.2</v>
      </c>
      <c r="H32" s="81">
        <v>402</v>
      </c>
      <c r="I32" s="81" t="s">
        <v>1263</v>
      </c>
      <c r="J32" s="83">
        <v>0.2</v>
      </c>
    </row>
    <row r="33" spans="1:10" s="68" customFormat="1" x14ac:dyDescent="0.25">
      <c r="A33" s="84" t="s">
        <v>4220</v>
      </c>
      <c r="B33" s="81">
        <v>123</v>
      </c>
      <c r="C33" s="81" t="s">
        <v>2321</v>
      </c>
      <c r="D33" s="82">
        <v>330335405142</v>
      </c>
      <c r="E33" s="83">
        <v>0.2</v>
      </c>
      <c r="H33" s="81">
        <v>401</v>
      </c>
      <c r="I33" s="81" t="s">
        <v>1259</v>
      </c>
      <c r="J33" s="83">
        <v>0.2</v>
      </c>
    </row>
    <row r="34" spans="1:10" s="68" customFormat="1" x14ac:dyDescent="0.25">
      <c r="A34" s="84" t="s">
        <v>4220</v>
      </c>
      <c r="B34" s="81">
        <v>123</v>
      </c>
      <c r="C34" s="81" t="s">
        <v>2321</v>
      </c>
      <c r="D34" s="82">
        <v>330335405142</v>
      </c>
      <c r="E34" s="83">
        <v>0.2</v>
      </c>
      <c r="H34" s="81">
        <v>229</v>
      </c>
      <c r="I34" s="81" t="s">
        <v>1589</v>
      </c>
      <c r="J34" s="83">
        <v>0.2</v>
      </c>
    </row>
    <row r="35" spans="1:10" s="68" customFormat="1" x14ac:dyDescent="0.25">
      <c r="A35" s="84" t="s">
        <v>4221</v>
      </c>
      <c r="B35" s="81">
        <v>123</v>
      </c>
      <c r="C35" s="81" t="s">
        <v>2321</v>
      </c>
      <c r="D35" s="82">
        <v>430433104105</v>
      </c>
      <c r="E35" s="83">
        <v>0.2</v>
      </c>
      <c r="H35" s="81">
        <v>251</v>
      </c>
      <c r="I35" s="81" t="s">
        <v>1597</v>
      </c>
      <c r="J35" s="83">
        <v>0.2</v>
      </c>
    </row>
    <row r="36" spans="1:10" s="68" customFormat="1" x14ac:dyDescent="0.25">
      <c r="A36" s="84" t="s">
        <v>4222</v>
      </c>
      <c r="B36" s="81">
        <v>123</v>
      </c>
      <c r="C36" s="81" t="s">
        <v>2321</v>
      </c>
      <c r="D36" s="82">
        <v>480483101228</v>
      </c>
      <c r="E36" s="83">
        <v>0.2</v>
      </c>
      <c r="H36" s="81">
        <v>252</v>
      </c>
      <c r="I36" s="81" t="s">
        <v>1606</v>
      </c>
      <c r="J36" s="83">
        <v>0.2</v>
      </c>
    </row>
    <row r="37" spans="1:10" s="68" customFormat="1" x14ac:dyDescent="0.25">
      <c r="A37" s="84" t="s">
        <v>4223</v>
      </c>
      <c r="B37" s="81">
        <v>124</v>
      </c>
      <c r="C37" s="81" t="s">
        <v>2323</v>
      </c>
      <c r="D37" s="82">
        <v>430433104105</v>
      </c>
      <c r="E37" s="83">
        <v>0.2</v>
      </c>
      <c r="H37" s="81">
        <v>711</v>
      </c>
      <c r="I37" s="81" t="s">
        <v>2803</v>
      </c>
      <c r="J37" s="83">
        <v>0.2</v>
      </c>
    </row>
    <row r="38" spans="1:5" s="68" customFormat="1" x14ac:dyDescent="0.25">
      <c r="A38" s="84" t="s">
        <v>4224</v>
      </c>
      <c r="B38" s="81">
        <v>124</v>
      </c>
      <c r="C38" s="81" t="s">
        <v>2323</v>
      </c>
      <c r="D38" s="82">
        <v>480483101228</v>
      </c>
      <c r="E38" s="83">
        <v>0.2</v>
      </c>
    </row>
    <row r="39" spans="1:6" s="68" customFormat="1" x14ac:dyDescent="0.25">
      <c r="A39" s="84" t="s">
        <v>4225</v>
      </c>
      <c r="B39" s="81">
        <v>127</v>
      </c>
      <c r="C39" s="81" t="s">
        <v>2325</v>
      </c>
      <c r="D39" s="82">
        <v>330333401473</v>
      </c>
      <c r="E39" s="83">
        <v>0.15</v>
      </c>
      <c r="F39" s="86"/>
    </row>
    <row r="40" spans="1:5" s="68" customFormat="1" x14ac:dyDescent="0.25">
      <c r="A40" s="84" t="s">
        <v>4226</v>
      </c>
      <c r="B40" s="81">
        <v>127</v>
      </c>
      <c r="C40" s="81" t="s">
        <v>2325</v>
      </c>
      <c r="D40" s="82">
        <v>330335405142</v>
      </c>
      <c r="E40" s="83">
        <v>0.2</v>
      </c>
    </row>
    <row r="41" spans="1:5" s="68" customFormat="1" x14ac:dyDescent="0.25">
      <c r="A41" s="84" t="s">
        <v>4226</v>
      </c>
      <c r="B41" s="81">
        <v>127</v>
      </c>
      <c r="C41" s="81" t="s">
        <v>2325</v>
      </c>
      <c r="D41" s="82">
        <v>330335405142</v>
      </c>
      <c r="E41" s="83">
        <v>0.2</v>
      </c>
    </row>
    <row r="42" spans="1:5" s="68" customFormat="1" x14ac:dyDescent="0.25">
      <c r="A42" s="84" t="s">
        <v>4227</v>
      </c>
      <c r="B42" s="81">
        <v>127</v>
      </c>
      <c r="C42" s="81" t="s">
        <v>2325</v>
      </c>
      <c r="D42" s="82">
        <v>430433104105</v>
      </c>
      <c r="E42" s="83">
        <v>0.2</v>
      </c>
    </row>
    <row r="43" spans="1:5" s="68" customFormat="1" x14ac:dyDescent="0.25">
      <c r="A43" s="84" t="s">
        <v>4228</v>
      </c>
      <c r="B43" s="81">
        <v>127</v>
      </c>
      <c r="C43" s="81" t="s">
        <v>2325</v>
      </c>
      <c r="D43" s="82">
        <v>480483101228</v>
      </c>
      <c r="E43" s="83">
        <v>0.2</v>
      </c>
    </row>
    <row r="44" spans="1:5" s="68" customFormat="1" x14ac:dyDescent="0.25">
      <c r="A44" s="84" t="s">
        <v>4229</v>
      </c>
      <c r="B44" s="81">
        <v>128</v>
      </c>
      <c r="C44" s="81" t="s">
        <v>4230</v>
      </c>
      <c r="D44" s="82">
        <v>430433104105</v>
      </c>
      <c r="E44" s="83">
        <v>0.2</v>
      </c>
    </row>
    <row r="45" spans="1:6" x14ac:dyDescent="0.25">
      <c r="A45" s="84" t="s">
        <v>4231</v>
      </c>
      <c r="B45" s="81">
        <v>128</v>
      </c>
      <c r="C45" s="81" t="s">
        <v>4230</v>
      </c>
      <c r="D45" s="82">
        <v>480483101228</v>
      </c>
      <c r="E45" s="83">
        <v>0.2</v>
      </c>
      <c r="F45" s="87"/>
    </row>
    <row r="46" spans="1:5" s="68" customFormat="1" x14ac:dyDescent="0.25">
      <c r="A46" s="84" t="s">
        <v>4232</v>
      </c>
      <c r="B46" s="81">
        <v>130</v>
      </c>
      <c r="C46" s="81" t="s">
        <v>2327</v>
      </c>
      <c r="D46" s="82">
        <v>330333401452</v>
      </c>
      <c r="E46" s="83">
        <v>0.14</v>
      </c>
    </row>
    <row r="47" spans="1:5" s="68" customFormat="1" x14ac:dyDescent="0.25">
      <c r="A47" s="84" t="s">
        <v>4233</v>
      </c>
      <c r="B47" s="81">
        <v>130</v>
      </c>
      <c r="C47" s="81" t="s">
        <v>2327</v>
      </c>
      <c r="D47" s="82">
        <v>330335405142</v>
      </c>
      <c r="E47" s="83">
        <v>0.2</v>
      </c>
    </row>
    <row r="48" spans="1:5" s="68" customFormat="1" x14ac:dyDescent="0.25">
      <c r="A48" s="84" t="s">
        <v>4234</v>
      </c>
      <c r="B48" s="81">
        <v>130</v>
      </c>
      <c r="C48" s="81" t="s">
        <v>2327</v>
      </c>
      <c r="D48" s="82">
        <v>430433104105</v>
      </c>
      <c r="E48" s="83">
        <v>0.2</v>
      </c>
    </row>
    <row r="49" spans="1:6" s="68" customFormat="1" x14ac:dyDescent="0.25">
      <c r="A49" s="84" t="s">
        <v>4235</v>
      </c>
      <c r="B49" s="81">
        <v>130</v>
      </c>
      <c r="C49" s="81" t="s">
        <v>2327</v>
      </c>
      <c r="D49" s="82">
        <v>480483101228</v>
      </c>
      <c r="E49" s="83">
        <v>0.2</v>
      </c>
      <c r="F49" s="79"/>
    </row>
    <row r="50" spans="1:6" s="68" customFormat="1" x14ac:dyDescent="0.25">
      <c r="A50" s="84" t="s">
        <v>4236</v>
      </c>
      <c r="B50" s="81">
        <v>131</v>
      </c>
      <c r="C50" s="81" t="s">
        <v>2462</v>
      </c>
      <c r="D50" s="82">
        <v>330335405142</v>
      </c>
      <c r="E50" s="83">
        <v>0.2</v>
      </c>
      <c r="F50" s="79"/>
    </row>
    <row r="51" spans="1:5" s="68" customFormat="1" x14ac:dyDescent="0.25">
      <c r="A51" s="84" t="s">
        <v>4237</v>
      </c>
      <c r="B51" s="81">
        <v>131</v>
      </c>
      <c r="C51" s="81" t="s">
        <v>2462</v>
      </c>
      <c r="D51" s="82">
        <v>430433104105</v>
      </c>
      <c r="E51" s="83">
        <v>0.2</v>
      </c>
    </row>
    <row r="52" spans="1:5" s="68" customFormat="1" x14ac:dyDescent="0.25">
      <c r="A52" s="84" t="s">
        <v>4238</v>
      </c>
      <c r="B52" s="81">
        <v>131</v>
      </c>
      <c r="C52" s="81" t="s">
        <v>2462</v>
      </c>
      <c r="D52" s="82">
        <v>480483101228</v>
      </c>
      <c r="E52" s="83">
        <v>0.2</v>
      </c>
    </row>
    <row r="53" spans="1:5" s="68" customFormat="1" x14ac:dyDescent="0.25">
      <c r="A53" s="84" t="s">
        <v>4239</v>
      </c>
      <c r="B53" s="81">
        <v>136</v>
      </c>
      <c r="C53" s="81" t="s">
        <v>1393</v>
      </c>
      <c r="D53" s="82">
        <v>330333401452</v>
      </c>
      <c r="E53" s="83">
        <v>0.14</v>
      </c>
    </row>
    <row r="54" spans="1:5" s="68" customFormat="1" x14ac:dyDescent="0.25">
      <c r="A54" s="84" t="s">
        <v>4240</v>
      </c>
      <c r="B54" s="81">
        <v>136</v>
      </c>
      <c r="C54" s="81" t="s">
        <v>1393</v>
      </c>
      <c r="D54" s="82">
        <v>330333401453</v>
      </c>
      <c r="E54" s="83">
        <v>0.16</v>
      </c>
    </row>
    <row r="55" spans="1:5" s="68" customFormat="1" x14ac:dyDescent="0.25">
      <c r="A55" s="84" t="s">
        <v>4241</v>
      </c>
      <c r="B55" s="81">
        <v>136</v>
      </c>
      <c r="C55" s="81" t="s">
        <v>1393</v>
      </c>
      <c r="D55" s="82">
        <v>330333402151</v>
      </c>
      <c r="E55" s="83">
        <v>0.14</v>
      </c>
    </row>
    <row r="56" spans="1:6" s="68" customFormat="1" x14ac:dyDescent="0.25">
      <c r="A56" s="84" t="s">
        <v>4242</v>
      </c>
      <c r="B56" s="81">
        <v>136</v>
      </c>
      <c r="C56" s="81" t="s">
        <v>1393</v>
      </c>
      <c r="D56" s="82">
        <v>330333402152</v>
      </c>
      <c r="E56" s="83">
        <v>0.16</v>
      </c>
      <c r="F56" s="79"/>
    </row>
    <row r="57" spans="1:6" s="68" customFormat="1" x14ac:dyDescent="0.25">
      <c r="A57" s="84" t="s">
        <v>4243</v>
      </c>
      <c r="B57" s="81">
        <v>136</v>
      </c>
      <c r="C57" s="81" t="s">
        <v>1393</v>
      </c>
      <c r="D57" s="82">
        <v>330335405142</v>
      </c>
      <c r="E57" s="83">
        <v>0.2</v>
      </c>
      <c r="F57" s="79"/>
    </row>
    <row r="58" spans="1:5" s="68" customFormat="1" x14ac:dyDescent="0.25">
      <c r="A58" s="84" t="s">
        <v>4244</v>
      </c>
      <c r="B58" s="81">
        <v>136</v>
      </c>
      <c r="C58" s="81" t="s">
        <v>1393</v>
      </c>
      <c r="D58" s="82">
        <v>430433104105</v>
      </c>
      <c r="E58" s="83">
        <v>0.2</v>
      </c>
    </row>
    <row r="59" spans="1:5" s="68" customFormat="1" x14ac:dyDescent="0.25">
      <c r="A59" s="84" t="s">
        <v>4245</v>
      </c>
      <c r="B59" s="81">
        <v>136</v>
      </c>
      <c r="C59" s="81" t="s">
        <v>1393</v>
      </c>
      <c r="D59" s="82">
        <v>480483101228</v>
      </c>
      <c r="E59" s="83">
        <v>0.2</v>
      </c>
    </row>
    <row r="60" spans="1:5" s="68" customFormat="1" x14ac:dyDescent="0.25">
      <c r="A60" s="84" t="s">
        <v>4246</v>
      </c>
      <c r="B60" s="81">
        <v>137</v>
      </c>
      <c r="C60" s="81" t="s">
        <v>2331</v>
      </c>
      <c r="D60" s="82">
        <v>330335405142</v>
      </c>
      <c r="E60" s="83">
        <v>0.2</v>
      </c>
    </row>
    <row r="61" spans="1:5" s="68" customFormat="1" x14ac:dyDescent="0.25">
      <c r="A61" s="84" t="s">
        <v>4247</v>
      </c>
      <c r="B61" s="81">
        <v>137</v>
      </c>
      <c r="C61" s="81" t="s">
        <v>2331</v>
      </c>
      <c r="D61" s="82">
        <v>430433104105</v>
      </c>
      <c r="E61" s="83">
        <v>0.2</v>
      </c>
    </row>
    <row r="62" spans="1:5" s="68" customFormat="1" x14ac:dyDescent="0.25">
      <c r="A62" s="84" t="s">
        <v>4248</v>
      </c>
      <c r="B62" s="81">
        <v>137</v>
      </c>
      <c r="C62" s="81" t="s">
        <v>2331</v>
      </c>
      <c r="D62" s="82">
        <v>480483101228</v>
      </c>
      <c r="E62" s="83">
        <v>0.2</v>
      </c>
    </row>
    <row r="63" spans="1:5" s="68" customFormat="1" x14ac:dyDescent="0.25">
      <c r="A63" s="84" t="s">
        <v>4249</v>
      </c>
      <c r="B63" s="81">
        <v>140</v>
      </c>
      <c r="C63" s="81" t="s">
        <v>2335</v>
      </c>
      <c r="D63" s="82">
        <v>330335405142</v>
      </c>
      <c r="E63" s="83">
        <v>0.2</v>
      </c>
    </row>
    <row r="64" spans="1:5" s="68" customFormat="1" x14ac:dyDescent="0.25">
      <c r="A64" s="84" t="s">
        <v>4250</v>
      </c>
      <c r="B64" s="81">
        <v>140</v>
      </c>
      <c r="C64" s="81" t="s">
        <v>2335</v>
      </c>
      <c r="D64" s="82">
        <v>430433104105</v>
      </c>
      <c r="E64" s="83">
        <v>0.2</v>
      </c>
    </row>
    <row r="65" spans="1:5" s="68" customFormat="1" x14ac:dyDescent="0.25">
      <c r="A65" s="84" t="s">
        <v>4251</v>
      </c>
      <c r="B65" s="81">
        <v>140</v>
      </c>
      <c r="C65" s="81" t="s">
        <v>2335</v>
      </c>
      <c r="D65" s="82">
        <v>480483101228</v>
      </c>
      <c r="E65" s="83">
        <v>0.2</v>
      </c>
    </row>
    <row r="66" spans="1:5" s="68" customFormat="1" x14ac:dyDescent="0.25">
      <c r="A66" s="84" t="s">
        <v>4252</v>
      </c>
      <c r="B66" s="81">
        <v>142</v>
      </c>
      <c r="C66" s="81" t="s">
        <v>2337</v>
      </c>
      <c r="D66" s="82">
        <v>330335405142</v>
      </c>
      <c r="E66" s="83">
        <v>0.2</v>
      </c>
    </row>
    <row r="67" spans="1:5" s="68" customFormat="1" x14ac:dyDescent="0.25">
      <c r="A67" s="84" t="s">
        <v>4253</v>
      </c>
      <c r="B67" s="81">
        <v>142</v>
      </c>
      <c r="C67" s="81" t="s">
        <v>2337</v>
      </c>
      <c r="D67" s="82">
        <v>430433104105</v>
      </c>
      <c r="E67" s="83">
        <v>0.2</v>
      </c>
    </row>
    <row r="68" spans="1:7" s="68" customFormat="1" x14ac:dyDescent="0.25">
      <c r="A68" s="84" t="s">
        <v>4254</v>
      </c>
      <c r="B68" s="81">
        <v>142</v>
      </c>
      <c r="C68" s="81" t="s">
        <v>2337</v>
      </c>
      <c r="D68" s="82">
        <v>480483101228</v>
      </c>
      <c r="E68" s="83">
        <v>0.2</v>
      </c>
      <c r="G68" s="88"/>
    </row>
    <row r="69" spans="1:5" s="68" customFormat="1" x14ac:dyDescent="0.25">
      <c r="A69" s="84" t="s">
        <v>4255</v>
      </c>
      <c r="B69" s="81">
        <v>144</v>
      </c>
      <c r="C69" s="81" t="s">
        <v>2339</v>
      </c>
      <c r="D69" s="82">
        <v>330335405142</v>
      </c>
      <c r="E69" s="83">
        <v>0.2</v>
      </c>
    </row>
    <row r="70" spans="1:5" s="68" customFormat="1" x14ac:dyDescent="0.25">
      <c r="A70" s="84" t="s">
        <v>4255</v>
      </c>
      <c r="B70" s="81">
        <v>144</v>
      </c>
      <c r="C70" s="81" t="s">
        <v>2339</v>
      </c>
      <c r="D70" s="82">
        <v>330335405142</v>
      </c>
      <c r="E70" s="83">
        <v>0.2</v>
      </c>
    </row>
    <row r="71" spans="1:5" s="68" customFormat="1" x14ac:dyDescent="0.25">
      <c r="A71" s="84" t="s">
        <v>4256</v>
      </c>
      <c r="B71" s="81">
        <v>144</v>
      </c>
      <c r="C71" s="81" t="s">
        <v>2339</v>
      </c>
      <c r="D71" s="82">
        <v>430433104105</v>
      </c>
      <c r="E71" s="83">
        <v>0.2</v>
      </c>
    </row>
    <row r="72" spans="1:5" s="68" customFormat="1" x14ac:dyDescent="0.25">
      <c r="A72" s="84" t="s">
        <v>4257</v>
      </c>
      <c r="B72" s="81">
        <v>144</v>
      </c>
      <c r="C72" s="81" t="s">
        <v>2339</v>
      </c>
      <c r="D72" s="82">
        <v>480483101228</v>
      </c>
      <c r="E72" s="83">
        <v>0.2</v>
      </c>
    </row>
    <row r="73" spans="1:6" s="68" customFormat="1" x14ac:dyDescent="0.25">
      <c r="A73" s="84" t="s">
        <v>4258</v>
      </c>
      <c r="B73" s="81">
        <v>145</v>
      </c>
      <c r="C73" s="81" t="s">
        <v>4259</v>
      </c>
      <c r="D73" s="82">
        <v>430433104105</v>
      </c>
      <c r="E73" s="83">
        <v>0.2</v>
      </c>
      <c r="F73" s="79"/>
    </row>
    <row r="74" spans="1:5" s="68" customFormat="1" x14ac:dyDescent="0.25">
      <c r="A74" s="63" t="s">
        <v>4258</v>
      </c>
      <c r="B74" s="81">
        <v>145</v>
      </c>
      <c r="C74" s="81" t="s">
        <v>2343</v>
      </c>
      <c r="D74" s="82">
        <v>430433104105</v>
      </c>
      <c r="E74" s="83">
        <v>0.2</v>
      </c>
    </row>
    <row r="75" spans="1:6" s="68" customFormat="1" x14ac:dyDescent="0.25">
      <c r="A75" s="84" t="s">
        <v>4260</v>
      </c>
      <c r="B75" s="81">
        <v>145</v>
      </c>
      <c r="C75" s="81" t="s">
        <v>4259</v>
      </c>
      <c r="D75" s="82">
        <v>480483101228</v>
      </c>
      <c r="E75" s="83">
        <v>0.2</v>
      </c>
      <c r="F75" s="86"/>
    </row>
    <row r="76" spans="1:5" s="68" customFormat="1" x14ac:dyDescent="0.25">
      <c r="A76" s="84" t="s">
        <v>4261</v>
      </c>
      <c r="B76" s="81">
        <v>149</v>
      </c>
      <c r="C76" s="81" t="s">
        <v>2345</v>
      </c>
      <c r="D76" s="82">
        <v>330335405142</v>
      </c>
      <c r="E76" s="83">
        <v>0.2</v>
      </c>
    </row>
    <row r="77" spans="1:5" s="68" customFormat="1" x14ac:dyDescent="0.25">
      <c r="A77" s="84" t="s">
        <v>4261</v>
      </c>
      <c r="B77" s="81">
        <v>149</v>
      </c>
      <c r="C77" s="81" t="s">
        <v>2345</v>
      </c>
      <c r="D77" s="82">
        <v>330335405142</v>
      </c>
      <c r="E77" s="83">
        <v>0.2</v>
      </c>
    </row>
    <row r="78" spans="1:5" s="68" customFormat="1" x14ac:dyDescent="0.25">
      <c r="A78" s="84" t="s">
        <v>4262</v>
      </c>
      <c r="B78" s="81">
        <v>149</v>
      </c>
      <c r="C78" s="81" t="s">
        <v>2345</v>
      </c>
      <c r="D78" s="82">
        <v>430433104105</v>
      </c>
      <c r="E78" s="83">
        <v>0.2</v>
      </c>
    </row>
    <row r="79" spans="1:5" s="68" customFormat="1" x14ac:dyDescent="0.25">
      <c r="A79" s="84" t="s">
        <v>4263</v>
      </c>
      <c r="B79" s="81">
        <v>149</v>
      </c>
      <c r="C79" s="81" t="s">
        <v>2345</v>
      </c>
      <c r="D79" s="82">
        <v>480483101228</v>
      </c>
      <c r="E79" s="83">
        <v>0.2</v>
      </c>
    </row>
    <row r="80" spans="1:5" s="68" customFormat="1" x14ac:dyDescent="0.25">
      <c r="A80" s="84" t="s">
        <v>4264</v>
      </c>
      <c r="B80" s="81">
        <v>150</v>
      </c>
      <c r="C80" s="81" t="s">
        <v>1622</v>
      </c>
      <c r="D80" s="82">
        <v>330333401452</v>
      </c>
      <c r="E80" s="83">
        <v>0.14</v>
      </c>
    </row>
    <row r="81" spans="1:5" s="68" customFormat="1" x14ac:dyDescent="0.25">
      <c r="A81" s="84" t="s">
        <v>4265</v>
      </c>
      <c r="B81" s="81">
        <v>150</v>
      </c>
      <c r="C81" s="81" t="s">
        <v>1622</v>
      </c>
      <c r="D81" s="82">
        <v>330333401453</v>
      </c>
      <c r="E81" s="83">
        <v>0.16</v>
      </c>
    </row>
    <row r="82" spans="1:6" s="68" customFormat="1" x14ac:dyDescent="0.25">
      <c r="A82" s="84" t="s">
        <v>4266</v>
      </c>
      <c r="B82" s="81">
        <v>150</v>
      </c>
      <c r="C82" s="81" t="s">
        <v>4267</v>
      </c>
      <c r="D82" s="82">
        <v>330333401472</v>
      </c>
      <c r="E82" s="83">
        <v>0.14</v>
      </c>
      <c r="F82" s="79"/>
    </row>
    <row r="83" spans="1:5" s="68" customFormat="1" x14ac:dyDescent="0.25">
      <c r="A83" s="89" t="s">
        <v>4268</v>
      </c>
      <c r="B83" s="90">
        <v>150</v>
      </c>
      <c r="C83" s="90" t="s">
        <v>1622</v>
      </c>
      <c r="D83" s="91">
        <v>330333401473</v>
      </c>
      <c r="E83" s="92">
        <v>0.15</v>
      </c>
    </row>
    <row r="84" spans="1:5" s="68" customFormat="1" x14ac:dyDescent="0.25">
      <c r="A84" s="84" t="s">
        <v>4269</v>
      </c>
      <c r="B84" s="81">
        <v>150</v>
      </c>
      <c r="C84" s="81" t="s">
        <v>1622</v>
      </c>
      <c r="D84" s="82">
        <v>330333402151</v>
      </c>
      <c r="E84" s="83">
        <v>0.14</v>
      </c>
    </row>
    <row r="85" spans="1:5" s="68" customFormat="1" x14ac:dyDescent="0.25">
      <c r="A85" s="84" t="s">
        <v>4270</v>
      </c>
      <c r="B85" s="81">
        <v>150</v>
      </c>
      <c r="C85" s="81" t="s">
        <v>1622</v>
      </c>
      <c r="D85" s="82">
        <v>330333402152</v>
      </c>
      <c r="E85" s="83">
        <v>0.16</v>
      </c>
    </row>
    <row r="86" spans="1:5" s="68" customFormat="1" x14ac:dyDescent="0.25">
      <c r="A86" s="84" t="s">
        <v>4271</v>
      </c>
      <c r="B86" s="81">
        <v>150</v>
      </c>
      <c r="C86" s="81" t="s">
        <v>1622</v>
      </c>
      <c r="D86" s="82">
        <v>330335405101</v>
      </c>
      <c r="E86" s="83">
        <v>0.15</v>
      </c>
    </row>
    <row r="87" spans="1:5" s="68" customFormat="1" x14ac:dyDescent="0.25">
      <c r="A87" s="75" t="s">
        <v>4272</v>
      </c>
      <c r="B87" s="76">
        <v>150</v>
      </c>
      <c r="C87" s="76" t="s">
        <v>1622</v>
      </c>
      <c r="D87" s="77">
        <v>330335405142</v>
      </c>
      <c r="E87" s="78">
        <v>0.2</v>
      </c>
    </row>
    <row r="88" spans="1:5" s="68" customFormat="1" x14ac:dyDescent="0.25">
      <c r="A88" s="84" t="s">
        <v>4273</v>
      </c>
      <c r="B88" s="81">
        <v>150</v>
      </c>
      <c r="C88" s="81" t="s">
        <v>1622</v>
      </c>
      <c r="D88" s="82">
        <v>430433104105</v>
      </c>
      <c r="E88" s="83">
        <v>0.2</v>
      </c>
    </row>
    <row r="89" spans="1:5" s="68" customFormat="1" x14ac:dyDescent="0.25">
      <c r="A89" s="84" t="s">
        <v>4274</v>
      </c>
      <c r="B89" s="81">
        <v>150</v>
      </c>
      <c r="C89" s="81" t="s">
        <v>1622</v>
      </c>
      <c r="D89" s="82">
        <v>480483101228</v>
      </c>
      <c r="E89" s="83">
        <v>0.2</v>
      </c>
    </row>
    <row r="90" spans="1:6" s="68" customFormat="1" x14ac:dyDescent="0.25">
      <c r="A90" s="84" t="s">
        <v>4275</v>
      </c>
      <c r="B90" s="81">
        <v>151</v>
      </c>
      <c r="C90" s="81" t="s">
        <v>2792</v>
      </c>
      <c r="D90" s="82">
        <v>330335405142</v>
      </c>
      <c r="E90" s="83">
        <v>0.2</v>
      </c>
      <c r="F90" s="79"/>
    </row>
    <row r="91" spans="1:6" s="68" customFormat="1" x14ac:dyDescent="0.25">
      <c r="A91" s="84" t="s">
        <v>4276</v>
      </c>
      <c r="B91" s="81">
        <v>151</v>
      </c>
      <c r="C91" s="81" t="s">
        <v>4277</v>
      </c>
      <c r="D91" s="82">
        <v>430433104105</v>
      </c>
      <c r="E91" s="83">
        <v>0.2</v>
      </c>
      <c r="F91" s="72"/>
    </row>
    <row r="92" spans="1:6" s="68" customFormat="1" x14ac:dyDescent="0.25">
      <c r="A92" s="84" t="s">
        <v>4278</v>
      </c>
      <c r="B92" s="81">
        <v>151</v>
      </c>
      <c r="C92" s="81" t="s">
        <v>4277</v>
      </c>
      <c r="D92" s="82">
        <v>480483101228</v>
      </c>
      <c r="E92" s="83">
        <v>0.2</v>
      </c>
      <c r="F92" s="86"/>
    </row>
    <row r="93" spans="1:5" s="68" customFormat="1" x14ac:dyDescent="0.25">
      <c r="A93" s="84" t="s">
        <v>4279</v>
      </c>
      <c r="B93" s="81">
        <v>201</v>
      </c>
      <c r="C93" s="81" t="s">
        <v>2349</v>
      </c>
      <c r="D93" s="82">
        <v>330335405142</v>
      </c>
      <c r="E93" s="83">
        <v>0.2</v>
      </c>
    </row>
    <row r="94" spans="1:5" s="68" customFormat="1" x14ac:dyDescent="0.25">
      <c r="A94" s="84" t="s">
        <v>4280</v>
      </c>
      <c r="B94" s="81">
        <v>201</v>
      </c>
      <c r="C94" s="81" t="s">
        <v>2349</v>
      </c>
      <c r="D94" s="82">
        <v>430433104105</v>
      </c>
      <c r="E94" s="83">
        <v>0.2</v>
      </c>
    </row>
    <row r="95" spans="1:5" s="68" customFormat="1" x14ac:dyDescent="0.25">
      <c r="A95" s="84" t="s">
        <v>4281</v>
      </c>
      <c r="B95" s="81">
        <v>201</v>
      </c>
      <c r="C95" s="81" t="s">
        <v>2349</v>
      </c>
      <c r="D95" s="82">
        <v>480483101228</v>
      </c>
      <c r="E95" s="83">
        <v>0.2</v>
      </c>
    </row>
    <row r="96" spans="1:5" s="68" customFormat="1" x14ac:dyDescent="0.25">
      <c r="A96" s="84" t="s">
        <v>4282</v>
      </c>
      <c r="B96" s="81">
        <v>202</v>
      </c>
      <c r="C96" s="81" t="s">
        <v>1723</v>
      </c>
      <c r="D96" s="82">
        <v>330333401452</v>
      </c>
      <c r="E96" s="83">
        <v>0.14</v>
      </c>
    </row>
    <row r="97" spans="1:5" s="68" customFormat="1" x14ac:dyDescent="0.25">
      <c r="A97" s="84" t="s">
        <v>4283</v>
      </c>
      <c r="B97" s="81">
        <v>202</v>
      </c>
      <c r="C97" s="81" t="s">
        <v>1723</v>
      </c>
      <c r="D97" s="82">
        <v>330333401453</v>
      </c>
      <c r="E97" s="83">
        <v>0.16</v>
      </c>
    </row>
    <row r="98" spans="1:5" s="68" customFormat="1" x14ac:dyDescent="0.25">
      <c r="A98" s="84" t="s">
        <v>4284</v>
      </c>
      <c r="B98" s="81">
        <v>202</v>
      </c>
      <c r="C98" s="81" t="s">
        <v>1723</v>
      </c>
      <c r="D98" s="82">
        <v>330333402151</v>
      </c>
      <c r="E98" s="83">
        <v>0.14</v>
      </c>
    </row>
    <row r="99" spans="1:6" s="68" customFormat="1" x14ac:dyDescent="0.25">
      <c r="A99" s="84" t="s">
        <v>4285</v>
      </c>
      <c r="B99" s="81">
        <v>202</v>
      </c>
      <c r="C99" s="81" t="s">
        <v>1723</v>
      </c>
      <c r="D99" s="82">
        <v>330333402152</v>
      </c>
      <c r="E99" s="83">
        <v>0.16</v>
      </c>
      <c r="F99" s="79"/>
    </row>
    <row r="100" spans="1:5" s="68" customFormat="1" x14ac:dyDescent="0.25">
      <c r="A100" s="84" t="s">
        <v>4286</v>
      </c>
      <c r="B100" s="81">
        <v>202</v>
      </c>
      <c r="C100" s="81" t="s">
        <v>1723</v>
      </c>
      <c r="D100" s="82">
        <v>330335405142</v>
      </c>
      <c r="E100" s="83">
        <v>0.2</v>
      </c>
    </row>
    <row r="101" spans="1:5" s="68" customFormat="1" x14ac:dyDescent="0.25">
      <c r="A101" s="84" t="s">
        <v>4287</v>
      </c>
      <c r="B101" s="81">
        <v>202</v>
      </c>
      <c r="C101" s="81" t="s">
        <v>1723</v>
      </c>
      <c r="D101" s="82">
        <v>430433104105</v>
      </c>
      <c r="E101" s="83">
        <v>0.2</v>
      </c>
    </row>
    <row r="102" spans="1:5" s="68" customFormat="1" x14ac:dyDescent="0.25">
      <c r="A102" s="84" t="s">
        <v>4288</v>
      </c>
      <c r="B102" s="81">
        <v>202</v>
      </c>
      <c r="C102" s="81" t="s">
        <v>1723</v>
      </c>
      <c r="D102" s="82">
        <v>480483101228</v>
      </c>
      <c r="E102" s="83">
        <v>0.2</v>
      </c>
    </row>
    <row r="103" spans="1:5" s="68" customFormat="1" x14ac:dyDescent="0.25">
      <c r="A103" s="84" t="s">
        <v>4289</v>
      </c>
      <c r="B103" s="81">
        <v>203</v>
      </c>
      <c r="C103" s="81" t="s">
        <v>2353</v>
      </c>
      <c r="D103" s="82">
        <v>430433104105</v>
      </c>
      <c r="E103" s="83">
        <v>0.2</v>
      </c>
    </row>
    <row r="104" spans="1:5" s="68" customFormat="1" x14ac:dyDescent="0.25">
      <c r="A104" s="84" t="s">
        <v>4290</v>
      </c>
      <c r="B104" s="81">
        <v>203</v>
      </c>
      <c r="C104" s="81" t="s">
        <v>2353</v>
      </c>
      <c r="D104" s="82">
        <v>480483101228</v>
      </c>
      <c r="E104" s="83">
        <v>0.2</v>
      </c>
    </row>
    <row r="105" spans="1:5" s="68" customFormat="1" x14ac:dyDescent="0.25">
      <c r="A105" s="84" t="s">
        <v>4291</v>
      </c>
      <c r="B105" s="81">
        <v>205</v>
      </c>
      <c r="C105" s="81" t="s">
        <v>1410</v>
      </c>
      <c r="D105" s="82">
        <v>330333401452</v>
      </c>
      <c r="E105" s="83">
        <v>0.14</v>
      </c>
    </row>
    <row r="106" spans="1:5" s="68" customFormat="1" x14ac:dyDescent="0.25">
      <c r="A106" s="84" t="s">
        <v>4292</v>
      </c>
      <c r="B106" s="81">
        <v>205</v>
      </c>
      <c r="C106" s="81" t="s">
        <v>1410</v>
      </c>
      <c r="D106" s="82">
        <v>330333401453</v>
      </c>
      <c r="E106" s="83">
        <v>0.16</v>
      </c>
    </row>
    <row r="107" spans="1:5" s="68" customFormat="1" x14ac:dyDescent="0.25">
      <c r="A107" s="84" t="s">
        <v>4293</v>
      </c>
      <c r="B107" s="81">
        <v>205</v>
      </c>
      <c r="C107" s="81" t="s">
        <v>1410</v>
      </c>
      <c r="D107" s="82">
        <v>330333401473</v>
      </c>
      <c r="E107" s="83">
        <v>0.15</v>
      </c>
    </row>
    <row r="108" spans="1:6" s="68" customFormat="1" x14ac:dyDescent="0.25">
      <c r="A108" s="84" t="s">
        <v>4294</v>
      </c>
      <c r="B108" s="81">
        <v>205</v>
      </c>
      <c r="C108" s="81" t="s">
        <v>1410</v>
      </c>
      <c r="D108" s="82">
        <v>330333402151</v>
      </c>
      <c r="E108" s="83">
        <v>0.14</v>
      </c>
      <c r="F108" s="86"/>
    </row>
    <row r="109" spans="1:6" s="68" customFormat="1" x14ac:dyDescent="0.25">
      <c r="A109" s="84" t="s">
        <v>4295</v>
      </c>
      <c r="B109" s="81">
        <v>205</v>
      </c>
      <c r="C109" s="81" t="s">
        <v>1410</v>
      </c>
      <c r="D109" s="82">
        <v>330333402152</v>
      </c>
      <c r="E109" s="83">
        <v>0.16</v>
      </c>
      <c r="F109" s="86"/>
    </row>
    <row r="110" spans="1:5" s="68" customFormat="1" x14ac:dyDescent="0.25">
      <c r="A110" s="84" t="s">
        <v>4296</v>
      </c>
      <c r="B110" s="81">
        <v>205</v>
      </c>
      <c r="C110" s="81" t="s">
        <v>1410</v>
      </c>
      <c r="D110" s="82">
        <v>330335405101</v>
      </c>
      <c r="E110" s="83">
        <v>0.16</v>
      </c>
    </row>
    <row r="111" spans="1:5" s="68" customFormat="1" x14ac:dyDescent="0.25">
      <c r="A111" s="84" t="s">
        <v>4296</v>
      </c>
      <c r="B111" s="81">
        <v>205</v>
      </c>
      <c r="C111" s="81" t="s">
        <v>1410</v>
      </c>
      <c r="D111" s="82">
        <v>330335405101</v>
      </c>
      <c r="E111" s="83">
        <v>0.16</v>
      </c>
    </row>
    <row r="112" spans="1:5" s="68" customFormat="1" x14ac:dyDescent="0.25">
      <c r="A112" s="84" t="s">
        <v>4297</v>
      </c>
      <c r="B112" s="81">
        <v>205</v>
      </c>
      <c r="C112" s="81" t="s">
        <v>1410</v>
      </c>
      <c r="D112" s="82">
        <v>330335405142</v>
      </c>
      <c r="E112" s="83">
        <v>0.2</v>
      </c>
    </row>
    <row r="113" spans="1:5" s="68" customFormat="1" x14ac:dyDescent="0.25">
      <c r="A113" s="84" t="s">
        <v>4298</v>
      </c>
      <c r="B113" s="81">
        <v>205</v>
      </c>
      <c r="C113" s="81" t="s">
        <v>1410</v>
      </c>
      <c r="D113" s="82">
        <v>430433104105</v>
      </c>
      <c r="E113" s="83">
        <v>0.2</v>
      </c>
    </row>
    <row r="114" spans="1:5" s="68" customFormat="1" x14ac:dyDescent="0.25">
      <c r="A114" s="84" t="s">
        <v>4299</v>
      </c>
      <c r="B114" s="81">
        <v>205</v>
      </c>
      <c r="C114" s="81" t="s">
        <v>1410</v>
      </c>
      <c r="D114" s="82">
        <v>480483101228</v>
      </c>
      <c r="E114" s="83">
        <v>0.2</v>
      </c>
    </row>
    <row r="115" spans="1:5" s="68" customFormat="1" x14ac:dyDescent="0.25">
      <c r="A115" s="84" t="s">
        <v>4300</v>
      </c>
      <c r="B115" s="81">
        <v>207</v>
      </c>
      <c r="C115" s="81" t="s">
        <v>1613</v>
      </c>
      <c r="D115" s="82">
        <v>330333401101</v>
      </c>
      <c r="E115" s="83">
        <v>0.11</v>
      </c>
    </row>
    <row r="116" spans="1:5" s="68" customFormat="1" x14ac:dyDescent="0.25">
      <c r="A116" s="84" t="s">
        <v>4301</v>
      </c>
      <c r="B116" s="81">
        <v>207</v>
      </c>
      <c r="C116" s="81" t="s">
        <v>1613</v>
      </c>
      <c r="D116" s="82">
        <v>330333401452</v>
      </c>
      <c r="E116" s="83">
        <v>0.14</v>
      </c>
    </row>
    <row r="117" spans="1:6" s="68" customFormat="1" x14ac:dyDescent="0.25">
      <c r="A117" s="84" t="s">
        <v>4302</v>
      </c>
      <c r="B117" s="81">
        <v>207</v>
      </c>
      <c r="C117" s="81" t="s">
        <v>1613</v>
      </c>
      <c r="D117" s="82">
        <v>330333401453</v>
      </c>
      <c r="E117" s="83">
        <v>0.16</v>
      </c>
      <c r="F117" s="79"/>
    </row>
    <row r="118" spans="1:6" s="68" customFormat="1" x14ac:dyDescent="0.25">
      <c r="A118" s="84" t="s">
        <v>4303</v>
      </c>
      <c r="B118" s="81">
        <v>207</v>
      </c>
      <c r="C118" s="81" t="s">
        <v>1613</v>
      </c>
      <c r="D118" s="82">
        <v>330333402101</v>
      </c>
      <c r="E118" s="83">
        <v>0.11</v>
      </c>
      <c r="F118" s="86"/>
    </row>
    <row r="119" spans="1:5" s="68" customFormat="1" x14ac:dyDescent="0.25">
      <c r="A119" s="84" t="s">
        <v>4304</v>
      </c>
      <c r="B119" s="81">
        <v>207</v>
      </c>
      <c r="C119" s="81" t="s">
        <v>1613</v>
      </c>
      <c r="D119" s="82">
        <v>330333402152</v>
      </c>
      <c r="E119" s="83">
        <v>0.16</v>
      </c>
    </row>
    <row r="120" spans="1:7" s="68" customFormat="1" x14ac:dyDescent="0.25">
      <c r="A120" s="84" t="s">
        <v>4305</v>
      </c>
      <c r="B120" s="81">
        <v>207</v>
      </c>
      <c r="C120" s="81" t="s">
        <v>1613</v>
      </c>
      <c r="D120" s="82">
        <v>330335405101</v>
      </c>
      <c r="E120" s="83">
        <v>0.15</v>
      </c>
      <c r="G120" s="88"/>
    </row>
    <row r="121" spans="1:5" s="68" customFormat="1" x14ac:dyDescent="0.25">
      <c r="A121" s="75" t="s">
        <v>4306</v>
      </c>
      <c r="B121" s="76">
        <v>207</v>
      </c>
      <c r="C121" s="76" t="s">
        <v>1613</v>
      </c>
      <c r="D121" s="77">
        <v>330335405142</v>
      </c>
      <c r="E121" s="78">
        <v>0.2</v>
      </c>
    </row>
    <row r="122" spans="1:5" s="68" customFormat="1" x14ac:dyDescent="0.25">
      <c r="A122" s="84" t="s">
        <v>4307</v>
      </c>
      <c r="B122" s="81">
        <v>207</v>
      </c>
      <c r="C122" s="81" t="s">
        <v>1613</v>
      </c>
      <c r="D122" s="82">
        <v>480483101228</v>
      </c>
      <c r="E122" s="83">
        <v>0.2</v>
      </c>
    </row>
    <row r="123" spans="1:6" s="68" customFormat="1" x14ac:dyDescent="0.25">
      <c r="A123" s="84" t="s">
        <v>4308</v>
      </c>
      <c r="B123" s="81">
        <v>210</v>
      </c>
      <c r="C123" s="81" t="s">
        <v>1252</v>
      </c>
      <c r="D123" s="82">
        <v>330333401101</v>
      </c>
      <c r="E123" s="83">
        <v>0.11</v>
      </c>
      <c r="F123" s="86"/>
    </row>
    <row r="124" spans="1:5" s="68" customFormat="1" x14ac:dyDescent="0.25">
      <c r="A124" s="84" t="s">
        <v>4309</v>
      </c>
      <c r="B124" s="81">
        <v>210</v>
      </c>
      <c r="C124" s="81" t="s">
        <v>1252</v>
      </c>
      <c r="D124" s="82">
        <v>330333401102</v>
      </c>
      <c r="E124" s="83">
        <v>0.08</v>
      </c>
    </row>
    <row r="125" spans="1:5" s="68" customFormat="1" x14ac:dyDescent="0.25">
      <c r="A125" s="84" t="s">
        <v>4310</v>
      </c>
      <c r="B125" s="81">
        <v>210</v>
      </c>
      <c r="C125" s="81" t="s">
        <v>1252</v>
      </c>
      <c r="D125" s="82">
        <v>330333401452</v>
      </c>
      <c r="E125" s="83">
        <v>0.14</v>
      </c>
    </row>
    <row r="126" spans="1:6" s="68" customFormat="1" x14ac:dyDescent="0.25">
      <c r="A126" s="84" t="s">
        <v>4311</v>
      </c>
      <c r="B126" s="81">
        <v>210</v>
      </c>
      <c r="C126" s="81" t="s">
        <v>1252</v>
      </c>
      <c r="D126" s="82">
        <v>330333401453</v>
      </c>
      <c r="E126" s="83">
        <v>0.16</v>
      </c>
      <c r="F126" s="86"/>
    </row>
    <row r="127" spans="1:5" s="68" customFormat="1" x14ac:dyDescent="0.25">
      <c r="A127" s="84" t="s">
        <v>4312</v>
      </c>
      <c r="B127" s="81">
        <v>210</v>
      </c>
      <c r="C127" s="81" t="s">
        <v>1252</v>
      </c>
      <c r="D127" s="82">
        <v>330333401473</v>
      </c>
      <c r="E127" s="83">
        <v>0.15</v>
      </c>
    </row>
    <row r="128" spans="1:5" s="68" customFormat="1" x14ac:dyDescent="0.25">
      <c r="A128" s="84" t="s">
        <v>4313</v>
      </c>
      <c r="B128" s="81">
        <v>210</v>
      </c>
      <c r="C128" s="81" t="s">
        <v>1252</v>
      </c>
      <c r="D128" s="82">
        <v>330333402151</v>
      </c>
      <c r="E128" s="83">
        <v>0.14</v>
      </c>
    </row>
    <row r="129" spans="1:6" s="68" customFormat="1" x14ac:dyDescent="0.25">
      <c r="A129" s="84" t="s">
        <v>4314</v>
      </c>
      <c r="B129" s="81">
        <v>210</v>
      </c>
      <c r="C129" s="81" t="s">
        <v>1252</v>
      </c>
      <c r="D129" s="82">
        <v>330333402152</v>
      </c>
      <c r="E129" s="83">
        <v>0.16</v>
      </c>
      <c r="F129" s="79"/>
    </row>
    <row r="130" spans="1:6" s="68" customFormat="1" x14ac:dyDescent="0.25">
      <c r="A130" s="84" t="s">
        <v>4315</v>
      </c>
      <c r="B130" s="90">
        <v>210</v>
      </c>
      <c r="C130" s="90" t="s">
        <v>1252</v>
      </c>
      <c r="D130" s="91">
        <v>330335405142</v>
      </c>
      <c r="E130" s="92">
        <v>0.16</v>
      </c>
      <c r="F130" s="79"/>
    </row>
    <row r="131" spans="1:5" s="68" customFormat="1" x14ac:dyDescent="0.25">
      <c r="A131" s="84" t="s">
        <v>4316</v>
      </c>
      <c r="B131" s="81">
        <v>210</v>
      </c>
      <c r="C131" s="81" t="s">
        <v>1252</v>
      </c>
      <c r="D131" s="82">
        <v>430433103251</v>
      </c>
      <c r="E131" s="83">
        <v>0.2</v>
      </c>
    </row>
    <row r="132" spans="1:5" s="68" customFormat="1" x14ac:dyDescent="0.25">
      <c r="A132" s="84" t="s">
        <v>4317</v>
      </c>
      <c r="B132" s="81">
        <v>210</v>
      </c>
      <c r="C132" s="81" t="s">
        <v>1252</v>
      </c>
      <c r="D132" s="82">
        <v>430433104105</v>
      </c>
      <c r="E132" s="83">
        <v>0.2</v>
      </c>
    </row>
    <row r="133" spans="1:5" s="68" customFormat="1" x14ac:dyDescent="0.25">
      <c r="A133" s="84" t="s">
        <v>4318</v>
      </c>
      <c r="B133" s="81">
        <v>210</v>
      </c>
      <c r="C133" s="81" t="s">
        <v>1252</v>
      </c>
      <c r="D133" s="82">
        <v>480483101228</v>
      </c>
      <c r="E133" s="83">
        <v>0.2</v>
      </c>
    </row>
    <row r="134" spans="1:5" s="68" customFormat="1" x14ac:dyDescent="0.25">
      <c r="A134" s="63" t="s">
        <v>4318</v>
      </c>
      <c r="B134" s="81">
        <v>210</v>
      </c>
      <c r="C134" s="81" t="s">
        <v>1252</v>
      </c>
      <c r="D134" s="82">
        <v>480483101228</v>
      </c>
      <c r="E134" s="83">
        <v>0.2</v>
      </c>
    </row>
    <row r="135" spans="1:6" s="68" customFormat="1" x14ac:dyDescent="0.25">
      <c r="A135" s="63" t="s">
        <v>4319</v>
      </c>
      <c r="B135" s="81">
        <v>211</v>
      </c>
      <c r="C135" s="81" t="s">
        <v>4320</v>
      </c>
      <c r="D135" s="82">
        <v>330333401452</v>
      </c>
      <c r="E135" s="83">
        <v>0.14</v>
      </c>
      <c r="F135" s="79"/>
    </row>
    <row r="136" spans="1:5" s="68" customFormat="1" x14ac:dyDescent="0.25">
      <c r="A136" s="63" t="s">
        <v>4321</v>
      </c>
      <c r="B136" s="81">
        <v>211</v>
      </c>
      <c r="C136" s="81" t="s">
        <v>4320</v>
      </c>
      <c r="D136" s="82">
        <v>330333401453</v>
      </c>
      <c r="E136" s="83">
        <v>0.16</v>
      </c>
    </row>
    <row r="137" spans="1:5" s="68" customFormat="1" x14ac:dyDescent="0.25">
      <c r="A137" s="63" t="s">
        <v>4322</v>
      </c>
      <c r="B137" s="81">
        <v>211</v>
      </c>
      <c r="C137" s="81" t="s">
        <v>4320</v>
      </c>
      <c r="D137" s="82">
        <v>330333402151</v>
      </c>
      <c r="E137" s="83">
        <v>0.14</v>
      </c>
    </row>
    <row r="138" spans="1:6" s="68" customFormat="1" x14ac:dyDescent="0.25">
      <c r="A138" s="63" t="s">
        <v>4323</v>
      </c>
      <c r="B138" s="81">
        <v>211</v>
      </c>
      <c r="C138" s="81" t="s">
        <v>4320</v>
      </c>
      <c r="D138" s="82">
        <v>330333402152</v>
      </c>
      <c r="E138" s="83">
        <v>0.16</v>
      </c>
      <c r="F138" s="79"/>
    </row>
    <row r="139" spans="1:5" s="68" customFormat="1" x14ac:dyDescent="0.25">
      <c r="A139" s="63" t="s">
        <v>4324</v>
      </c>
      <c r="B139" s="81">
        <v>211</v>
      </c>
      <c r="C139" s="81" t="s">
        <v>4320</v>
      </c>
      <c r="D139" s="82">
        <v>330335405142</v>
      </c>
      <c r="E139" s="83">
        <v>0.2</v>
      </c>
    </row>
    <row r="140" spans="1:6" s="68" customFormat="1" x14ac:dyDescent="0.25">
      <c r="A140" s="63" t="s">
        <v>4325</v>
      </c>
      <c r="B140" s="81">
        <v>211</v>
      </c>
      <c r="C140" s="81" t="s">
        <v>4320</v>
      </c>
      <c r="D140" s="82">
        <v>480483101228</v>
      </c>
      <c r="E140" s="83">
        <v>0.2</v>
      </c>
      <c r="F140" s="86"/>
    </row>
    <row r="141" spans="1:6" s="68" customFormat="1" x14ac:dyDescent="0.25">
      <c r="A141" s="84" t="s">
        <v>4326</v>
      </c>
      <c r="B141" s="81">
        <v>212</v>
      </c>
      <c r="C141" s="81" t="s">
        <v>4327</v>
      </c>
      <c r="D141" s="82">
        <v>330333402174</v>
      </c>
      <c r="E141" s="83">
        <v>0.15</v>
      </c>
      <c r="F141" s="86"/>
    </row>
    <row r="142" spans="1:5" s="68" customFormat="1" x14ac:dyDescent="0.25">
      <c r="A142" s="84" t="s">
        <v>4328</v>
      </c>
      <c r="B142" s="81">
        <v>216</v>
      </c>
      <c r="C142" s="81" t="s">
        <v>1602</v>
      </c>
      <c r="D142" s="82">
        <v>330333401102</v>
      </c>
      <c r="E142" s="83">
        <v>0.08</v>
      </c>
    </row>
    <row r="143" spans="1:5" s="68" customFormat="1" x14ac:dyDescent="0.25">
      <c r="A143" s="84" t="s">
        <v>4329</v>
      </c>
      <c r="B143" s="81">
        <v>216</v>
      </c>
      <c r="C143" s="81" t="s">
        <v>1602</v>
      </c>
      <c r="D143" s="82">
        <v>330333401452</v>
      </c>
      <c r="E143" s="83">
        <v>0.14</v>
      </c>
    </row>
    <row r="144" spans="1:5" s="68" customFormat="1" x14ac:dyDescent="0.25">
      <c r="A144" s="84" t="s">
        <v>4330</v>
      </c>
      <c r="B144" s="81">
        <v>216</v>
      </c>
      <c r="C144" s="81" t="s">
        <v>1602</v>
      </c>
      <c r="D144" s="82">
        <v>330333401453</v>
      </c>
      <c r="E144" s="83">
        <v>0.16</v>
      </c>
    </row>
    <row r="145" spans="1:5" s="68" customFormat="1" x14ac:dyDescent="0.25">
      <c r="A145" s="84" t="s">
        <v>4331</v>
      </c>
      <c r="B145" s="81">
        <v>216</v>
      </c>
      <c r="C145" s="81" t="s">
        <v>1602</v>
      </c>
      <c r="D145" s="82">
        <v>330333402151</v>
      </c>
      <c r="E145" s="83">
        <v>0.14</v>
      </c>
    </row>
    <row r="146" spans="1:5" s="68" customFormat="1" x14ac:dyDescent="0.25">
      <c r="A146" s="84" t="s">
        <v>4332</v>
      </c>
      <c r="B146" s="81">
        <v>216</v>
      </c>
      <c r="C146" s="81" t="s">
        <v>1602</v>
      </c>
      <c r="D146" s="82">
        <v>330333402152</v>
      </c>
      <c r="E146" s="83">
        <v>0.16</v>
      </c>
    </row>
    <row r="147" spans="1:5" s="68" customFormat="1" x14ac:dyDescent="0.25">
      <c r="A147" s="84" t="s">
        <v>4333</v>
      </c>
      <c r="B147" s="81">
        <v>216</v>
      </c>
      <c r="C147" s="81" t="s">
        <v>1602</v>
      </c>
      <c r="D147" s="82">
        <v>330335405101</v>
      </c>
      <c r="E147" s="83">
        <v>0.15</v>
      </c>
    </row>
    <row r="148" spans="1:5" s="68" customFormat="1" x14ac:dyDescent="0.25">
      <c r="A148" s="84" t="s">
        <v>4334</v>
      </c>
      <c r="B148" s="81">
        <v>216</v>
      </c>
      <c r="C148" s="81" t="s">
        <v>1602</v>
      </c>
      <c r="D148" s="82">
        <v>330335405142</v>
      </c>
      <c r="E148" s="83">
        <v>0.2</v>
      </c>
    </row>
    <row r="149" spans="1:5" s="68" customFormat="1" x14ac:dyDescent="0.25">
      <c r="A149" s="84" t="s">
        <v>4335</v>
      </c>
      <c r="B149" s="81">
        <v>216</v>
      </c>
      <c r="C149" s="81" t="s">
        <v>1602</v>
      </c>
      <c r="D149" s="82">
        <v>430433104105</v>
      </c>
      <c r="E149" s="83">
        <v>0.2</v>
      </c>
    </row>
    <row r="150" spans="1:5" s="68" customFormat="1" x14ac:dyDescent="0.25">
      <c r="A150" s="84" t="s">
        <v>4336</v>
      </c>
      <c r="B150" s="81">
        <v>216</v>
      </c>
      <c r="C150" s="81" t="s">
        <v>1602</v>
      </c>
      <c r="D150" s="82">
        <v>480483101228</v>
      </c>
      <c r="E150" s="83">
        <v>0.2</v>
      </c>
    </row>
    <row r="151" spans="1:5" s="68" customFormat="1" x14ac:dyDescent="0.25">
      <c r="A151" s="84" t="s">
        <v>4337</v>
      </c>
      <c r="B151" s="81">
        <v>218</v>
      </c>
      <c r="C151" s="81" t="s">
        <v>2358</v>
      </c>
      <c r="D151" s="82">
        <v>330335405142</v>
      </c>
      <c r="E151" s="83">
        <v>0.2</v>
      </c>
    </row>
    <row r="152" spans="1:6" s="68" customFormat="1" x14ac:dyDescent="0.25">
      <c r="A152" s="63" t="s">
        <v>4337</v>
      </c>
      <c r="B152" s="81">
        <v>218</v>
      </c>
      <c r="C152" s="81" t="s">
        <v>2358</v>
      </c>
      <c r="D152" s="82">
        <v>330335405142</v>
      </c>
      <c r="E152" s="83">
        <v>0.2</v>
      </c>
      <c r="F152" s="79"/>
    </row>
    <row r="153" spans="1:5" s="68" customFormat="1" x14ac:dyDescent="0.25">
      <c r="A153" s="84" t="s">
        <v>4338</v>
      </c>
      <c r="B153" s="81">
        <v>218</v>
      </c>
      <c r="C153" s="81" t="s">
        <v>2358</v>
      </c>
      <c r="D153" s="82">
        <v>430433104105</v>
      </c>
      <c r="E153" s="83">
        <v>0.2</v>
      </c>
    </row>
    <row r="154" spans="1:5" s="68" customFormat="1" x14ac:dyDescent="0.25">
      <c r="A154" s="84" t="s">
        <v>4339</v>
      </c>
      <c r="B154" s="81">
        <v>218</v>
      </c>
      <c r="C154" s="81" t="s">
        <v>2358</v>
      </c>
      <c r="D154" s="82">
        <v>480483101228</v>
      </c>
      <c r="E154" s="83">
        <v>0.2</v>
      </c>
    </row>
    <row r="155" spans="1:5" s="68" customFormat="1" x14ac:dyDescent="0.25">
      <c r="A155" s="84" t="s">
        <v>4340</v>
      </c>
      <c r="B155" s="81">
        <v>221</v>
      </c>
      <c r="C155" s="81" t="s">
        <v>1226</v>
      </c>
      <c r="D155" s="82">
        <v>330333401101</v>
      </c>
      <c r="E155" s="83">
        <v>0.11</v>
      </c>
    </row>
    <row r="156" spans="1:5" s="68" customFormat="1" x14ac:dyDescent="0.25">
      <c r="A156" s="84" t="s">
        <v>4341</v>
      </c>
      <c r="B156" s="81">
        <v>221</v>
      </c>
      <c r="C156" s="81" t="s">
        <v>1226</v>
      </c>
      <c r="D156" s="82">
        <v>330333401102</v>
      </c>
      <c r="E156" s="83">
        <v>0.08</v>
      </c>
    </row>
    <row r="157" spans="1:5" s="68" customFormat="1" x14ac:dyDescent="0.25">
      <c r="A157" s="84" t="s">
        <v>4342</v>
      </c>
      <c r="B157" s="81">
        <v>221</v>
      </c>
      <c r="C157" s="81" t="s">
        <v>1226</v>
      </c>
      <c r="D157" s="82">
        <v>330333401452</v>
      </c>
      <c r="E157" s="83">
        <v>0.14</v>
      </c>
    </row>
    <row r="158" spans="1:5" s="68" customFormat="1" x14ac:dyDescent="0.25">
      <c r="A158" s="84" t="s">
        <v>4343</v>
      </c>
      <c r="B158" s="81">
        <v>221</v>
      </c>
      <c r="C158" s="81" t="s">
        <v>1226</v>
      </c>
      <c r="D158" s="82">
        <v>330333401453</v>
      </c>
      <c r="E158" s="83">
        <v>0.16</v>
      </c>
    </row>
    <row r="159" spans="1:5" s="68" customFormat="1" x14ac:dyDescent="0.25">
      <c r="A159" s="84" t="s">
        <v>4344</v>
      </c>
      <c r="B159" s="81">
        <v>221</v>
      </c>
      <c r="C159" s="81" t="s">
        <v>1226</v>
      </c>
      <c r="D159" s="82">
        <v>330333401473</v>
      </c>
      <c r="E159" s="83">
        <v>0.15</v>
      </c>
    </row>
    <row r="160" spans="1:11" s="88" customFormat="1" x14ac:dyDescent="0.25">
      <c r="A160" s="84" t="s">
        <v>4345</v>
      </c>
      <c r="B160" s="81">
        <v>221</v>
      </c>
      <c r="C160" s="81" t="s">
        <v>1226</v>
      </c>
      <c r="D160" s="82">
        <v>330333402101</v>
      </c>
      <c r="E160" s="83">
        <v>0.11</v>
      </c>
      <c r="F160" s="68"/>
      <c r="G160" s="68"/>
      <c r="H160" s="68"/>
      <c r="I160" s="68"/>
      <c r="J160" s="68"/>
      <c r="K160" s="68"/>
    </row>
    <row r="161" spans="1:11" s="88" customFormat="1" x14ac:dyDescent="0.25">
      <c r="A161" s="84" t="s">
        <v>4346</v>
      </c>
      <c r="B161" s="81">
        <v>221</v>
      </c>
      <c r="C161" s="81" t="s">
        <v>1226</v>
      </c>
      <c r="D161" s="82">
        <v>330333402151</v>
      </c>
      <c r="E161" s="83">
        <v>0.14</v>
      </c>
      <c r="F161" s="86"/>
      <c r="G161" s="68"/>
      <c r="H161" s="68"/>
      <c r="I161" s="68"/>
      <c r="J161" s="68"/>
      <c r="K161" s="68"/>
    </row>
    <row r="162" spans="1:11" s="68" customFormat="1" x14ac:dyDescent="0.25">
      <c r="A162" s="84" t="s">
        <v>4347</v>
      </c>
      <c r="B162" s="81">
        <v>221</v>
      </c>
      <c r="C162" s="81" t="s">
        <v>1226</v>
      </c>
      <c r="D162" s="82">
        <v>330333402152</v>
      </c>
      <c r="E162" s="83">
        <v>0.16</v>
      </c>
      <c r="K162" s="88"/>
    </row>
    <row r="163" spans="1:11" s="68" customFormat="1" x14ac:dyDescent="0.25">
      <c r="A163" s="84" t="s">
        <v>4348</v>
      </c>
      <c r="B163" s="81">
        <v>221</v>
      </c>
      <c r="C163" s="81" t="s">
        <v>1226</v>
      </c>
      <c r="D163" s="82">
        <v>330335405142</v>
      </c>
      <c r="E163" s="83">
        <v>0.16</v>
      </c>
      <c r="F163" s="79"/>
      <c r="G163" s="88"/>
      <c r="K163" s="88"/>
    </row>
    <row r="164" spans="1:5" s="68" customFormat="1" x14ac:dyDescent="0.25">
      <c r="A164" s="84" t="s">
        <v>4349</v>
      </c>
      <c r="B164" s="81">
        <v>221</v>
      </c>
      <c r="C164" s="81" t="s">
        <v>1226</v>
      </c>
      <c r="D164" s="82">
        <v>430433103251</v>
      </c>
      <c r="E164" s="83">
        <v>0.2</v>
      </c>
    </row>
    <row r="165" spans="1:5" s="68" customFormat="1" x14ac:dyDescent="0.25">
      <c r="A165" s="84" t="s">
        <v>4350</v>
      </c>
      <c r="B165" s="81">
        <v>221</v>
      </c>
      <c r="C165" s="81" t="s">
        <v>1226</v>
      </c>
      <c r="D165" s="82">
        <v>430433104105</v>
      </c>
      <c r="E165" s="83">
        <v>0.2</v>
      </c>
    </row>
    <row r="166" spans="1:5" s="68" customFormat="1" x14ac:dyDescent="0.25">
      <c r="A166" s="84" t="s">
        <v>4351</v>
      </c>
      <c r="B166" s="81">
        <v>221</v>
      </c>
      <c r="C166" s="81" t="s">
        <v>1226</v>
      </c>
      <c r="D166" s="82">
        <v>480483101228</v>
      </c>
      <c r="E166" s="83">
        <v>0.2</v>
      </c>
    </row>
    <row r="167" spans="1:5" s="68" customFormat="1" x14ac:dyDescent="0.25">
      <c r="A167" s="84" t="s">
        <v>4352</v>
      </c>
      <c r="B167" s="81">
        <v>223</v>
      </c>
      <c r="C167" s="81" t="s">
        <v>2360</v>
      </c>
      <c r="D167" s="82">
        <v>330335405142</v>
      </c>
      <c r="E167" s="83">
        <v>0.2</v>
      </c>
    </row>
    <row r="168" spans="1:5" s="68" customFormat="1" x14ac:dyDescent="0.25">
      <c r="A168" s="84" t="s">
        <v>4353</v>
      </c>
      <c r="B168" s="81">
        <v>223</v>
      </c>
      <c r="C168" s="81" t="s">
        <v>2360</v>
      </c>
      <c r="D168" s="82">
        <v>430433104105</v>
      </c>
      <c r="E168" s="83">
        <v>0.2</v>
      </c>
    </row>
    <row r="169" spans="1:6" s="68" customFormat="1" x14ac:dyDescent="0.25">
      <c r="A169" s="84" t="s">
        <v>4354</v>
      </c>
      <c r="B169" s="81">
        <v>223</v>
      </c>
      <c r="C169" s="81" t="s">
        <v>2360</v>
      </c>
      <c r="D169" s="82">
        <v>480483101228</v>
      </c>
      <c r="E169" s="83">
        <v>0.2</v>
      </c>
      <c r="F169" s="86"/>
    </row>
    <row r="170" spans="1:5" s="68" customFormat="1" x14ac:dyDescent="0.25">
      <c r="A170" s="84" t="s">
        <v>4355</v>
      </c>
      <c r="B170" s="81">
        <v>224</v>
      </c>
      <c r="C170" s="81" t="s">
        <v>4356</v>
      </c>
      <c r="D170" s="82">
        <v>430433104105</v>
      </c>
      <c r="E170" s="83">
        <v>0.2</v>
      </c>
    </row>
    <row r="171" spans="1:5" s="68" customFormat="1" x14ac:dyDescent="0.25">
      <c r="A171" s="84" t="s">
        <v>4357</v>
      </c>
      <c r="B171" s="81">
        <v>224</v>
      </c>
      <c r="C171" s="81" t="s">
        <v>4356</v>
      </c>
      <c r="D171" s="82">
        <v>480483101228</v>
      </c>
      <c r="E171" s="83">
        <v>0.2</v>
      </c>
    </row>
    <row r="172" spans="1:7" s="68" customFormat="1" x14ac:dyDescent="0.25">
      <c r="A172" s="84" t="s">
        <v>4358</v>
      </c>
      <c r="B172" s="81">
        <v>225</v>
      </c>
      <c r="C172" s="81" t="s">
        <v>2365</v>
      </c>
      <c r="D172" s="82">
        <v>330335405142</v>
      </c>
      <c r="E172" s="83">
        <v>0.2</v>
      </c>
      <c r="G172" s="88"/>
    </row>
    <row r="173" spans="1:5" s="68" customFormat="1" x14ac:dyDescent="0.25">
      <c r="A173" s="84" t="s">
        <v>4359</v>
      </c>
      <c r="B173" s="81">
        <v>225</v>
      </c>
      <c r="C173" s="81" t="s">
        <v>2365</v>
      </c>
      <c r="D173" s="82">
        <v>430433104105</v>
      </c>
      <c r="E173" s="83">
        <v>0.2</v>
      </c>
    </row>
    <row r="174" spans="1:5" s="68" customFormat="1" x14ac:dyDescent="0.25">
      <c r="A174" s="84" t="s">
        <v>4360</v>
      </c>
      <c r="B174" s="81">
        <v>225</v>
      </c>
      <c r="C174" s="81" t="s">
        <v>2365</v>
      </c>
      <c r="D174" s="82">
        <v>480483101228</v>
      </c>
      <c r="E174" s="83">
        <v>0.2</v>
      </c>
    </row>
    <row r="175" spans="1:5" s="68" customFormat="1" x14ac:dyDescent="0.25">
      <c r="A175" s="84" t="s">
        <v>4361</v>
      </c>
      <c r="B175" s="81">
        <v>227</v>
      </c>
      <c r="C175" s="81" t="s">
        <v>2369</v>
      </c>
      <c r="D175" s="82">
        <v>330333402151</v>
      </c>
      <c r="E175" s="83">
        <v>0.14</v>
      </c>
    </row>
    <row r="176" spans="1:5" s="68" customFormat="1" x14ac:dyDescent="0.25">
      <c r="A176" s="84" t="s">
        <v>4362</v>
      </c>
      <c r="B176" s="81">
        <v>227</v>
      </c>
      <c r="C176" s="81" t="s">
        <v>2369</v>
      </c>
      <c r="D176" s="82">
        <v>330335405142</v>
      </c>
      <c r="E176" s="83">
        <v>0.2</v>
      </c>
    </row>
    <row r="177" spans="1:5" s="68" customFormat="1" x14ac:dyDescent="0.25">
      <c r="A177" s="84" t="s">
        <v>4363</v>
      </c>
      <c r="B177" s="81">
        <v>227</v>
      </c>
      <c r="C177" s="81" t="s">
        <v>2369</v>
      </c>
      <c r="D177" s="82">
        <v>430433104105</v>
      </c>
      <c r="E177" s="83">
        <v>0.2</v>
      </c>
    </row>
    <row r="178" spans="1:5" s="68" customFormat="1" x14ac:dyDescent="0.25">
      <c r="A178" s="84" t="s">
        <v>4364</v>
      </c>
      <c r="B178" s="81">
        <v>227</v>
      </c>
      <c r="C178" s="81" t="s">
        <v>2369</v>
      </c>
      <c r="D178" s="82">
        <v>480483101228</v>
      </c>
      <c r="E178" s="83">
        <v>0.2</v>
      </c>
    </row>
    <row r="179" spans="1:5" s="68" customFormat="1" x14ac:dyDescent="0.25">
      <c r="A179" s="84" t="s">
        <v>4365</v>
      </c>
      <c r="B179" s="81">
        <v>229</v>
      </c>
      <c r="C179" s="81" t="s">
        <v>1589</v>
      </c>
      <c r="D179" s="82">
        <v>330333401102</v>
      </c>
      <c r="E179" s="83">
        <v>0.08</v>
      </c>
    </row>
    <row r="180" spans="1:5" s="68" customFormat="1" x14ac:dyDescent="0.25">
      <c r="A180" s="84" t="s">
        <v>4366</v>
      </c>
      <c r="B180" s="81">
        <v>229</v>
      </c>
      <c r="C180" s="81" t="s">
        <v>1589</v>
      </c>
      <c r="D180" s="82">
        <v>330333401452</v>
      </c>
      <c r="E180" s="83">
        <v>0.14</v>
      </c>
    </row>
    <row r="181" spans="1:5" s="68" customFormat="1" x14ac:dyDescent="0.25">
      <c r="A181" s="84" t="s">
        <v>4367</v>
      </c>
      <c r="B181" s="81">
        <v>229</v>
      </c>
      <c r="C181" s="81" t="s">
        <v>1589</v>
      </c>
      <c r="D181" s="82">
        <v>330333401453</v>
      </c>
      <c r="E181" s="83">
        <v>0.16</v>
      </c>
    </row>
    <row r="182" spans="1:6" s="68" customFormat="1" x14ac:dyDescent="0.25">
      <c r="A182" s="84" t="s">
        <v>4368</v>
      </c>
      <c r="B182" s="81">
        <v>229</v>
      </c>
      <c r="C182" s="81" t="s">
        <v>1589</v>
      </c>
      <c r="D182" s="82">
        <v>330333402151</v>
      </c>
      <c r="E182" s="83">
        <v>0.14</v>
      </c>
      <c r="F182" s="79"/>
    </row>
    <row r="183" spans="1:5" s="68" customFormat="1" x14ac:dyDescent="0.25">
      <c r="A183" s="84" t="s">
        <v>4369</v>
      </c>
      <c r="B183" s="81">
        <v>229</v>
      </c>
      <c r="C183" s="81" t="s">
        <v>1589</v>
      </c>
      <c r="D183" s="82">
        <v>330333402152</v>
      </c>
      <c r="E183" s="83">
        <v>0.16</v>
      </c>
    </row>
    <row r="184" spans="1:5" s="68" customFormat="1" x14ac:dyDescent="0.25">
      <c r="A184" s="84" t="s">
        <v>4370</v>
      </c>
      <c r="B184" s="81">
        <v>229</v>
      </c>
      <c r="C184" s="81" t="s">
        <v>1589</v>
      </c>
      <c r="D184" s="82">
        <v>330335405101</v>
      </c>
      <c r="E184" s="83">
        <v>0.15</v>
      </c>
    </row>
    <row r="185" spans="1:5" s="68" customFormat="1" x14ac:dyDescent="0.25">
      <c r="A185" s="84" t="s">
        <v>4371</v>
      </c>
      <c r="B185" s="81">
        <v>229</v>
      </c>
      <c r="C185" s="81" t="s">
        <v>1589</v>
      </c>
      <c r="D185" s="82">
        <v>330335405142</v>
      </c>
      <c r="E185" s="83">
        <v>0.16</v>
      </c>
    </row>
    <row r="186" spans="1:6" s="68" customFormat="1" x14ac:dyDescent="0.25">
      <c r="A186" s="84" t="s">
        <v>4372</v>
      </c>
      <c r="B186" s="81">
        <v>229</v>
      </c>
      <c r="C186" s="81" t="s">
        <v>1589</v>
      </c>
      <c r="D186" s="82">
        <v>430433104105</v>
      </c>
      <c r="E186" s="83">
        <v>0.2</v>
      </c>
      <c r="F186" s="86"/>
    </row>
    <row r="187" spans="1:6" s="68" customFormat="1" x14ac:dyDescent="0.25">
      <c r="A187" s="84" t="s">
        <v>4373</v>
      </c>
      <c r="B187" s="81">
        <v>229</v>
      </c>
      <c r="C187" s="81" t="s">
        <v>1589</v>
      </c>
      <c r="D187" s="82">
        <v>480483101228</v>
      </c>
      <c r="E187" s="83">
        <v>0.2</v>
      </c>
      <c r="F187" s="72"/>
    </row>
    <row r="188" spans="1:6" s="68" customFormat="1" x14ac:dyDescent="0.25">
      <c r="A188" s="84" t="s">
        <v>4374</v>
      </c>
      <c r="B188" s="81">
        <v>231</v>
      </c>
      <c r="C188" s="81" t="s">
        <v>1398</v>
      </c>
      <c r="D188" s="82">
        <v>330333401101</v>
      </c>
      <c r="E188" s="83">
        <v>0.11</v>
      </c>
      <c r="F188" s="79"/>
    </row>
    <row r="189" spans="1:5" s="68" customFormat="1" x14ac:dyDescent="0.25">
      <c r="A189" s="84" t="s">
        <v>4375</v>
      </c>
      <c r="B189" s="81">
        <v>231</v>
      </c>
      <c r="C189" s="81" t="s">
        <v>1398</v>
      </c>
      <c r="D189" s="82">
        <v>330333401102</v>
      </c>
      <c r="E189" s="83">
        <v>0.08</v>
      </c>
    </row>
    <row r="190" spans="1:5" s="68" customFormat="1" x14ac:dyDescent="0.25">
      <c r="A190" s="84" t="s">
        <v>4376</v>
      </c>
      <c r="B190" s="81">
        <v>231</v>
      </c>
      <c r="C190" s="81" t="s">
        <v>1398</v>
      </c>
      <c r="D190" s="82">
        <v>330333401452</v>
      </c>
      <c r="E190" s="83">
        <v>0.14</v>
      </c>
    </row>
    <row r="191" spans="1:5" s="68" customFormat="1" x14ac:dyDescent="0.25">
      <c r="A191" s="84" t="s">
        <v>4377</v>
      </c>
      <c r="B191" s="81">
        <v>231</v>
      </c>
      <c r="C191" s="81" t="s">
        <v>1398</v>
      </c>
      <c r="D191" s="82">
        <v>330333401453</v>
      </c>
      <c r="E191" s="83">
        <v>0.16</v>
      </c>
    </row>
    <row r="192" spans="1:5" s="68" customFormat="1" x14ac:dyDescent="0.25">
      <c r="A192" s="84" t="s">
        <v>4378</v>
      </c>
      <c r="B192" s="81">
        <v>231</v>
      </c>
      <c r="C192" s="81" t="s">
        <v>1398</v>
      </c>
      <c r="D192" s="82">
        <v>330333401473</v>
      </c>
      <c r="E192" s="83">
        <v>0.15</v>
      </c>
    </row>
    <row r="193" spans="1:5" s="68" customFormat="1" x14ac:dyDescent="0.25">
      <c r="A193" s="84" t="s">
        <v>4379</v>
      </c>
      <c r="B193" s="81">
        <v>231</v>
      </c>
      <c r="C193" s="81" t="s">
        <v>1398</v>
      </c>
      <c r="D193" s="82">
        <v>330333402151</v>
      </c>
      <c r="E193" s="83">
        <v>0.14</v>
      </c>
    </row>
    <row r="194" spans="1:5" s="68" customFormat="1" x14ac:dyDescent="0.25">
      <c r="A194" s="84" t="s">
        <v>4380</v>
      </c>
      <c r="B194" s="81">
        <v>231</v>
      </c>
      <c r="C194" s="81" t="s">
        <v>1398</v>
      </c>
      <c r="D194" s="82">
        <v>330333402152</v>
      </c>
      <c r="E194" s="83">
        <v>0.16</v>
      </c>
    </row>
    <row r="195" spans="1:5" s="68" customFormat="1" x14ac:dyDescent="0.25">
      <c r="A195" s="84" t="s">
        <v>4381</v>
      </c>
      <c r="B195" s="81">
        <v>231</v>
      </c>
      <c r="C195" s="81" t="s">
        <v>1398</v>
      </c>
      <c r="D195" s="82">
        <v>330335405101</v>
      </c>
      <c r="E195" s="83">
        <v>0.15</v>
      </c>
    </row>
    <row r="196" spans="1:6" s="68" customFormat="1" x14ac:dyDescent="0.25">
      <c r="A196" s="63" t="s">
        <v>4382</v>
      </c>
      <c r="B196" s="81">
        <v>231</v>
      </c>
      <c r="C196" s="81" t="s">
        <v>1398</v>
      </c>
      <c r="D196" s="82">
        <v>330335405142</v>
      </c>
      <c r="E196" s="83">
        <v>0.2</v>
      </c>
      <c r="F196" s="79"/>
    </row>
    <row r="197" spans="1:5" s="68" customFormat="1" x14ac:dyDescent="0.25">
      <c r="A197" s="84" t="s">
        <v>4383</v>
      </c>
      <c r="B197" s="81">
        <v>231</v>
      </c>
      <c r="C197" s="81" t="s">
        <v>1398</v>
      </c>
      <c r="D197" s="82">
        <v>430433104105</v>
      </c>
      <c r="E197" s="83">
        <v>0.2</v>
      </c>
    </row>
    <row r="198" spans="1:5" s="68" customFormat="1" x14ac:dyDescent="0.25">
      <c r="A198" s="84" t="s">
        <v>4384</v>
      </c>
      <c r="B198" s="81">
        <v>231</v>
      </c>
      <c r="C198" s="81" t="s">
        <v>1398</v>
      </c>
      <c r="D198" s="82">
        <v>480483101228</v>
      </c>
      <c r="E198" s="83">
        <v>0.2</v>
      </c>
    </row>
    <row r="199" spans="1:5" s="68" customFormat="1" x14ac:dyDescent="0.25">
      <c r="A199" s="84" t="s">
        <v>4385</v>
      </c>
      <c r="B199" s="81">
        <v>232</v>
      </c>
      <c r="C199" s="81" t="s">
        <v>2372</v>
      </c>
      <c r="D199" s="82">
        <v>330335405142</v>
      </c>
      <c r="E199" s="83">
        <v>0.2</v>
      </c>
    </row>
    <row r="200" spans="1:5" s="68" customFormat="1" x14ac:dyDescent="0.25">
      <c r="A200" s="84" t="s">
        <v>4386</v>
      </c>
      <c r="B200" s="81">
        <v>232</v>
      </c>
      <c r="C200" s="81" t="s">
        <v>2372</v>
      </c>
      <c r="D200" s="82">
        <v>430433104105</v>
      </c>
      <c r="E200" s="83">
        <v>0.2</v>
      </c>
    </row>
    <row r="201" spans="1:5" s="68" customFormat="1" x14ac:dyDescent="0.25">
      <c r="A201" s="84" t="s">
        <v>4387</v>
      </c>
      <c r="B201" s="81">
        <v>232</v>
      </c>
      <c r="C201" s="81" t="s">
        <v>2372</v>
      </c>
      <c r="D201" s="82">
        <v>480483101228</v>
      </c>
      <c r="E201" s="83">
        <v>0.2</v>
      </c>
    </row>
    <row r="202" spans="1:5" s="68" customFormat="1" x14ac:dyDescent="0.25">
      <c r="A202" s="84" t="s">
        <v>4388</v>
      </c>
      <c r="B202" s="81">
        <v>233</v>
      </c>
      <c r="C202" s="81" t="s">
        <v>2377</v>
      </c>
      <c r="D202" s="82">
        <v>330335405142</v>
      </c>
      <c r="E202" s="83">
        <v>0.2</v>
      </c>
    </row>
    <row r="203" spans="1:6" s="68" customFormat="1" x14ac:dyDescent="0.25">
      <c r="A203" s="84" t="s">
        <v>4389</v>
      </c>
      <c r="B203" s="81">
        <v>233</v>
      </c>
      <c r="C203" s="81" t="s">
        <v>2377</v>
      </c>
      <c r="D203" s="82">
        <v>430433104105</v>
      </c>
      <c r="E203" s="83">
        <v>0.2</v>
      </c>
      <c r="F203" s="79"/>
    </row>
    <row r="204" spans="1:6" s="68" customFormat="1" x14ac:dyDescent="0.25">
      <c r="A204" s="84" t="s">
        <v>4390</v>
      </c>
      <c r="B204" s="81">
        <v>233</v>
      </c>
      <c r="C204" s="81" t="s">
        <v>2377</v>
      </c>
      <c r="D204" s="82">
        <v>480483101228</v>
      </c>
      <c r="E204" s="83">
        <v>0.2</v>
      </c>
      <c r="F204" s="79"/>
    </row>
    <row r="205" spans="1:5" s="68" customFormat="1" x14ac:dyDescent="0.25">
      <c r="A205" s="84" t="s">
        <v>4391</v>
      </c>
      <c r="B205" s="81">
        <v>235</v>
      </c>
      <c r="C205" s="81" t="s">
        <v>2380</v>
      </c>
      <c r="D205" s="82">
        <v>330335405142</v>
      </c>
      <c r="E205" s="83">
        <v>0.2</v>
      </c>
    </row>
    <row r="206" spans="1:5" s="68" customFormat="1" x14ac:dyDescent="0.25">
      <c r="A206" s="84" t="s">
        <v>4392</v>
      </c>
      <c r="B206" s="81">
        <v>235</v>
      </c>
      <c r="C206" s="81" t="s">
        <v>2380</v>
      </c>
      <c r="D206" s="82">
        <v>430433104105</v>
      </c>
      <c r="E206" s="83">
        <v>0.2</v>
      </c>
    </row>
    <row r="207" spans="1:5" s="68" customFormat="1" x14ac:dyDescent="0.25">
      <c r="A207" s="84" t="s">
        <v>4393</v>
      </c>
      <c r="B207" s="81">
        <v>235</v>
      </c>
      <c r="C207" s="81" t="s">
        <v>2380</v>
      </c>
      <c r="D207" s="82">
        <v>480483101228</v>
      </c>
      <c r="E207" s="83">
        <v>0.2</v>
      </c>
    </row>
    <row r="208" spans="1:5" s="68" customFormat="1" x14ac:dyDescent="0.25">
      <c r="A208" s="63" t="s">
        <v>4394</v>
      </c>
      <c r="B208" s="81">
        <v>237</v>
      </c>
      <c r="C208" s="81" t="s">
        <v>2383</v>
      </c>
      <c r="D208" s="82">
        <v>330333401101</v>
      </c>
      <c r="E208" s="83">
        <v>0.11</v>
      </c>
    </row>
    <row r="209" spans="1:5" s="68" customFormat="1" x14ac:dyDescent="0.25">
      <c r="A209" s="84" t="s">
        <v>4395</v>
      </c>
      <c r="B209" s="81">
        <v>237</v>
      </c>
      <c r="C209" s="81" t="s">
        <v>2383</v>
      </c>
      <c r="D209" s="82">
        <v>330333401127</v>
      </c>
      <c r="E209" s="83">
        <v>0.08</v>
      </c>
    </row>
    <row r="210" spans="1:6" s="68" customFormat="1" x14ac:dyDescent="0.25">
      <c r="A210" s="84" t="s">
        <v>4396</v>
      </c>
      <c r="B210" s="81">
        <v>237</v>
      </c>
      <c r="C210" s="81" t="s">
        <v>4397</v>
      </c>
      <c r="D210" s="82">
        <v>330333401453</v>
      </c>
      <c r="E210" s="83">
        <v>0.16</v>
      </c>
      <c r="F210" s="86"/>
    </row>
    <row r="211" spans="1:6" s="68" customFormat="1" x14ac:dyDescent="0.25">
      <c r="A211" s="84" t="s">
        <v>4398</v>
      </c>
      <c r="B211" s="81">
        <v>237</v>
      </c>
      <c r="C211" s="81" t="s">
        <v>2383</v>
      </c>
      <c r="D211" s="82">
        <v>330333401473</v>
      </c>
      <c r="E211" s="83">
        <v>0.15</v>
      </c>
      <c r="F211" s="86"/>
    </row>
    <row r="212" spans="1:5" s="68" customFormat="1" x14ac:dyDescent="0.25">
      <c r="A212" s="84" t="s">
        <v>4399</v>
      </c>
      <c r="B212" s="81">
        <v>237</v>
      </c>
      <c r="C212" s="81" t="s">
        <v>2383</v>
      </c>
      <c r="D212" s="82">
        <v>330333402151</v>
      </c>
      <c r="E212" s="83">
        <v>0.14</v>
      </c>
    </row>
    <row r="213" spans="1:5" s="68" customFormat="1" x14ac:dyDescent="0.25">
      <c r="A213" s="84" t="s">
        <v>4400</v>
      </c>
      <c r="B213" s="81">
        <v>237</v>
      </c>
      <c r="C213" s="81" t="s">
        <v>2383</v>
      </c>
      <c r="D213" s="82">
        <v>330335405142</v>
      </c>
      <c r="E213" s="83">
        <v>0.2</v>
      </c>
    </row>
    <row r="214" spans="1:5" s="68" customFormat="1" x14ac:dyDescent="0.25">
      <c r="A214" s="84" t="s">
        <v>4400</v>
      </c>
      <c r="B214" s="81">
        <v>237</v>
      </c>
      <c r="C214" s="81" t="s">
        <v>2383</v>
      </c>
      <c r="D214" s="82">
        <v>330335405142</v>
      </c>
      <c r="E214" s="83">
        <v>0.2</v>
      </c>
    </row>
    <row r="215" spans="1:5" s="68" customFormat="1" x14ac:dyDescent="0.25">
      <c r="A215" s="84" t="s">
        <v>4401</v>
      </c>
      <c r="B215" s="81">
        <v>237</v>
      </c>
      <c r="C215" s="81" t="s">
        <v>2383</v>
      </c>
      <c r="D215" s="82">
        <v>430433104105</v>
      </c>
      <c r="E215" s="83">
        <v>0.2</v>
      </c>
    </row>
    <row r="216" spans="1:5" s="68" customFormat="1" x14ac:dyDescent="0.25">
      <c r="A216" s="84" t="s">
        <v>4402</v>
      </c>
      <c r="B216" s="81">
        <v>237</v>
      </c>
      <c r="C216" s="81" t="s">
        <v>2383</v>
      </c>
      <c r="D216" s="82">
        <v>480483101228</v>
      </c>
      <c r="E216" s="83">
        <v>0.2</v>
      </c>
    </row>
    <row r="217" spans="1:5" s="68" customFormat="1" x14ac:dyDescent="0.25">
      <c r="A217" s="84" t="s">
        <v>4403</v>
      </c>
      <c r="B217" s="81">
        <v>241</v>
      </c>
      <c r="C217" s="81" t="s">
        <v>2387</v>
      </c>
      <c r="D217" s="82">
        <v>330335405142</v>
      </c>
      <c r="E217" s="83">
        <v>0.2</v>
      </c>
    </row>
    <row r="218" spans="1:5" s="68" customFormat="1" x14ac:dyDescent="0.25">
      <c r="A218" s="84" t="s">
        <v>4404</v>
      </c>
      <c r="B218" s="81">
        <v>241</v>
      </c>
      <c r="C218" s="81" t="s">
        <v>2387</v>
      </c>
      <c r="D218" s="82">
        <v>430433104105</v>
      </c>
      <c r="E218" s="83">
        <v>0.2</v>
      </c>
    </row>
    <row r="219" spans="1:5" s="68" customFormat="1" x14ac:dyDescent="0.25">
      <c r="A219" s="84" t="s">
        <v>4405</v>
      </c>
      <c r="B219" s="81">
        <v>241</v>
      </c>
      <c r="C219" s="81" t="s">
        <v>2387</v>
      </c>
      <c r="D219" s="82">
        <v>480483101228</v>
      </c>
      <c r="E219" s="83">
        <v>0.2</v>
      </c>
    </row>
    <row r="220" spans="1:6" s="68" customFormat="1" x14ac:dyDescent="0.25">
      <c r="A220" s="84" t="s">
        <v>4406</v>
      </c>
      <c r="B220" s="81">
        <v>242</v>
      </c>
      <c r="C220" s="81" t="s">
        <v>2390</v>
      </c>
      <c r="D220" s="82">
        <v>330335405142</v>
      </c>
      <c r="E220" s="83">
        <v>0.16</v>
      </c>
      <c r="F220" s="79"/>
    </row>
    <row r="221" spans="1:5" s="68" customFormat="1" x14ac:dyDescent="0.25">
      <c r="A221" s="84" t="s">
        <v>4407</v>
      </c>
      <c r="B221" s="81">
        <v>242</v>
      </c>
      <c r="C221" s="81" t="s">
        <v>2390</v>
      </c>
      <c r="D221" s="82">
        <v>430433104105</v>
      </c>
      <c r="E221" s="83">
        <v>0.2</v>
      </c>
    </row>
    <row r="222" spans="1:6" s="68" customFormat="1" x14ac:dyDescent="0.25">
      <c r="A222" s="84" t="s">
        <v>4408</v>
      </c>
      <c r="B222" s="81">
        <v>242</v>
      </c>
      <c r="C222" s="81" t="s">
        <v>2390</v>
      </c>
      <c r="D222" s="82">
        <v>480483101228</v>
      </c>
      <c r="E222" s="83">
        <v>0.2</v>
      </c>
      <c r="F222" s="86"/>
    </row>
    <row r="223" spans="1:5" s="68" customFormat="1" x14ac:dyDescent="0.25">
      <c r="A223" s="84" t="s">
        <v>4409</v>
      </c>
      <c r="B223" s="81">
        <v>243</v>
      </c>
      <c r="C223" s="81" t="s">
        <v>2392</v>
      </c>
      <c r="D223" s="82">
        <v>330335405142</v>
      </c>
      <c r="E223" s="83">
        <v>0.2</v>
      </c>
    </row>
    <row r="224" spans="1:6" s="68" customFormat="1" x14ac:dyDescent="0.25">
      <c r="A224" s="84" t="s">
        <v>4410</v>
      </c>
      <c r="B224" s="81">
        <v>243</v>
      </c>
      <c r="C224" s="81" t="s">
        <v>2392</v>
      </c>
      <c r="D224" s="82">
        <v>430433104105</v>
      </c>
      <c r="E224" s="83">
        <v>0.2</v>
      </c>
      <c r="F224" s="86"/>
    </row>
    <row r="225" spans="1:5" s="68" customFormat="1" x14ac:dyDescent="0.25">
      <c r="A225" s="84" t="s">
        <v>4411</v>
      </c>
      <c r="B225" s="81">
        <v>243</v>
      </c>
      <c r="C225" s="81" t="s">
        <v>2392</v>
      </c>
      <c r="D225" s="82">
        <v>480483101228</v>
      </c>
      <c r="E225" s="83">
        <v>0.2</v>
      </c>
    </row>
    <row r="226" spans="1:5" s="68" customFormat="1" x14ac:dyDescent="0.25">
      <c r="A226" s="84" t="s">
        <v>4412</v>
      </c>
      <c r="B226" s="81">
        <v>244</v>
      </c>
      <c r="C226" s="81" t="s">
        <v>2395</v>
      </c>
      <c r="D226" s="82">
        <v>330335405142</v>
      </c>
      <c r="E226" s="83">
        <v>0.2</v>
      </c>
    </row>
    <row r="227" spans="1:5" s="68" customFormat="1" x14ac:dyDescent="0.25">
      <c r="A227" s="84" t="s">
        <v>4413</v>
      </c>
      <c r="B227" s="81">
        <v>244</v>
      </c>
      <c r="C227" s="81" t="s">
        <v>2395</v>
      </c>
      <c r="D227" s="82">
        <v>430433104105</v>
      </c>
      <c r="E227" s="83">
        <v>0.2</v>
      </c>
    </row>
    <row r="228" spans="1:5" s="68" customFormat="1" x14ac:dyDescent="0.25">
      <c r="A228" s="84" t="s">
        <v>4414</v>
      </c>
      <c r="B228" s="81">
        <v>244</v>
      </c>
      <c r="C228" s="81" t="s">
        <v>2395</v>
      </c>
      <c r="D228" s="82">
        <v>480483101228</v>
      </c>
      <c r="E228" s="83">
        <v>0.2</v>
      </c>
    </row>
    <row r="229" spans="1:5" s="68" customFormat="1" x14ac:dyDescent="0.25">
      <c r="A229" s="75" t="s">
        <v>4415</v>
      </c>
      <c r="B229" s="76">
        <v>245</v>
      </c>
      <c r="C229" s="76" t="s">
        <v>2397</v>
      </c>
      <c r="D229" s="77">
        <v>330335405142</v>
      </c>
      <c r="E229" s="78">
        <v>0.2</v>
      </c>
    </row>
    <row r="230" spans="1:6" s="68" customFormat="1" x14ac:dyDescent="0.25">
      <c r="A230" s="84" t="s">
        <v>4416</v>
      </c>
      <c r="B230" s="81">
        <v>245</v>
      </c>
      <c r="C230" s="81" t="s">
        <v>2397</v>
      </c>
      <c r="D230" s="82">
        <v>430433104105</v>
      </c>
      <c r="E230" s="83">
        <v>0.2</v>
      </c>
      <c r="F230" s="79"/>
    </row>
    <row r="231" spans="1:6" s="68" customFormat="1" x14ac:dyDescent="0.25">
      <c r="A231" s="84" t="s">
        <v>4417</v>
      </c>
      <c r="B231" s="81">
        <v>245</v>
      </c>
      <c r="C231" s="81" t="s">
        <v>2397</v>
      </c>
      <c r="D231" s="82">
        <v>480483101228</v>
      </c>
      <c r="E231" s="83">
        <v>0.2</v>
      </c>
      <c r="F231" s="86"/>
    </row>
    <row r="232" spans="1:5" s="68" customFormat="1" x14ac:dyDescent="0.25">
      <c r="A232" s="84" t="s">
        <v>4418</v>
      </c>
      <c r="B232" s="81">
        <v>246</v>
      </c>
      <c r="C232" s="81" t="s">
        <v>2401</v>
      </c>
      <c r="D232" s="82">
        <v>430433104105</v>
      </c>
      <c r="E232" s="83">
        <v>0.2</v>
      </c>
    </row>
    <row r="233" spans="1:5" s="68" customFormat="1" x14ac:dyDescent="0.25">
      <c r="A233" s="84" t="s">
        <v>4419</v>
      </c>
      <c r="B233" s="81">
        <v>246</v>
      </c>
      <c r="C233" s="81" t="s">
        <v>2401</v>
      </c>
      <c r="D233" s="82">
        <v>480483101228</v>
      </c>
      <c r="E233" s="83">
        <v>0.2</v>
      </c>
    </row>
    <row r="234" spans="1:5" s="68" customFormat="1" x14ac:dyDescent="0.25">
      <c r="A234" s="84" t="s">
        <v>4420</v>
      </c>
      <c r="B234" s="81">
        <v>248</v>
      </c>
      <c r="C234" s="81" t="s">
        <v>1239</v>
      </c>
      <c r="D234" s="82">
        <v>330333401101</v>
      </c>
      <c r="E234" s="83">
        <v>0.11</v>
      </c>
    </row>
    <row r="235" spans="1:5" s="68" customFormat="1" x14ac:dyDescent="0.25">
      <c r="A235" s="84" t="s">
        <v>4421</v>
      </c>
      <c r="B235" s="81">
        <v>248</v>
      </c>
      <c r="C235" s="81" t="s">
        <v>1239</v>
      </c>
      <c r="D235" s="82">
        <v>330333401102</v>
      </c>
      <c r="E235" s="83">
        <v>0.08</v>
      </c>
    </row>
    <row r="236" spans="1:5" s="68" customFormat="1" x14ac:dyDescent="0.25">
      <c r="A236" s="84" t="s">
        <v>4422</v>
      </c>
      <c r="B236" s="81">
        <v>248</v>
      </c>
      <c r="C236" s="81" t="s">
        <v>1239</v>
      </c>
      <c r="D236" s="82">
        <v>330333401452</v>
      </c>
      <c r="E236" s="83">
        <v>0.14</v>
      </c>
    </row>
    <row r="237" spans="1:5" s="68" customFormat="1" x14ac:dyDescent="0.25">
      <c r="A237" s="84" t="s">
        <v>4423</v>
      </c>
      <c r="B237" s="81">
        <v>248</v>
      </c>
      <c r="C237" s="81" t="s">
        <v>1239</v>
      </c>
      <c r="D237" s="82">
        <v>330333401453</v>
      </c>
      <c r="E237" s="83">
        <v>0.16</v>
      </c>
    </row>
    <row r="238" spans="1:5" s="68" customFormat="1" x14ac:dyDescent="0.25">
      <c r="A238" s="84" t="s">
        <v>4424</v>
      </c>
      <c r="B238" s="81">
        <v>248</v>
      </c>
      <c r="C238" s="81" t="s">
        <v>1239</v>
      </c>
      <c r="D238" s="82">
        <v>330333401473</v>
      </c>
      <c r="E238" s="83">
        <v>0.15</v>
      </c>
    </row>
    <row r="239" spans="1:5" s="68" customFormat="1" x14ac:dyDescent="0.25">
      <c r="A239" s="84" t="s">
        <v>4425</v>
      </c>
      <c r="B239" s="81">
        <v>248</v>
      </c>
      <c r="C239" s="81" t="s">
        <v>1239</v>
      </c>
      <c r="D239" s="82">
        <v>330333402151</v>
      </c>
      <c r="E239" s="83">
        <v>0.14</v>
      </c>
    </row>
    <row r="240" spans="1:6" s="68" customFormat="1" x14ac:dyDescent="0.25">
      <c r="A240" s="84" t="s">
        <v>4426</v>
      </c>
      <c r="B240" s="81">
        <v>248</v>
      </c>
      <c r="C240" s="81" t="s">
        <v>1239</v>
      </c>
      <c r="D240" s="82">
        <v>330333402152</v>
      </c>
      <c r="E240" s="83">
        <v>0.16</v>
      </c>
      <c r="F240" s="86"/>
    </row>
    <row r="241" spans="1:6" s="68" customFormat="1" x14ac:dyDescent="0.25">
      <c r="A241" s="84" t="s">
        <v>4427</v>
      </c>
      <c r="B241" s="90">
        <v>248</v>
      </c>
      <c r="C241" s="90" t="s">
        <v>1239</v>
      </c>
      <c r="D241" s="91">
        <v>330335405142</v>
      </c>
      <c r="E241" s="92">
        <v>0.16</v>
      </c>
      <c r="F241" s="72"/>
    </row>
    <row r="242" spans="1:6" s="68" customFormat="1" x14ac:dyDescent="0.25">
      <c r="A242" s="84" t="s">
        <v>4428</v>
      </c>
      <c r="B242" s="81">
        <v>248</v>
      </c>
      <c r="C242" s="81" t="s">
        <v>1239</v>
      </c>
      <c r="D242" s="82">
        <v>430433103251</v>
      </c>
      <c r="E242" s="83">
        <v>0.2</v>
      </c>
      <c r="F242" s="79"/>
    </row>
    <row r="243" spans="1:6" s="68" customFormat="1" x14ac:dyDescent="0.25">
      <c r="A243" s="84" t="s">
        <v>4429</v>
      </c>
      <c r="B243" s="81">
        <v>248</v>
      </c>
      <c r="C243" s="81" t="s">
        <v>1239</v>
      </c>
      <c r="D243" s="82">
        <v>430433104105</v>
      </c>
      <c r="E243" s="83">
        <v>0.2</v>
      </c>
      <c r="F243" s="79"/>
    </row>
    <row r="244" spans="1:6" s="68" customFormat="1" x14ac:dyDescent="0.25">
      <c r="A244" s="84" t="s">
        <v>4430</v>
      </c>
      <c r="B244" s="81">
        <v>248</v>
      </c>
      <c r="C244" s="81" t="s">
        <v>1239</v>
      </c>
      <c r="D244" s="82">
        <v>480483101228</v>
      </c>
      <c r="E244" s="83">
        <v>0.2</v>
      </c>
      <c r="F244" s="79"/>
    </row>
    <row r="245" spans="1:6" s="68" customFormat="1" x14ac:dyDescent="0.25">
      <c r="A245" s="84" t="s">
        <v>4431</v>
      </c>
      <c r="B245" s="81">
        <v>249</v>
      </c>
      <c r="C245" s="81" t="s">
        <v>2403</v>
      </c>
      <c r="D245" s="82">
        <v>330333401452</v>
      </c>
      <c r="E245" s="83">
        <v>0.14</v>
      </c>
      <c r="F245" s="79"/>
    </row>
    <row r="246" spans="1:6" s="68" customFormat="1" x14ac:dyDescent="0.25">
      <c r="A246" s="84" t="s">
        <v>4432</v>
      </c>
      <c r="B246" s="81">
        <v>249</v>
      </c>
      <c r="C246" s="81" t="s">
        <v>2403</v>
      </c>
      <c r="D246" s="82">
        <v>330335405142</v>
      </c>
      <c r="E246" s="83">
        <v>0.2</v>
      </c>
      <c r="F246" s="79"/>
    </row>
    <row r="247" spans="1:6" s="68" customFormat="1" x14ac:dyDescent="0.25">
      <c r="A247" s="84" t="s">
        <v>4433</v>
      </c>
      <c r="B247" s="81">
        <v>249</v>
      </c>
      <c r="C247" s="81" t="s">
        <v>2403</v>
      </c>
      <c r="D247" s="82">
        <v>430433104105</v>
      </c>
      <c r="E247" s="83">
        <v>0.2</v>
      </c>
      <c r="F247" s="79"/>
    </row>
    <row r="248" spans="1:6" s="68" customFormat="1" x14ac:dyDescent="0.25">
      <c r="A248" s="84" t="s">
        <v>4434</v>
      </c>
      <c r="B248" s="81">
        <v>249</v>
      </c>
      <c r="C248" s="81" t="s">
        <v>2403</v>
      </c>
      <c r="D248" s="82">
        <v>480483101228</v>
      </c>
      <c r="E248" s="83">
        <v>0.2</v>
      </c>
      <c r="F248" s="79"/>
    </row>
    <row r="249" spans="1:6" s="68" customFormat="1" x14ac:dyDescent="0.25">
      <c r="A249" s="84" t="s">
        <v>4435</v>
      </c>
      <c r="B249" s="81">
        <v>251</v>
      </c>
      <c r="C249" s="81" t="s">
        <v>1597</v>
      </c>
      <c r="D249" s="82">
        <v>330333401127</v>
      </c>
      <c r="E249" s="83">
        <v>0.08</v>
      </c>
      <c r="F249" s="79"/>
    </row>
    <row r="250" spans="1:6" s="68" customFormat="1" x14ac:dyDescent="0.25">
      <c r="A250" s="84" t="s">
        <v>4436</v>
      </c>
      <c r="B250" s="81">
        <v>251</v>
      </c>
      <c r="C250" s="81" t="s">
        <v>1597</v>
      </c>
      <c r="D250" s="82">
        <v>330333401452</v>
      </c>
      <c r="E250" s="83">
        <v>0.14</v>
      </c>
      <c r="F250" s="79"/>
    </row>
    <row r="251" spans="1:6" s="68" customFormat="1" x14ac:dyDescent="0.25">
      <c r="A251" s="84" t="s">
        <v>4437</v>
      </c>
      <c r="B251" s="81">
        <v>251</v>
      </c>
      <c r="C251" s="81" t="s">
        <v>1597</v>
      </c>
      <c r="D251" s="82">
        <v>330333401453</v>
      </c>
      <c r="E251" s="83">
        <v>0.16</v>
      </c>
      <c r="F251" s="79"/>
    </row>
    <row r="252" spans="1:6" s="68" customFormat="1" x14ac:dyDescent="0.25">
      <c r="A252" s="84" t="s">
        <v>4438</v>
      </c>
      <c r="B252" s="81">
        <v>251</v>
      </c>
      <c r="C252" s="81" t="s">
        <v>1597</v>
      </c>
      <c r="D252" s="82">
        <v>330333401473</v>
      </c>
      <c r="E252" s="83">
        <v>0.15</v>
      </c>
      <c r="F252" s="79"/>
    </row>
    <row r="253" spans="1:6" s="68" customFormat="1" x14ac:dyDescent="0.25">
      <c r="A253" s="84" t="s">
        <v>4439</v>
      </c>
      <c r="B253" s="81">
        <v>251</v>
      </c>
      <c r="C253" s="81" t="s">
        <v>1597</v>
      </c>
      <c r="D253" s="82">
        <v>330333402151</v>
      </c>
      <c r="E253" s="83">
        <v>0.14</v>
      </c>
      <c r="F253" s="79"/>
    </row>
    <row r="254" spans="1:6" s="68" customFormat="1" x14ac:dyDescent="0.25">
      <c r="A254" s="84" t="s">
        <v>4440</v>
      </c>
      <c r="B254" s="81">
        <v>251</v>
      </c>
      <c r="C254" s="81" t="s">
        <v>1597</v>
      </c>
      <c r="D254" s="82">
        <v>330333402152</v>
      </c>
      <c r="E254" s="83">
        <v>0.16</v>
      </c>
      <c r="F254" s="79"/>
    </row>
    <row r="255" spans="1:6" s="68" customFormat="1" x14ac:dyDescent="0.25">
      <c r="A255" s="84" t="s">
        <v>4441</v>
      </c>
      <c r="B255" s="81">
        <v>251</v>
      </c>
      <c r="C255" s="81" t="s">
        <v>1597</v>
      </c>
      <c r="D255" s="82">
        <v>330335405101</v>
      </c>
      <c r="E255" s="83">
        <v>0.15</v>
      </c>
      <c r="F255" s="79"/>
    </row>
    <row r="256" spans="1:10" s="88" customFormat="1" x14ac:dyDescent="0.25">
      <c r="A256" s="84" t="s">
        <v>4442</v>
      </c>
      <c r="B256" s="81">
        <v>251</v>
      </c>
      <c r="C256" s="81" t="s">
        <v>1597</v>
      </c>
      <c r="D256" s="82">
        <v>330335405142</v>
      </c>
      <c r="E256" s="83">
        <v>0.16</v>
      </c>
      <c r="F256" s="79"/>
      <c r="G256" s="68"/>
      <c r="H256" s="68"/>
      <c r="I256" s="68"/>
      <c r="J256" s="68"/>
    </row>
    <row r="257" spans="1:11" s="88" customFormat="1" x14ac:dyDescent="0.25">
      <c r="A257" s="84" t="s">
        <v>4443</v>
      </c>
      <c r="B257" s="81">
        <v>251</v>
      </c>
      <c r="C257" s="81" t="s">
        <v>1597</v>
      </c>
      <c r="D257" s="82">
        <v>430433104105</v>
      </c>
      <c r="E257" s="83">
        <v>0.2</v>
      </c>
      <c r="F257" s="79"/>
      <c r="G257" s="68"/>
      <c r="H257" s="68"/>
      <c r="I257" s="68"/>
      <c r="J257" s="68"/>
      <c r="K257" s="68"/>
    </row>
    <row r="258" spans="1:11" s="68" customFormat="1" x14ac:dyDescent="0.25">
      <c r="A258" s="84" t="s">
        <v>4444</v>
      </c>
      <c r="B258" s="81">
        <v>251</v>
      </c>
      <c r="C258" s="81" t="s">
        <v>1597</v>
      </c>
      <c r="D258" s="82">
        <v>480483101228</v>
      </c>
      <c r="E258" s="83">
        <v>0.2</v>
      </c>
      <c r="F258" s="79"/>
      <c r="K258" s="88"/>
    </row>
    <row r="259" spans="1:6" s="68" customFormat="1" x14ac:dyDescent="0.25">
      <c r="A259" s="84" t="s">
        <v>4445</v>
      </c>
      <c r="B259" s="81">
        <v>252</v>
      </c>
      <c r="C259" s="81" t="s">
        <v>4446</v>
      </c>
      <c r="D259" s="82">
        <v>330333401101</v>
      </c>
      <c r="E259" s="83">
        <v>0.11</v>
      </c>
      <c r="F259" s="86"/>
    </row>
    <row r="260" spans="1:5" s="68" customFormat="1" x14ac:dyDescent="0.25">
      <c r="A260" s="84" t="s">
        <v>4447</v>
      </c>
      <c r="B260" s="81">
        <v>252</v>
      </c>
      <c r="C260" s="81" t="s">
        <v>1606</v>
      </c>
      <c r="D260" s="82">
        <v>330333401452</v>
      </c>
      <c r="E260" s="83">
        <v>0.14</v>
      </c>
    </row>
    <row r="261" spans="1:6" s="68" customFormat="1" x14ac:dyDescent="0.25">
      <c r="A261" s="84" t="s">
        <v>4448</v>
      </c>
      <c r="B261" s="81">
        <v>252</v>
      </c>
      <c r="C261" s="81" t="s">
        <v>1606</v>
      </c>
      <c r="D261" s="82">
        <v>330333401453</v>
      </c>
      <c r="E261" s="83">
        <v>0.16</v>
      </c>
      <c r="F261" s="79"/>
    </row>
    <row r="262" spans="1:6" s="68" customFormat="1" x14ac:dyDescent="0.25">
      <c r="A262" s="84" t="s">
        <v>4449</v>
      </c>
      <c r="B262" s="81">
        <v>252</v>
      </c>
      <c r="C262" s="81" t="s">
        <v>4446</v>
      </c>
      <c r="D262" s="82">
        <v>330333401472</v>
      </c>
      <c r="E262" s="83">
        <v>0.14</v>
      </c>
      <c r="F262" s="79"/>
    </row>
    <row r="263" spans="1:6" s="68" customFormat="1" x14ac:dyDescent="0.25">
      <c r="A263" s="84" t="s">
        <v>4450</v>
      </c>
      <c r="B263" s="81">
        <v>252</v>
      </c>
      <c r="C263" s="81" t="s">
        <v>1606</v>
      </c>
      <c r="D263" s="82">
        <v>330333402151</v>
      </c>
      <c r="E263" s="83">
        <v>0.14</v>
      </c>
      <c r="F263" s="79"/>
    </row>
    <row r="264" spans="1:6" s="68" customFormat="1" x14ac:dyDescent="0.25">
      <c r="A264" s="84" t="s">
        <v>4451</v>
      </c>
      <c r="B264" s="81">
        <v>252</v>
      </c>
      <c r="C264" s="81" t="s">
        <v>1606</v>
      </c>
      <c r="D264" s="82">
        <v>330333402152</v>
      </c>
      <c r="E264" s="83">
        <v>0.16</v>
      </c>
      <c r="F264" s="79"/>
    </row>
    <row r="265" spans="1:11" s="88" customFormat="1" x14ac:dyDescent="0.25">
      <c r="A265" s="84" t="s">
        <v>4452</v>
      </c>
      <c r="B265" s="81">
        <v>252</v>
      </c>
      <c r="C265" s="81" t="s">
        <v>1606</v>
      </c>
      <c r="D265" s="82">
        <v>330335405101</v>
      </c>
      <c r="E265" s="83">
        <v>0.15</v>
      </c>
      <c r="F265" s="79"/>
      <c r="G265" s="68"/>
      <c r="H265" s="68"/>
      <c r="I265" s="68"/>
      <c r="J265" s="68"/>
      <c r="K265" s="68"/>
    </row>
    <row r="266" spans="1:10" s="88" customFormat="1" x14ac:dyDescent="0.25">
      <c r="A266" s="84" t="s">
        <v>4453</v>
      </c>
      <c r="B266" s="81">
        <v>252</v>
      </c>
      <c r="C266" s="81" t="s">
        <v>1606</v>
      </c>
      <c r="D266" s="82">
        <v>330335405142</v>
      </c>
      <c r="E266" s="83">
        <v>0.16</v>
      </c>
      <c r="F266" s="79"/>
      <c r="G266" s="68"/>
      <c r="H266" s="68"/>
      <c r="I266" s="68"/>
      <c r="J266" s="68"/>
    </row>
    <row r="267" spans="1:6" s="68" customFormat="1" x14ac:dyDescent="0.25">
      <c r="A267" s="84" t="s">
        <v>4454</v>
      </c>
      <c r="B267" s="81">
        <v>252</v>
      </c>
      <c r="C267" s="81" t="s">
        <v>1606</v>
      </c>
      <c r="D267" s="82">
        <v>430433104105</v>
      </c>
      <c r="E267" s="83">
        <v>0.2</v>
      </c>
      <c r="F267" s="79"/>
    </row>
    <row r="268" spans="1:6" s="68" customFormat="1" x14ac:dyDescent="0.25">
      <c r="A268" s="84" t="s">
        <v>4454</v>
      </c>
      <c r="B268" s="81">
        <v>252</v>
      </c>
      <c r="C268" s="81" t="s">
        <v>1606</v>
      </c>
      <c r="D268" s="82">
        <v>430433104105</v>
      </c>
      <c r="E268" s="83">
        <v>0.2</v>
      </c>
      <c r="F268" s="79"/>
    </row>
    <row r="269" spans="1:6" s="68" customFormat="1" x14ac:dyDescent="0.25">
      <c r="A269" s="84" t="s">
        <v>4455</v>
      </c>
      <c r="B269" s="81">
        <v>252</v>
      </c>
      <c r="C269" s="81" t="s">
        <v>1606</v>
      </c>
      <c r="D269" s="82">
        <v>480483101228</v>
      </c>
      <c r="E269" s="83">
        <v>0.2</v>
      </c>
      <c r="F269" s="79"/>
    </row>
    <row r="270" spans="1:11" s="68" customFormat="1" x14ac:dyDescent="0.25">
      <c r="A270" s="84" t="s">
        <v>4456</v>
      </c>
      <c r="B270" s="81">
        <v>253</v>
      </c>
      <c r="C270" s="81" t="s">
        <v>1632</v>
      </c>
      <c r="D270" s="82">
        <v>330333401101</v>
      </c>
      <c r="E270" s="83">
        <v>0.11</v>
      </c>
      <c r="F270" s="79"/>
      <c r="K270" s="88"/>
    </row>
    <row r="271" spans="1:5" s="68" customFormat="1" x14ac:dyDescent="0.25">
      <c r="A271" s="75" t="s">
        <v>4457</v>
      </c>
      <c r="B271" s="76">
        <v>253</v>
      </c>
      <c r="C271" s="76" t="s">
        <v>1632</v>
      </c>
      <c r="D271" s="77">
        <v>330333401452</v>
      </c>
      <c r="E271" s="78">
        <v>0.14</v>
      </c>
    </row>
    <row r="272" spans="1:6" s="68" customFormat="1" x14ac:dyDescent="0.25">
      <c r="A272" s="75" t="s">
        <v>4458</v>
      </c>
      <c r="B272" s="76">
        <v>253</v>
      </c>
      <c r="C272" s="76" t="s">
        <v>1632</v>
      </c>
      <c r="D272" s="77">
        <v>330333401453</v>
      </c>
      <c r="E272" s="78">
        <v>0.16</v>
      </c>
      <c r="F272" s="79"/>
    </row>
    <row r="273" spans="1:6" s="68" customFormat="1" x14ac:dyDescent="0.25">
      <c r="A273" s="84" t="s">
        <v>4459</v>
      </c>
      <c r="B273" s="81">
        <v>253</v>
      </c>
      <c r="C273" s="81" t="s">
        <v>1632</v>
      </c>
      <c r="D273" s="82">
        <v>330333401473</v>
      </c>
      <c r="E273" s="83">
        <v>0.15</v>
      </c>
      <c r="F273" s="79"/>
    </row>
    <row r="274" spans="1:6" s="68" customFormat="1" x14ac:dyDescent="0.25">
      <c r="A274" s="75" t="s">
        <v>4460</v>
      </c>
      <c r="B274" s="76">
        <v>253</v>
      </c>
      <c r="C274" s="76" t="s">
        <v>1632</v>
      </c>
      <c r="D274" s="77">
        <v>330333402151</v>
      </c>
      <c r="E274" s="78">
        <v>0.14</v>
      </c>
      <c r="F274" s="79"/>
    </row>
    <row r="275" spans="1:6" s="68" customFormat="1" x14ac:dyDescent="0.25">
      <c r="A275" s="75" t="s">
        <v>4461</v>
      </c>
      <c r="B275" s="76">
        <v>253</v>
      </c>
      <c r="C275" s="76" t="s">
        <v>1632</v>
      </c>
      <c r="D275" s="77">
        <v>330333402152</v>
      </c>
      <c r="E275" s="78">
        <v>0.16</v>
      </c>
      <c r="F275" s="79"/>
    </row>
    <row r="276" spans="1:6" s="68" customFormat="1" x14ac:dyDescent="0.25">
      <c r="A276" s="75" t="s">
        <v>4462</v>
      </c>
      <c r="B276" s="76">
        <v>253</v>
      </c>
      <c r="C276" s="76" t="s">
        <v>1632</v>
      </c>
      <c r="D276" s="77">
        <v>330335405142</v>
      </c>
      <c r="E276" s="78">
        <v>0.2</v>
      </c>
      <c r="F276" s="79"/>
    </row>
    <row r="277" spans="1:6" s="68" customFormat="1" x14ac:dyDescent="0.25">
      <c r="A277" s="75" t="s">
        <v>4463</v>
      </c>
      <c r="B277" s="76">
        <v>253</v>
      </c>
      <c r="C277" s="76" t="s">
        <v>1632</v>
      </c>
      <c r="D277" s="77">
        <v>430433104105</v>
      </c>
      <c r="E277" s="78">
        <v>0.2</v>
      </c>
      <c r="F277" s="79"/>
    </row>
    <row r="278" spans="1:6" s="68" customFormat="1" x14ac:dyDescent="0.25">
      <c r="A278" s="84" t="s">
        <v>4464</v>
      </c>
      <c r="B278" s="81">
        <v>253</v>
      </c>
      <c r="C278" s="81" t="s">
        <v>1632</v>
      </c>
      <c r="D278" s="82">
        <v>480483101228</v>
      </c>
      <c r="E278" s="83">
        <v>0.2</v>
      </c>
      <c r="F278" s="79"/>
    </row>
    <row r="279" spans="1:6" s="68" customFormat="1" x14ac:dyDescent="0.25">
      <c r="A279" s="84" t="s">
        <v>4465</v>
      </c>
      <c r="B279" s="81">
        <v>254</v>
      </c>
      <c r="C279" s="81" t="s">
        <v>4466</v>
      </c>
      <c r="D279" s="82">
        <v>430433104105</v>
      </c>
      <c r="E279" s="83">
        <v>0.2</v>
      </c>
      <c r="F279" s="79"/>
    </row>
    <row r="280" spans="1:5" s="68" customFormat="1" x14ac:dyDescent="0.25">
      <c r="A280" s="84" t="s">
        <v>4467</v>
      </c>
      <c r="B280" s="81">
        <v>254</v>
      </c>
      <c r="C280" s="81" t="s">
        <v>4466</v>
      </c>
      <c r="D280" s="82">
        <v>480483101228</v>
      </c>
      <c r="E280" s="83">
        <v>0.2</v>
      </c>
    </row>
    <row r="281" spans="1:6" s="68" customFormat="1" x14ac:dyDescent="0.25">
      <c r="A281" s="84" t="s">
        <v>4468</v>
      </c>
      <c r="B281" s="81">
        <v>257</v>
      </c>
      <c r="C281" s="81" t="s">
        <v>2406</v>
      </c>
      <c r="D281" s="82">
        <v>330335405142</v>
      </c>
      <c r="E281" s="83">
        <v>0.2</v>
      </c>
      <c r="F281" s="86"/>
    </row>
    <row r="282" spans="1:10" s="88" customFormat="1" x14ac:dyDescent="0.25">
      <c r="A282" s="84" t="s">
        <v>4469</v>
      </c>
      <c r="B282" s="81">
        <v>257</v>
      </c>
      <c r="C282" s="81" t="s">
        <v>2406</v>
      </c>
      <c r="D282" s="82">
        <v>430433104105</v>
      </c>
      <c r="E282" s="83">
        <v>0.2</v>
      </c>
      <c r="F282" s="79"/>
      <c r="G282" s="68"/>
      <c r="H282" s="68"/>
      <c r="I282" s="68"/>
      <c r="J282" s="68"/>
    </row>
    <row r="283" spans="1:10" s="88" customFormat="1" x14ac:dyDescent="0.25">
      <c r="A283" s="84" t="s">
        <v>4470</v>
      </c>
      <c r="B283" s="81">
        <v>257</v>
      </c>
      <c r="C283" s="81" t="s">
        <v>2406</v>
      </c>
      <c r="D283" s="82">
        <v>480483101228</v>
      </c>
      <c r="E283" s="83">
        <v>0.2</v>
      </c>
      <c r="F283" s="79"/>
      <c r="G283" s="68"/>
      <c r="H283" s="68"/>
      <c r="I283" s="68"/>
      <c r="J283" s="68"/>
    </row>
    <row r="284" spans="1:5" s="68" customFormat="1" x14ac:dyDescent="0.25">
      <c r="A284" s="84" t="s">
        <v>4471</v>
      </c>
      <c r="B284" s="81">
        <v>258</v>
      </c>
      <c r="C284" s="81" t="s">
        <v>2410</v>
      </c>
      <c r="D284" s="82">
        <v>330335405142</v>
      </c>
      <c r="E284" s="83">
        <v>0.2</v>
      </c>
    </row>
    <row r="285" spans="1:5" s="68" customFormat="1" x14ac:dyDescent="0.25">
      <c r="A285" s="84" t="s">
        <v>4472</v>
      </c>
      <c r="B285" s="81">
        <v>258</v>
      </c>
      <c r="C285" s="81" t="s">
        <v>2410</v>
      </c>
      <c r="D285" s="82">
        <v>430433104105</v>
      </c>
      <c r="E285" s="83">
        <v>0.2</v>
      </c>
    </row>
    <row r="286" spans="1:5" s="68" customFormat="1" x14ac:dyDescent="0.25">
      <c r="A286" s="84" t="s">
        <v>4473</v>
      </c>
      <c r="B286" s="81">
        <v>258</v>
      </c>
      <c r="C286" s="81" t="s">
        <v>2410</v>
      </c>
      <c r="D286" s="82">
        <v>480483101228</v>
      </c>
      <c r="E286" s="83">
        <v>0.2</v>
      </c>
    </row>
    <row r="287" spans="1:5" s="68" customFormat="1" x14ac:dyDescent="0.25">
      <c r="A287" s="84" t="s">
        <v>4474</v>
      </c>
      <c r="B287" s="81">
        <v>260</v>
      </c>
      <c r="C287" s="81" t="s">
        <v>4475</v>
      </c>
      <c r="D287" s="82">
        <v>430433104105</v>
      </c>
      <c r="E287" s="83">
        <v>0.2</v>
      </c>
    </row>
    <row r="288" spans="1:6" s="68" customFormat="1" x14ac:dyDescent="0.25">
      <c r="A288" s="84" t="s">
        <v>4476</v>
      </c>
      <c r="B288" s="81">
        <v>260</v>
      </c>
      <c r="C288" s="81" t="s">
        <v>4475</v>
      </c>
      <c r="D288" s="82">
        <v>480483101228</v>
      </c>
      <c r="E288" s="83">
        <v>0.2</v>
      </c>
      <c r="F288" s="79"/>
    </row>
    <row r="289" spans="1:6" s="68" customFormat="1" x14ac:dyDescent="0.25">
      <c r="A289" s="84" t="s">
        <v>4477</v>
      </c>
      <c r="B289" s="81">
        <v>262</v>
      </c>
      <c r="C289" s="81" t="s">
        <v>1451</v>
      </c>
      <c r="D289" s="82">
        <v>330333401102</v>
      </c>
      <c r="E289" s="83">
        <v>0.08</v>
      </c>
      <c r="F289" s="79"/>
    </row>
    <row r="290" spans="1:5" s="68" customFormat="1" x14ac:dyDescent="0.25">
      <c r="A290" s="84" t="s">
        <v>4478</v>
      </c>
      <c r="B290" s="81">
        <v>262</v>
      </c>
      <c r="C290" s="81" t="s">
        <v>1451</v>
      </c>
      <c r="D290" s="82">
        <v>330333401127</v>
      </c>
      <c r="E290" s="83">
        <v>0.08</v>
      </c>
    </row>
    <row r="291" spans="1:5" s="68" customFormat="1" x14ac:dyDescent="0.25">
      <c r="A291" s="84" t="s">
        <v>4479</v>
      </c>
      <c r="B291" s="81">
        <v>262</v>
      </c>
      <c r="C291" s="81" t="s">
        <v>1451</v>
      </c>
      <c r="D291" s="82">
        <v>330333401452</v>
      </c>
      <c r="E291" s="83">
        <v>0.14</v>
      </c>
    </row>
    <row r="292" spans="1:5" s="68" customFormat="1" x14ac:dyDescent="0.25">
      <c r="A292" s="84" t="s">
        <v>4480</v>
      </c>
      <c r="B292" s="81">
        <v>262</v>
      </c>
      <c r="C292" s="81" t="s">
        <v>1451</v>
      </c>
      <c r="D292" s="82">
        <v>330333401453</v>
      </c>
      <c r="E292" s="83">
        <v>0.16</v>
      </c>
    </row>
    <row r="293" spans="1:5" s="68" customFormat="1" x14ac:dyDescent="0.25">
      <c r="A293" s="84" t="s">
        <v>4481</v>
      </c>
      <c r="B293" s="81">
        <v>262</v>
      </c>
      <c r="C293" s="81" t="s">
        <v>4482</v>
      </c>
      <c r="D293" s="82">
        <v>330333401473</v>
      </c>
      <c r="E293" s="83">
        <v>0.15</v>
      </c>
    </row>
    <row r="294" spans="1:5" s="68" customFormat="1" x14ac:dyDescent="0.25">
      <c r="A294" s="84" t="s">
        <v>4483</v>
      </c>
      <c r="B294" s="81">
        <v>262</v>
      </c>
      <c r="C294" s="81" t="s">
        <v>1451</v>
      </c>
      <c r="D294" s="82">
        <v>330333402151</v>
      </c>
      <c r="E294" s="83">
        <v>0.14</v>
      </c>
    </row>
    <row r="295" spans="1:5" s="68" customFormat="1" x14ac:dyDescent="0.25">
      <c r="A295" s="84" t="s">
        <v>4484</v>
      </c>
      <c r="B295" s="81">
        <v>262</v>
      </c>
      <c r="C295" s="81" t="s">
        <v>1451</v>
      </c>
      <c r="D295" s="82">
        <v>330333402152</v>
      </c>
      <c r="E295" s="83">
        <v>0.16</v>
      </c>
    </row>
    <row r="296" spans="1:5" s="68" customFormat="1" x14ac:dyDescent="0.25">
      <c r="A296" s="84" t="s">
        <v>4485</v>
      </c>
      <c r="B296" s="81">
        <v>262</v>
      </c>
      <c r="C296" s="81" t="s">
        <v>4482</v>
      </c>
      <c r="D296" s="82">
        <v>330333402172</v>
      </c>
      <c r="E296" s="83">
        <v>0.14</v>
      </c>
    </row>
    <row r="297" spans="1:5" s="68" customFormat="1" x14ac:dyDescent="0.25">
      <c r="A297" s="84" t="s">
        <v>4486</v>
      </c>
      <c r="B297" s="81">
        <v>262</v>
      </c>
      <c r="C297" s="81" t="s">
        <v>1451</v>
      </c>
      <c r="D297" s="82">
        <v>330333402174</v>
      </c>
      <c r="E297" s="83">
        <v>0.15</v>
      </c>
    </row>
    <row r="298" spans="1:6" s="68" customFormat="1" x14ac:dyDescent="0.25">
      <c r="A298" s="84" t="s">
        <v>4487</v>
      </c>
      <c r="B298" s="81">
        <v>262</v>
      </c>
      <c r="C298" s="81" t="s">
        <v>1451</v>
      </c>
      <c r="D298" s="82">
        <v>330335405142</v>
      </c>
      <c r="E298" s="83">
        <v>0.2</v>
      </c>
      <c r="F298" s="86"/>
    </row>
    <row r="299" spans="1:6" s="68" customFormat="1" x14ac:dyDescent="0.25">
      <c r="A299" s="84" t="s">
        <v>4488</v>
      </c>
      <c r="B299" s="81">
        <v>262</v>
      </c>
      <c r="C299" s="81" t="s">
        <v>1451</v>
      </c>
      <c r="D299" s="82">
        <v>430433103251</v>
      </c>
      <c r="E299" s="83">
        <v>0.2</v>
      </c>
      <c r="F299" s="72"/>
    </row>
    <row r="300" spans="1:6" s="68" customFormat="1" x14ac:dyDescent="0.25">
      <c r="A300" s="84" t="s">
        <v>4489</v>
      </c>
      <c r="B300" s="81">
        <v>262</v>
      </c>
      <c r="C300" s="81" t="s">
        <v>1451</v>
      </c>
      <c r="D300" s="82">
        <v>430433104105</v>
      </c>
      <c r="E300" s="83">
        <v>0.2</v>
      </c>
      <c r="F300" s="79"/>
    </row>
    <row r="301" spans="1:5" s="68" customFormat="1" x14ac:dyDescent="0.25">
      <c r="A301" s="63" t="s">
        <v>4489</v>
      </c>
      <c r="B301" s="81">
        <v>262</v>
      </c>
      <c r="C301" s="81" t="s">
        <v>1451</v>
      </c>
      <c r="D301" s="82">
        <v>430433104105</v>
      </c>
      <c r="E301" s="83">
        <v>0.2</v>
      </c>
    </row>
    <row r="302" spans="1:5" s="68" customFormat="1" x14ac:dyDescent="0.25">
      <c r="A302" s="84" t="s">
        <v>4490</v>
      </c>
      <c r="B302" s="81">
        <v>262</v>
      </c>
      <c r="C302" s="81" t="s">
        <v>1451</v>
      </c>
      <c r="D302" s="82">
        <v>480483101228</v>
      </c>
      <c r="E302" s="83">
        <v>0.2</v>
      </c>
    </row>
    <row r="303" spans="1:5" s="68" customFormat="1" x14ac:dyDescent="0.25">
      <c r="A303" s="84" t="s">
        <v>4491</v>
      </c>
      <c r="B303" s="81">
        <v>263</v>
      </c>
      <c r="C303" s="81" t="s">
        <v>2761</v>
      </c>
      <c r="D303" s="82">
        <v>330335405142</v>
      </c>
      <c r="E303" s="83">
        <v>0.2</v>
      </c>
    </row>
    <row r="304" spans="1:5" s="68" customFormat="1" x14ac:dyDescent="0.25">
      <c r="A304" s="84" t="s">
        <v>4491</v>
      </c>
      <c r="B304" s="81">
        <v>263</v>
      </c>
      <c r="C304" s="81" t="s">
        <v>2761</v>
      </c>
      <c r="D304" s="82">
        <v>330335405142</v>
      </c>
      <c r="E304" s="83">
        <v>0.2</v>
      </c>
    </row>
    <row r="305" spans="1:6" s="68" customFormat="1" x14ac:dyDescent="0.25">
      <c r="A305" s="84" t="s">
        <v>4492</v>
      </c>
      <c r="B305" s="81">
        <v>263</v>
      </c>
      <c r="C305" s="81" t="s">
        <v>2761</v>
      </c>
      <c r="D305" s="82">
        <v>430433103251</v>
      </c>
      <c r="E305" s="83">
        <v>0.2</v>
      </c>
      <c r="F305" s="79"/>
    </row>
    <row r="306" spans="1:6" s="68" customFormat="1" x14ac:dyDescent="0.25">
      <c r="A306" s="84" t="s">
        <v>4493</v>
      </c>
      <c r="B306" s="81">
        <v>263</v>
      </c>
      <c r="C306" s="81" t="s">
        <v>2761</v>
      </c>
      <c r="D306" s="82">
        <v>430433104105</v>
      </c>
      <c r="E306" s="83">
        <v>0.2</v>
      </c>
      <c r="F306" s="79"/>
    </row>
    <row r="307" spans="1:5" s="68" customFormat="1" x14ac:dyDescent="0.25">
      <c r="A307" s="63" t="s">
        <v>4493</v>
      </c>
      <c r="B307" s="81">
        <v>263</v>
      </c>
      <c r="C307" s="81" t="s">
        <v>2761</v>
      </c>
      <c r="D307" s="82">
        <v>430433104105</v>
      </c>
      <c r="E307" s="83">
        <v>0.2</v>
      </c>
    </row>
    <row r="308" spans="1:5" s="68" customFormat="1" x14ac:dyDescent="0.25">
      <c r="A308" s="84" t="s">
        <v>4494</v>
      </c>
      <c r="B308" s="81">
        <v>263</v>
      </c>
      <c r="C308" s="81" t="s">
        <v>2761</v>
      </c>
      <c r="D308" s="82">
        <v>480483101228</v>
      </c>
      <c r="E308" s="83">
        <v>0.2</v>
      </c>
    </row>
    <row r="309" spans="1:6" s="68" customFormat="1" x14ac:dyDescent="0.25">
      <c r="A309" s="84" t="s">
        <v>4495</v>
      </c>
      <c r="B309" s="81">
        <v>265</v>
      </c>
      <c r="C309" s="81" t="s">
        <v>1557</v>
      </c>
      <c r="D309" s="82">
        <v>330333401101</v>
      </c>
      <c r="E309" s="83">
        <v>0.11</v>
      </c>
      <c r="F309" s="86"/>
    </row>
    <row r="310" spans="1:5" s="68" customFormat="1" x14ac:dyDescent="0.25">
      <c r="A310" s="84" t="s">
        <v>4496</v>
      </c>
      <c r="B310" s="81">
        <v>265</v>
      </c>
      <c r="C310" s="81" t="s">
        <v>1557</v>
      </c>
      <c r="D310" s="82">
        <v>330333401453</v>
      </c>
      <c r="E310" s="83">
        <v>0.16</v>
      </c>
    </row>
    <row r="311" spans="1:6" s="68" customFormat="1" x14ac:dyDescent="0.25">
      <c r="A311" s="84" t="s">
        <v>4497</v>
      </c>
      <c r="B311" s="81">
        <v>265</v>
      </c>
      <c r="C311" s="81" t="s">
        <v>1557</v>
      </c>
      <c r="D311" s="82">
        <v>330333402101</v>
      </c>
      <c r="E311" s="83">
        <v>0.11</v>
      </c>
      <c r="F311" s="79"/>
    </row>
    <row r="312" spans="1:6" s="68" customFormat="1" x14ac:dyDescent="0.25">
      <c r="A312" s="84" t="s">
        <v>4498</v>
      </c>
      <c r="B312" s="81">
        <v>265</v>
      </c>
      <c r="C312" s="81" t="s">
        <v>1557</v>
      </c>
      <c r="D312" s="82">
        <v>330333402152</v>
      </c>
      <c r="E312" s="83">
        <v>0.16</v>
      </c>
      <c r="F312" s="79"/>
    </row>
    <row r="313" spans="1:6" s="68" customFormat="1" x14ac:dyDescent="0.25">
      <c r="A313" s="84" t="s">
        <v>4499</v>
      </c>
      <c r="B313" s="81">
        <v>265</v>
      </c>
      <c r="C313" s="81" t="s">
        <v>1557</v>
      </c>
      <c r="D313" s="82">
        <v>330335405101</v>
      </c>
      <c r="E313" s="83">
        <v>0.15</v>
      </c>
      <c r="F313" s="79"/>
    </row>
    <row r="314" spans="1:6" s="68" customFormat="1" x14ac:dyDescent="0.25">
      <c r="A314" s="84" t="s">
        <v>4500</v>
      </c>
      <c r="B314" s="81">
        <v>265</v>
      </c>
      <c r="C314" s="81" t="s">
        <v>1557</v>
      </c>
      <c r="D314" s="82">
        <v>330335405142</v>
      </c>
      <c r="E314" s="83">
        <v>0.2</v>
      </c>
      <c r="F314" s="79"/>
    </row>
    <row r="315" spans="1:6" s="68" customFormat="1" x14ac:dyDescent="0.25">
      <c r="A315" s="63" t="s">
        <v>4501</v>
      </c>
      <c r="B315" s="81">
        <v>265</v>
      </c>
      <c r="C315" s="81" t="s">
        <v>1557</v>
      </c>
      <c r="D315" s="82">
        <v>430433104105</v>
      </c>
      <c r="E315" s="83">
        <v>0.2</v>
      </c>
      <c r="F315" s="79"/>
    </row>
    <row r="316" spans="1:6" s="68" customFormat="1" x14ac:dyDescent="0.25">
      <c r="A316" s="84" t="s">
        <v>4502</v>
      </c>
      <c r="B316" s="81">
        <v>265</v>
      </c>
      <c r="C316" s="81" t="s">
        <v>1557</v>
      </c>
      <c r="D316" s="82">
        <v>480483101228</v>
      </c>
      <c r="E316" s="83">
        <v>0.2</v>
      </c>
      <c r="F316" s="79"/>
    </row>
    <row r="317" spans="1:6" s="68" customFormat="1" x14ac:dyDescent="0.25">
      <c r="A317" s="84" t="s">
        <v>4503</v>
      </c>
      <c r="B317" s="81">
        <v>266</v>
      </c>
      <c r="C317" s="81" t="s">
        <v>1553</v>
      </c>
      <c r="D317" s="82">
        <v>330333401101</v>
      </c>
      <c r="E317" s="83">
        <v>0.11</v>
      </c>
      <c r="F317" s="72"/>
    </row>
    <row r="318" spans="1:6" s="68" customFormat="1" x14ac:dyDescent="0.25">
      <c r="A318" s="84" t="s">
        <v>4504</v>
      </c>
      <c r="B318" s="81">
        <v>266</v>
      </c>
      <c r="C318" s="81" t="s">
        <v>1553</v>
      </c>
      <c r="D318" s="82">
        <v>330333401452</v>
      </c>
      <c r="E318" s="83">
        <v>0.14</v>
      </c>
      <c r="F318" s="79"/>
    </row>
    <row r="319" spans="1:6" s="68" customFormat="1" x14ac:dyDescent="0.25">
      <c r="A319" s="84" t="s">
        <v>4505</v>
      </c>
      <c r="B319" s="81">
        <v>266</v>
      </c>
      <c r="C319" s="81" t="s">
        <v>1553</v>
      </c>
      <c r="D319" s="82">
        <v>330333401453</v>
      </c>
      <c r="E319" s="83">
        <v>0.16</v>
      </c>
      <c r="F319" s="79"/>
    </row>
    <row r="320" spans="1:6" s="68" customFormat="1" x14ac:dyDescent="0.25">
      <c r="A320" s="84" t="s">
        <v>4506</v>
      </c>
      <c r="B320" s="81">
        <v>266</v>
      </c>
      <c r="C320" s="81" t="s">
        <v>1553</v>
      </c>
      <c r="D320" s="82">
        <v>330333402101</v>
      </c>
      <c r="E320" s="83">
        <v>0.11</v>
      </c>
      <c r="F320" s="79"/>
    </row>
    <row r="321" spans="1:6" s="68" customFormat="1" x14ac:dyDescent="0.25">
      <c r="A321" s="84" t="s">
        <v>4507</v>
      </c>
      <c r="B321" s="81">
        <v>266</v>
      </c>
      <c r="C321" s="81" t="s">
        <v>1553</v>
      </c>
      <c r="D321" s="82">
        <v>330333402151</v>
      </c>
      <c r="E321" s="83">
        <v>0.14</v>
      </c>
      <c r="F321" s="79"/>
    </row>
    <row r="322" spans="1:6" s="68" customFormat="1" x14ac:dyDescent="0.25">
      <c r="A322" s="84" t="s">
        <v>4508</v>
      </c>
      <c r="B322" s="81">
        <v>266</v>
      </c>
      <c r="C322" s="81" t="s">
        <v>1553</v>
      </c>
      <c r="D322" s="82">
        <v>330335405101</v>
      </c>
      <c r="E322" s="83">
        <v>0.15</v>
      </c>
      <c r="F322" s="79"/>
    </row>
    <row r="323" spans="1:6" s="68" customFormat="1" x14ac:dyDescent="0.25">
      <c r="A323" s="84" t="s">
        <v>4509</v>
      </c>
      <c r="B323" s="81">
        <v>266</v>
      </c>
      <c r="C323" s="81" t="s">
        <v>1553</v>
      </c>
      <c r="D323" s="82">
        <v>330335405142</v>
      </c>
      <c r="E323" s="83">
        <v>0.2</v>
      </c>
      <c r="F323" s="79"/>
    </row>
    <row r="324" spans="1:6" s="68" customFormat="1" x14ac:dyDescent="0.25">
      <c r="A324" s="84" t="s">
        <v>4509</v>
      </c>
      <c r="B324" s="81">
        <v>266</v>
      </c>
      <c r="C324" s="81" t="s">
        <v>1553</v>
      </c>
      <c r="D324" s="82">
        <v>330335405142</v>
      </c>
      <c r="E324" s="83">
        <v>0.2</v>
      </c>
      <c r="F324" s="79"/>
    </row>
    <row r="325" spans="1:5" s="68" customFormat="1" x14ac:dyDescent="0.25">
      <c r="A325" s="84" t="s">
        <v>4510</v>
      </c>
      <c r="B325" s="81">
        <v>266</v>
      </c>
      <c r="C325" s="81" t="s">
        <v>1553</v>
      </c>
      <c r="D325" s="82">
        <v>430433104105</v>
      </c>
      <c r="E325" s="83">
        <v>0.2</v>
      </c>
    </row>
    <row r="326" spans="1:5" s="68" customFormat="1" x14ac:dyDescent="0.25">
      <c r="A326" s="63" t="s">
        <v>4510</v>
      </c>
      <c r="B326" s="81">
        <v>266</v>
      </c>
      <c r="C326" s="81" t="s">
        <v>1553</v>
      </c>
      <c r="D326" s="82">
        <v>430433104105</v>
      </c>
      <c r="E326" s="83">
        <v>0.2</v>
      </c>
    </row>
    <row r="327" spans="1:6" s="68" customFormat="1" x14ac:dyDescent="0.25">
      <c r="A327" s="84" t="s">
        <v>4511</v>
      </c>
      <c r="B327" s="81">
        <v>266</v>
      </c>
      <c r="C327" s="81" t="s">
        <v>1553</v>
      </c>
      <c r="D327" s="82">
        <v>480483101228</v>
      </c>
      <c r="E327" s="83">
        <v>0.2</v>
      </c>
      <c r="F327" s="79"/>
    </row>
    <row r="328" spans="1:6" s="68" customFormat="1" x14ac:dyDescent="0.25">
      <c r="A328" s="63" t="s">
        <v>4512</v>
      </c>
      <c r="B328" s="81">
        <v>301</v>
      </c>
      <c r="C328" s="81" t="s">
        <v>4513</v>
      </c>
      <c r="D328" s="82">
        <v>330333401452</v>
      </c>
      <c r="E328" s="83">
        <v>0.14</v>
      </c>
      <c r="F328" s="79"/>
    </row>
    <row r="329" spans="1:6" s="68" customFormat="1" x14ac:dyDescent="0.25">
      <c r="A329" s="63" t="s">
        <v>4514</v>
      </c>
      <c r="B329" s="81">
        <v>305</v>
      </c>
      <c r="C329" s="81" t="s">
        <v>4515</v>
      </c>
      <c r="D329" s="82">
        <v>330333401101</v>
      </c>
      <c r="E329" s="83">
        <v>0.11</v>
      </c>
      <c r="F329" s="79"/>
    </row>
    <row r="330" spans="1:6" s="68" customFormat="1" x14ac:dyDescent="0.25">
      <c r="A330" s="84" t="s">
        <v>4516</v>
      </c>
      <c r="B330" s="81">
        <v>314</v>
      </c>
      <c r="C330" s="81" t="s">
        <v>4517</v>
      </c>
      <c r="D330" s="82">
        <v>330333401101</v>
      </c>
      <c r="E330" s="83">
        <v>0.11</v>
      </c>
      <c r="F330" s="79"/>
    </row>
    <row r="331" spans="1:6" s="68" customFormat="1" x14ac:dyDescent="0.25">
      <c r="A331" s="63" t="s">
        <v>4518</v>
      </c>
      <c r="B331" s="81">
        <v>316</v>
      </c>
      <c r="C331" s="81" t="s">
        <v>4519</v>
      </c>
      <c r="D331" s="82">
        <v>330333401452</v>
      </c>
      <c r="E331" s="83">
        <v>0.14</v>
      </c>
      <c r="F331" s="79"/>
    </row>
    <row r="332" spans="1:6" s="68" customFormat="1" x14ac:dyDescent="0.25">
      <c r="A332" s="63" t="s">
        <v>4520</v>
      </c>
      <c r="B332" s="81">
        <v>316</v>
      </c>
      <c r="C332" s="81" t="s">
        <v>4519</v>
      </c>
      <c r="D332" s="82">
        <v>330333401453</v>
      </c>
      <c r="E332" s="83">
        <v>0.16</v>
      </c>
      <c r="F332" s="79"/>
    </row>
    <row r="333" spans="1:5" s="68" customFormat="1" x14ac:dyDescent="0.25">
      <c r="A333" s="63" t="s">
        <v>4521</v>
      </c>
      <c r="B333" s="81">
        <v>316</v>
      </c>
      <c r="C333" s="81" t="s">
        <v>4519</v>
      </c>
      <c r="D333" s="82">
        <v>330333402152</v>
      </c>
      <c r="E333" s="83">
        <v>0.16</v>
      </c>
    </row>
    <row r="334" spans="1:5" s="68" customFormat="1" x14ac:dyDescent="0.25">
      <c r="A334" s="84" t="s">
        <v>4522</v>
      </c>
      <c r="B334" s="81">
        <v>322</v>
      </c>
      <c r="C334" s="81" t="s">
        <v>4523</v>
      </c>
      <c r="D334" s="82">
        <v>330333401127</v>
      </c>
      <c r="E334" s="83">
        <v>0.08</v>
      </c>
    </row>
    <row r="335" spans="1:5" s="68" customFormat="1" x14ac:dyDescent="0.25">
      <c r="A335" s="84" t="s">
        <v>4524</v>
      </c>
      <c r="B335" s="81">
        <v>326</v>
      </c>
      <c r="C335" s="81" t="s">
        <v>4525</v>
      </c>
      <c r="D335" s="82">
        <v>330333401127</v>
      </c>
      <c r="E335" s="83">
        <v>0.08</v>
      </c>
    </row>
    <row r="336" spans="1:5" s="68" customFormat="1" x14ac:dyDescent="0.25">
      <c r="A336" s="84" t="s">
        <v>4526</v>
      </c>
      <c r="B336" s="81">
        <v>330</v>
      </c>
      <c r="C336" s="81" t="s">
        <v>4527</v>
      </c>
      <c r="D336" s="82">
        <v>330333401452</v>
      </c>
      <c r="E336" s="83">
        <v>0.12</v>
      </c>
    </row>
    <row r="337" spans="1:5" s="68" customFormat="1" x14ac:dyDescent="0.25">
      <c r="A337" s="63" t="s">
        <v>4528</v>
      </c>
      <c r="B337" s="81">
        <v>335</v>
      </c>
      <c r="C337" s="81" t="s">
        <v>4529</v>
      </c>
      <c r="D337" s="82">
        <v>330333401101</v>
      </c>
      <c r="E337" s="83">
        <v>0.11</v>
      </c>
    </row>
    <row r="338" spans="1:5" s="68" customFormat="1" x14ac:dyDescent="0.25">
      <c r="A338" s="84" t="s">
        <v>4530</v>
      </c>
      <c r="B338" s="81">
        <v>4001</v>
      </c>
      <c r="C338" s="81" t="s">
        <v>2020</v>
      </c>
      <c r="D338" s="82">
        <v>330333401127</v>
      </c>
      <c r="E338" s="83">
        <v>0.08</v>
      </c>
    </row>
    <row r="339" spans="1:6" s="68" customFormat="1" x14ac:dyDescent="0.25">
      <c r="A339" s="84" t="s">
        <v>4531</v>
      </c>
      <c r="B339" s="81">
        <v>4001</v>
      </c>
      <c r="C339" s="81" t="s">
        <v>2020</v>
      </c>
      <c r="D339" s="82">
        <v>330333401473</v>
      </c>
      <c r="E339" s="83">
        <v>0.15</v>
      </c>
      <c r="F339" s="79"/>
    </row>
    <row r="340" spans="1:6" s="68" customFormat="1" x14ac:dyDescent="0.25">
      <c r="A340" s="84" t="s">
        <v>4532</v>
      </c>
      <c r="B340" s="81">
        <v>4001</v>
      </c>
      <c r="C340" s="81" t="s">
        <v>2020</v>
      </c>
      <c r="D340" s="82">
        <v>330333402174</v>
      </c>
      <c r="E340" s="83">
        <v>0.15</v>
      </c>
      <c r="F340" s="79"/>
    </row>
    <row r="341" spans="1:5" s="68" customFormat="1" x14ac:dyDescent="0.25">
      <c r="A341" s="84" t="s">
        <v>4533</v>
      </c>
      <c r="B341" s="81">
        <v>4001</v>
      </c>
      <c r="C341" s="81" t="s">
        <v>2020</v>
      </c>
      <c r="D341" s="82">
        <v>430433104105</v>
      </c>
      <c r="E341" s="83">
        <v>0.2</v>
      </c>
    </row>
    <row r="342" spans="1:5" s="68" customFormat="1" x14ac:dyDescent="0.25">
      <c r="A342" s="84" t="s">
        <v>4534</v>
      </c>
      <c r="B342" s="81">
        <v>4001</v>
      </c>
      <c r="C342" s="81" t="s">
        <v>2020</v>
      </c>
      <c r="D342" s="82">
        <v>480483101228</v>
      </c>
      <c r="E342" s="83">
        <v>0.2</v>
      </c>
    </row>
    <row r="343" spans="1:5" s="68" customFormat="1" x14ac:dyDescent="0.25">
      <c r="A343" s="84" t="s">
        <v>4535</v>
      </c>
      <c r="B343" s="81">
        <v>4002</v>
      </c>
      <c r="C343" s="81" t="s">
        <v>2776</v>
      </c>
      <c r="D343" s="82">
        <v>330335405142</v>
      </c>
      <c r="E343" s="83">
        <v>0.2</v>
      </c>
    </row>
    <row r="344" spans="1:5" s="68" customFormat="1" x14ac:dyDescent="0.25">
      <c r="A344" s="84" t="s">
        <v>4536</v>
      </c>
      <c r="B344" s="81">
        <v>4002</v>
      </c>
      <c r="C344" s="81" t="s">
        <v>2776</v>
      </c>
      <c r="D344" s="82">
        <v>430433104105</v>
      </c>
      <c r="E344" s="83">
        <v>0.2</v>
      </c>
    </row>
    <row r="345" spans="1:5" s="68" customFormat="1" x14ac:dyDescent="0.25">
      <c r="A345" s="84" t="s">
        <v>4537</v>
      </c>
      <c r="B345" s="81">
        <v>4002</v>
      </c>
      <c r="C345" s="81" t="s">
        <v>2776</v>
      </c>
      <c r="D345" s="82">
        <v>480483101228</v>
      </c>
      <c r="E345" s="83">
        <v>0.2</v>
      </c>
    </row>
    <row r="346" spans="1:5" s="68" customFormat="1" x14ac:dyDescent="0.25">
      <c r="A346" s="84" t="s">
        <v>4538</v>
      </c>
      <c r="B346" s="81">
        <v>4004</v>
      </c>
      <c r="C346" s="81" t="s">
        <v>2024</v>
      </c>
      <c r="D346" s="82">
        <v>330333401127</v>
      </c>
      <c r="E346" s="83">
        <v>0.08</v>
      </c>
    </row>
    <row r="347" spans="1:5" s="68" customFormat="1" x14ac:dyDescent="0.25">
      <c r="A347" s="63" t="s">
        <v>4539</v>
      </c>
      <c r="B347" s="81">
        <v>4004</v>
      </c>
      <c r="C347" s="81" t="s">
        <v>2024</v>
      </c>
      <c r="D347" s="82">
        <v>330333401452</v>
      </c>
      <c r="E347" s="83">
        <v>0.14</v>
      </c>
    </row>
    <row r="348" spans="1:5" s="68" customFormat="1" x14ac:dyDescent="0.25">
      <c r="A348" s="84" t="s">
        <v>4540</v>
      </c>
      <c r="B348" s="81">
        <v>4004</v>
      </c>
      <c r="C348" s="81" t="s">
        <v>2024</v>
      </c>
      <c r="D348" s="82">
        <v>330333401473</v>
      </c>
      <c r="E348" s="83">
        <v>0.15</v>
      </c>
    </row>
    <row r="349" spans="1:5" s="68" customFormat="1" x14ac:dyDescent="0.25">
      <c r="A349" s="84" t="s">
        <v>4541</v>
      </c>
      <c r="B349" s="81">
        <v>4004</v>
      </c>
      <c r="C349" s="81" t="s">
        <v>2024</v>
      </c>
      <c r="D349" s="82">
        <v>330333402174</v>
      </c>
      <c r="E349" s="83">
        <v>0.15</v>
      </c>
    </row>
    <row r="350" spans="1:5" s="68" customFormat="1" x14ac:dyDescent="0.25">
      <c r="A350" s="84" t="s">
        <v>4542</v>
      </c>
      <c r="B350" s="81">
        <v>4004</v>
      </c>
      <c r="C350" s="81" t="s">
        <v>2024</v>
      </c>
      <c r="D350" s="82">
        <v>330335405142</v>
      </c>
      <c r="E350" s="83">
        <v>0.2</v>
      </c>
    </row>
    <row r="351" spans="1:5" s="68" customFormat="1" x14ac:dyDescent="0.25">
      <c r="A351" s="63" t="s">
        <v>4542</v>
      </c>
      <c r="B351" s="81">
        <v>4004</v>
      </c>
      <c r="C351" s="81" t="s">
        <v>2024</v>
      </c>
      <c r="D351" s="82">
        <v>330335405142</v>
      </c>
      <c r="E351" s="83">
        <v>0.2</v>
      </c>
    </row>
    <row r="352" spans="1:5" s="68" customFormat="1" x14ac:dyDescent="0.25">
      <c r="A352" s="63" t="s">
        <v>4543</v>
      </c>
      <c r="B352" s="81">
        <v>4004</v>
      </c>
      <c r="C352" s="81" t="s">
        <v>2024</v>
      </c>
      <c r="D352" s="82">
        <v>430433104105</v>
      </c>
      <c r="E352" s="83">
        <v>0.2</v>
      </c>
    </row>
    <row r="353" spans="1:5" s="68" customFormat="1" x14ac:dyDescent="0.25">
      <c r="A353" s="84" t="s">
        <v>4544</v>
      </c>
      <c r="B353" s="81">
        <v>4004</v>
      </c>
      <c r="C353" s="81" t="s">
        <v>2024</v>
      </c>
      <c r="D353" s="82">
        <v>480483101228</v>
      </c>
      <c r="E353" s="83">
        <v>0.2</v>
      </c>
    </row>
    <row r="354" spans="1:5" s="68" customFormat="1" x14ac:dyDescent="0.25">
      <c r="A354" s="84" t="s">
        <v>4545</v>
      </c>
      <c r="B354" s="81">
        <v>4005</v>
      </c>
      <c r="C354" s="81" t="s">
        <v>1655</v>
      </c>
      <c r="D354" s="82">
        <v>330333401101</v>
      </c>
      <c r="E354" s="83">
        <v>0.11</v>
      </c>
    </row>
    <row r="355" spans="1:5" s="68" customFormat="1" x14ac:dyDescent="0.25">
      <c r="A355" s="84" t="s">
        <v>4546</v>
      </c>
      <c r="B355" s="81">
        <v>4005</v>
      </c>
      <c r="C355" s="81" t="s">
        <v>1655</v>
      </c>
      <c r="D355" s="82">
        <v>330333401127</v>
      </c>
      <c r="E355" s="83">
        <v>0.08</v>
      </c>
    </row>
    <row r="356" spans="1:6" s="68" customFormat="1" x14ac:dyDescent="0.25">
      <c r="A356" s="89" t="s">
        <v>4547</v>
      </c>
      <c r="B356" s="90">
        <v>4005</v>
      </c>
      <c r="C356" s="90" t="s">
        <v>1655</v>
      </c>
      <c r="D356" s="91">
        <v>330333401452</v>
      </c>
      <c r="E356" s="92">
        <v>0.14</v>
      </c>
      <c r="F356" s="79"/>
    </row>
    <row r="357" spans="1:6" s="68" customFormat="1" x14ac:dyDescent="0.25">
      <c r="A357" s="84" t="s">
        <v>4548</v>
      </c>
      <c r="B357" s="81">
        <v>4005</v>
      </c>
      <c r="C357" s="81" t="s">
        <v>1655</v>
      </c>
      <c r="D357" s="82">
        <v>330333402101</v>
      </c>
      <c r="E357" s="83">
        <v>0.11</v>
      </c>
      <c r="F357" s="79"/>
    </row>
    <row r="358" spans="1:5" s="68" customFormat="1" x14ac:dyDescent="0.25">
      <c r="A358" s="84" t="s">
        <v>4549</v>
      </c>
      <c r="B358" s="81">
        <v>4005</v>
      </c>
      <c r="C358" s="81" t="s">
        <v>1655</v>
      </c>
      <c r="D358" s="82">
        <v>330335405101</v>
      </c>
      <c r="E358" s="83">
        <v>0.15</v>
      </c>
    </row>
    <row r="359" spans="1:5" s="68" customFormat="1" x14ac:dyDescent="0.25">
      <c r="A359" s="84" t="s">
        <v>4550</v>
      </c>
      <c r="B359" s="81">
        <v>4006</v>
      </c>
      <c r="C359" s="81" t="s">
        <v>4551</v>
      </c>
      <c r="D359" s="82">
        <v>330333401101</v>
      </c>
      <c r="E359" s="83">
        <v>0.11</v>
      </c>
    </row>
    <row r="360" spans="1:5" s="68" customFormat="1" x14ac:dyDescent="0.25">
      <c r="A360" s="84" t="s">
        <v>4552</v>
      </c>
      <c r="B360" s="81">
        <v>4006</v>
      </c>
      <c r="C360" s="81" t="s">
        <v>4551</v>
      </c>
      <c r="D360" s="82">
        <v>330333402101</v>
      </c>
      <c r="E360" s="83">
        <v>0.11</v>
      </c>
    </row>
    <row r="361" spans="1:5" s="68" customFormat="1" x14ac:dyDescent="0.25">
      <c r="A361" s="84" t="s">
        <v>4553</v>
      </c>
      <c r="B361" s="81">
        <v>4006</v>
      </c>
      <c r="C361" s="81" t="s">
        <v>4551</v>
      </c>
      <c r="D361" s="82">
        <v>330335405101</v>
      </c>
      <c r="E361" s="83">
        <v>0.16</v>
      </c>
    </row>
    <row r="362" spans="1:5" s="68" customFormat="1" x14ac:dyDescent="0.25">
      <c r="A362" s="84" t="s">
        <v>4554</v>
      </c>
      <c r="B362" s="81">
        <v>4007</v>
      </c>
      <c r="C362" s="81" t="s">
        <v>1904</v>
      </c>
      <c r="D362" s="82">
        <v>330333401101</v>
      </c>
      <c r="E362" s="83">
        <v>0.11</v>
      </c>
    </row>
    <row r="363" spans="1:5" s="68" customFormat="1" x14ac:dyDescent="0.25">
      <c r="A363" s="84" t="s">
        <v>4555</v>
      </c>
      <c r="B363" s="81">
        <v>4007</v>
      </c>
      <c r="C363" s="81" t="s">
        <v>1904</v>
      </c>
      <c r="D363" s="82">
        <v>330333401452</v>
      </c>
      <c r="E363" s="83">
        <v>0.14</v>
      </c>
    </row>
    <row r="364" spans="1:5" s="68" customFormat="1" x14ac:dyDescent="0.25">
      <c r="A364" s="84" t="s">
        <v>4556</v>
      </c>
      <c r="B364" s="81">
        <v>4007</v>
      </c>
      <c r="C364" s="81" t="s">
        <v>1904</v>
      </c>
      <c r="D364" s="82">
        <v>330333401453</v>
      </c>
      <c r="E364" s="83">
        <v>0.16</v>
      </c>
    </row>
    <row r="365" spans="1:5" s="68" customFormat="1" x14ac:dyDescent="0.25">
      <c r="A365" s="84" t="s">
        <v>4557</v>
      </c>
      <c r="B365" s="81">
        <v>4007</v>
      </c>
      <c r="C365" s="81" t="s">
        <v>1904</v>
      </c>
      <c r="D365" s="82">
        <v>330333402101</v>
      </c>
      <c r="E365" s="83">
        <v>0.11</v>
      </c>
    </row>
    <row r="366" spans="1:6" s="68" customFormat="1" x14ac:dyDescent="0.25">
      <c r="A366" s="84" t="s">
        <v>4558</v>
      </c>
      <c r="B366" s="81">
        <v>401</v>
      </c>
      <c r="C366" s="81" t="s">
        <v>1259</v>
      </c>
      <c r="D366" s="82">
        <v>330333401101</v>
      </c>
      <c r="E366" s="83">
        <v>0.11</v>
      </c>
      <c r="F366" s="79"/>
    </row>
    <row r="367" spans="1:6" s="68" customFormat="1" x14ac:dyDescent="0.25">
      <c r="A367" s="84" t="s">
        <v>4559</v>
      </c>
      <c r="B367" s="81">
        <v>401</v>
      </c>
      <c r="C367" s="81" t="s">
        <v>1259</v>
      </c>
      <c r="D367" s="82">
        <v>330333401102</v>
      </c>
      <c r="E367" s="83">
        <v>0.08</v>
      </c>
      <c r="F367" s="79"/>
    </row>
    <row r="368" spans="1:5" s="68" customFormat="1" x14ac:dyDescent="0.25">
      <c r="A368" s="84" t="s">
        <v>4560</v>
      </c>
      <c r="B368" s="81">
        <v>401</v>
      </c>
      <c r="C368" s="81" t="s">
        <v>1259</v>
      </c>
      <c r="D368" s="82">
        <v>330333401452</v>
      </c>
      <c r="E368" s="83">
        <v>0.14</v>
      </c>
    </row>
    <row r="369" spans="1:6" s="68" customFormat="1" x14ac:dyDescent="0.25">
      <c r="A369" s="84" t="s">
        <v>4561</v>
      </c>
      <c r="B369" s="81">
        <v>401</v>
      </c>
      <c r="C369" s="81" t="s">
        <v>1259</v>
      </c>
      <c r="D369" s="82">
        <v>330333401453</v>
      </c>
      <c r="E369" s="83">
        <v>0.16</v>
      </c>
      <c r="F369" s="86"/>
    </row>
    <row r="370" spans="1:5" s="68" customFormat="1" x14ac:dyDescent="0.25">
      <c r="A370" s="84" t="s">
        <v>4562</v>
      </c>
      <c r="B370" s="81">
        <v>401</v>
      </c>
      <c r="C370" s="81" t="s">
        <v>1259</v>
      </c>
      <c r="D370" s="82">
        <v>330333401473</v>
      </c>
      <c r="E370" s="83">
        <v>0.15</v>
      </c>
    </row>
    <row r="371" spans="1:5" s="68" customFormat="1" x14ac:dyDescent="0.25">
      <c r="A371" s="84" t="s">
        <v>4563</v>
      </c>
      <c r="B371" s="81">
        <v>401</v>
      </c>
      <c r="C371" s="81" t="s">
        <v>1259</v>
      </c>
      <c r="D371" s="82">
        <v>330333402151</v>
      </c>
      <c r="E371" s="83">
        <v>0.14</v>
      </c>
    </row>
    <row r="372" spans="1:5" s="68" customFormat="1" x14ac:dyDescent="0.25">
      <c r="A372" s="84" t="s">
        <v>4564</v>
      </c>
      <c r="B372" s="81">
        <v>401</v>
      </c>
      <c r="C372" s="81" t="s">
        <v>1259</v>
      </c>
      <c r="D372" s="82">
        <v>330333402152</v>
      </c>
      <c r="E372" s="83">
        <v>0.16</v>
      </c>
    </row>
    <row r="373" spans="1:5" s="68" customFormat="1" x14ac:dyDescent="0.25">
      <c r="A373" s="84" t="s">
        <v>4565</v>
      </c>
      <c r="B373" s="90">
        <v>401</v>
      </c>
      <c r="C373" s="90" t="s">
        <v>1259</v>
      </c>
      <c r="D373" s="91">
        <v>330335405142</v>
      </c>
      <c r="E373" s="92">
        <v>0.16</v>
      </c>
    </row>
    <row r="374" spans="1:5" s="68" customFormat="1" x14ac:dyDescent="0.25">
      <c r="A374" s="84" t="s">
        <v>4566</v>
      </c>
      <c r="B374" s="81">
        <v>401</v>
      </c>
      <c r="C374" s="81" t="s">
        <v>1259</v>
      </c>
      <c r="D374" s="82">
        <v>430433103251</v>
      </c>
      <c r="E374" s="83">
        <v>0.2</v>
      </c>
    </row>
    <row r="375" spans="1:5" s="68" customFormat="1" x14ac:dyDescent="0.25">
      <c r="A375" s="84" t="s">
        <v>4567</v>
      </c>
      <c r="B375" s="81">
        <v>401</v>
      </c>
      <c r="C375" s="81" t="s">
        <v>1259</v>
      </c>
      <c r="D375" s="82">
        <v>430433104105</v>
      </c>
      <c r="E375" s="83">
        <v>0.2</v>
      </c>
    </row>
    <row r="376" spans="1:6" s="68" customFormat="1" x14ac:dyDescent="0.25">
      <c r="A376" s="63" t="s">
        <v>4568</v>
      </c>
      <c r="B376" s="81">
        <v>401</v>
      </c>
      <c r="C376" s="81" t="s">
        <v>1259</v>
      </c>
      <c r="D376" s="82">
        <v>480483101228</v>
      </c>
      <c r="E376" s="83">
        <v>0.2</v>
      </c>
      <c r="F376" s="79"/>
    </row>
    <row r="377" spans="1:6" s="68" customFormat="1" x14ac:dyDescent="0.25">
      <c r="A377" s="84" t="s">
        <v>4569</v>
      </c>
      <c r="B377" s="81">
        <v>4015</v>
      </c>
      <c r="C377" s="81" t="s">
        <v>2030</v>
      </c>
      <c r="D377" s="82">
        <v>330333401101</v>
      </c>
      <c r="E377" s="83">
        <v>0.11</v>
      </c>
      <c r="F377" s="79"/>
    </row>
    <row r="378" spans="1:5" s="68" customFormat="1" x14ac:dyDescent="0.25">
      <c r="A378" s="84" t="s">
        <v>4570</v>
      </c>
      <c r="B378" s="81">
        <v>4015</v>
      </c>
      <c r="C378" s="81" t="s">
        <v>2030</v>
      </c>
      <c r="D378" s="82">
        <v>330333401127</v>
      </c>
      <c r="E378" s="83">
        <v>0.08</v>
      </c>
    </row>
    <row r="379" spans="1:5" s="68" customFormat="1" x14ac:dyDescent="0.25">
      <c r="A379" s="84" t="s">
        <v>4571</v>
      </c>
      <c r="B379" s="81">
        <v>4015</v>
      </c>
      <c r="C379" s="81" t="s">
        <v>2030</v>
      </c>
      <c r="D379" s="82">
        <v>330333402101</v>
      </c>
      <c r="E379" s="83">
        <v>0.11</v>
      </c>
    </row>
    <row r="380" spans="1:6" s="68" customFormat="1" x14ac:dyDescent="0.25">
      <c r="A380" s="84" t="s">
        <v>4572</v>
      </c>
      <c r="B380" s="81">
        <v>4015</v>
      </c>
      <c r="C380" s="81" t="s">
        <v>2030</v>
      </c>
      <c r="D380" s="82">
        <v>330333402152</v>
      </c>
      <c r="E380" s="83">
        <v>0.16</v>
      </c>
      <c r="F380" s="86"/>
    </row>
    <row r="381" spans="1:5" s="68" customFormat="1" x14ac:dyDescent="0.25">
      <c r="A381" s="84" t="s">
        <v>4573</v>
      </c>
      <c r="B381" s="81">
        <v>4015</v>
      </c>
      <c r="C381" s="81" t="s">
        <v>2030</v>
      </c>
      <c r="D381" s="82">
        <v>330335405101</v>
      </c>
      <c r="E381" s="83">
        <v>0.15</v>
      </c>
    </row>
    <row r="382" spans="1:6" s="68" customFormat="1" x14ac:dyDescent="0.25">
      <c r="A382" s="84" t="s">
        <v>4574</v>
      </c>
      <c r="B382" s="81">
        <v>4017</v>
      </c>
      <c r="C382" s="81" t="s">
        <v>2033</v>
      </c>
      <c r="D382" s="82">
        <v>330333401101</v>
      </c>
      <c r="E382" s="83">
        <v>0.11</v>
      </c>
      <c r="F382" s="79"/>
    </row>
    <row r="383" spans="1:5" s="68" customFormat="1" x14ac:dyDescent="0.25">
      <c r="A383" s="84" t="s">
        <v>4575</v>
      </c>
      <c r="B383" s="81">
        <v>4017</v>
      </c>
      <c r="C383" s="81" t="s">
        <v>2033</v>
      </c>
      <c r="D383" s="82">
        <v>330333401127</v>
      </c>
      <c r="E383" s="83">
        <v>0.08</v>
      </c>
    </row>
    <row r="384" spans="1:6" s="68" customFormat="1" x14ac:dyDescent="0.25">
      <c r="A384" s="84" t="s">
        <v>4576</v>
      </c>
      <c r="B384" s="81">
        <v>4017</v>
      </c>
      <c r="C384" s="81" t="s">
        <v>2033</v>
      </c>
      <c r="D384" s="82">
        <v>330333401453</v>
      </c>
      <c r="E384" s="83">
        <v>0.16</v>
      </c>
      <c r="F384" s="86"/>
    </row>
    <row r="385" spans="1:5" s="68" customFormat="1" x14ac:dyDescent="0.25">
      <c r="A385" s="84" t="s">
        <v>4577</v>
      </c>
      <c r="B385" s="81">
        <v>4017</v>
      </c>
      <c r="C385" s="81" t="s">
        <v>2033</v>
      </c>
      <c r="D385" s="82">
        <v>330333402101</v>
      </c>
      <c r="E385" s="83">
        <v>0.11</v>
      </c>
    </row>
    <row r="386" spans="1:5" s="68" customFormat="1" x14ac:dyDescent="0.25">
      <c r="A386" s="84" t="s">
        <v>4578</v>
      </c>
      <c r="B386" s="81">
        <v>4017</v>
      </c>
      <c r="C386" s="81" t="s">
        <v>2033</v>
      </c>
      <c r="D386" s="82">
        <v>330335405101</v>
      </c>
      <c r="E386" s="83">
        <v>0.15</v>
      </c>
    </row>
    <row r="387" spans="1:5" s="68" customFormat="1" x14ac:dyDescent="0.25">
      <c r="A387" s="84" t="s">
        <v>4579</v>
      </c>
      <c r="B387" s="81">
        <v>4017</v>
      </c>
      <c r="C387" s="81" t="s">
        <v>2033</v>
      </c>
      <c r="D387" s="82">
        <v>430433104105</v>
      </c>
      <c r="E387" s="83">
        <v>0.2</v>
      </c>
    </row>
    <row r="388" spans="1:5" s="68" customFormat="1" x14ac:dyDescent="0.25">
      <c r="A388" s="84" t="s">
        <v>4580</v>
      </c>
      <c r="B388" s="81">
        <v>4017</v>
      </c>
      <c r="C388" s="81" t="s">
        <v>2033</v>
      </c>
      <c r="D388" s="82">
        <v>480483101228</v>
      </c>
      <c r="E388" s="83">
        <v>0.2</v>
      </c>
    </row>
    <row r="389" spans="1:5" s="68" customFormat="1" x14ac:dyDescent="0.25">
      <c r="A389" s="84" t="s">
        <v>4581</v>
      </c>
      <c r="B389" s="81">
        <v>4019</v>
      </c>
      <c r="C389" s="81" t="s">
        <v>1659</v>
      </c>
      <c r="D389" s="82">
        <v>330333401101</v>
      </c>
      <c r="E389" s="83">
        <v>0.11</v>
      </c>
    </row>
    <row r="390" spans="1:5" s="68" customFormat="1" x14ac:dyDescent="0.25">
      <c r="A390" s="84" t="s">
        <v>4582</v>
      </c>
      <c r="B390" s="81">
        <v>4019</v>
      </c>
      <c r="C390" s="81" t="s">
        <v>1659</v>
      </c>
      <c r="D390" s="82">
        <v>330333401127</v>
      </c>
      <c r="E390" s="83">
        <v>0.08</v>
      </c>
    </row>
    <row r="391" spans="1:5" s="68" customFormat="1" x14ac:dyDescent="0.25">
      <c r="A391" s="84" t="s">
        <v>4583</v>
      </c>
      <c r="B391" s="81">
        <v>4019</v>
      </c>
      <c r="C391" s="81" t="s">
        <v>1659</v>
      </c>
      <c r="D391" s="82">
        <v>330333401452</v>
      </c>
      <c r="E391" s="83">
        <v>0.14</v>
      </c>
    </row>
    <row r="392" spans="1:5" s="68" customFormat="1" x14ac:dyDescent="0.25">
      <c r="A392" s="84" t="s">
        <v>4584</v>
      </c>
      <c r="B392" s="81">
        <v>4019</v>
      </c>
      <c r="C392" s="81" t="s">
        <v>1659</v>
      </c>
      <c r="D392" s="82">
        <v>330333401473</v>
      </c>
      <c r="E392" s="83">
        <v>0.15</v>
      </c>
    </row>
    <row r="393" spans="1:6" s="68" customFormat="1" x14ac:dyDescent="0.25">
      <c r="A393" s="84" t="s">
        <v>4585</v>
      </c>
      <c r="B393" s="81">
        <v>4019</v>
      </c>
      <c r="C393" s="81" t="s">
        <v>1659</v>
      </c>
      <c r="D393" s="82">
        <v>330333402101</v>
      </c>
      <c r="E393" s="83">
        <v>0.11</v>
      </c>
      <c r="F393" s="86"/>
    </row>
    <row r="394" spans="1:5" s="68" customFormat="1" x14ac:dyDescent="0.25">
      <c r="A394" s="84" t="s">
        <v>4586</v>
      </c>
      <c r="B394" s="81">
        <v>4019</v>
      </c>
      <c r="C394" s="81" t="s">
        <v>1659</v>
      </c>
      <c r="D394" s="82">
        <v>330333402174</v>
      </c>
      <c r="E394" s="83">
        <v>0.15</v>
      </c>
    </row>
    <row r="395" spans="1:5" s="68" customFormat="1" x14ac:dyDescent="0.25">
      <c r="A395" s="84" t="s">
        <v>4587</v>
      </c>
      <c r="B395" s="81">
        <v>4019</v>
      </c>
      <c r="C395" s="81" t="s">
        <v>1659</v>
      </c>
      <c r="D395" s="82">
        <v>330335405101</v>
      </c>
      <c r="E395" s="83">
        <v>0.15</v>
      </c>
    </row>
    <row r="396" spans="1:5" s="68" customFormat="1" x14ac:dyDescent="0.25">
      <c r="A396" s="84" t="s">
        <v>4588</v>
      </c>
      <c r="B396" s="81">
        <v>4019</v>
      </c>
      <c r="C396" s="81" t="s">
        <v>1659</v>
      </c>
      <c r="D396" s="82">
        <v>330335405142</v>
      </c>
      <c r="E396" s="83">
        <v>0.2</v>
      </c>
    </row>
    <row r="397" spans="1:5" s="68" customFormat="1" x14ac:dyDescent="0.25">
      <c r="A397" s="84" t="s">
        <v>4589</v>
      </c>
      <c r="B397" s="81">
        <v>4019</v>
      </c>
      <c r="C397" s="81" t="s">
        <v>1659</v>
      </c>
      <c r="D397" s="82">
        <v>430433104105</v>
      </c>
      <c r="E397" s="83">
        <v>0.2</v>
      </c>
    </row>
    <row r="398" spans="1:5" s="68" customFormat="1" x14ac:dyDescent="0.25">
      <c r="A398" s="84" t="s">
        <v>4590</v>
      </c>
      <c r="B398" s="81">
        <v>4019</v>
      </c>
      <c r="C398" s="81" t="s">
        <v>1659</v>
      </c>
      <c r="D398" s="82">
        <v>480483101228</v>
      </c>
      <c r="E398" s="83">
        <v>0.2</v>
      </c>
    </row>
    <row r="399" spans="1:6" s="68" customFormat="1" x14ac:dyDescent="0.25">
      <c r="A399" s="84" t="s">
        <v>4591</v>
      </c>
      <c r="B399" s="81">
        <v>4021</v>
      </c>
      <c r="C399" s="81" t="s">
        <v>4592</v>
      </c>
      <c r="D399" s="82">
        <v>330333401101</v>
      </c>
      <c r="E399" s="83">
        <v>0.11</v>
      </c>
      <c r="F399" s="79"/>
    </row>
    <row r="400" spans="1:5" s="68" customFormat="1" x14ac:dyDescent="0.25">
      <c r="A400" s="84" t="s">
        <v>4593</v>
      </c>
      <c r="B400" s="81">
        <v>4021</v>
      </c>
      <c r="C400" s="81" t="s">
        <v>4592</v>
      </c>
      <c r="D400" s="82">
        <v>330333401452</v>
      </c>
      <c r="E400" s="83">
        <v>0.14</v>
      </c>
    </row>
    <row r="401" spans="1:5" s="68" customFormat="1" x14ac:dyDescent="0.25">
      <c r="A401" s="84" t="s">
        <v>4594</v>
      </c>
      <c r="B401" s="81">
        <v>4021</v>
      </c>
      <c r="C401" s="81" t="s">
        <v>4592</v>
      </c>
      <c r="D401" s="82">
        <v>330333402101</v>
      </c>
      <c r="E401" s="83">
        <v>0.11</v>
      </c>
    </row>
    <row r="402" spans="1:5" s="68" customFormat="1" x14ac:dyDescent="0.25">
      <c r="A402" s="84" t="s">
        <v>4595</v>
      </c>
      <c r="B402" s="81">
        <v>4021</v>
      </c>
      <c r="C402" s="81" t="s">
        <v>4592</v>
      </c>
      <c r="D402" s="82">
        <v>330335405101</v>
      </c>
      <c r="E402" s="83">
        <v>0.16</v>
      </c>
    </row>
    <row r="403" spans="1:5" s="68" customFormat="1" x14ac:dyDescent="0.25">
      <c r="A403" s="84" t="s">
        <v>4596</v>
      </c>
      <c r="B403" s="81">
        <v>402</v>
      </c>
      <c r="C403" s="81" t="s">
        <v>1263</v>
      </c>
      <c r="D403" s="82">
        <v>330333401101</v>
      </c>
      <c r="E403" s="83">
        <v>0.11</v>
      </c>
    </row>
    <row r="404" spans="1:5" s="68" customFormat="1" x14ac:dyDescent="0.25">
      <c r="A404" s="84" t="s">
        <v>4597</v>
      </c>
      <c r="B404" s="81">
        <v>402</v>
      </c>
      <c r="C404" s="81" t="s">
        <v>1263</v>
      </c>
      <c r="D404" s="82">
        <v>330333401102</v>
      </c>
      <c r="E404" s="83">
        <v>0.08</v>
      </c>
    </row>
    <row r="405" spans="1:5" s="68" customFormat="1" x14ac:dyDescent="0.25">
      <c r="A405" s="84" t="s">
        <v>4598</v>
      </c>
      <c r="B405" s="81">
        <v>402</v>
      </c>
      <c r="C405" s="81" t="s">
        <v>1263</v>
      </c>
      <c r="D405" s="82">
        <v>330333401452</v>
      </c>
      <c r="E405" s="83">
        <v>0.14</v>
      </c>
    </row>
    <row r="406" spans="1:5" s="68" customFormat="1" x14ac:dyDescent="0.25">
      <c r="A406" s="84" t="s">
        <v>4599</v>
      </c>
      <c r="B406" s="81">
        <v>402</v>
      </c>
      <c r="C406" s="81" t="s">
        <v>1263</v>
      </c>
      <c r="D406" s="82">
        <v>330333401453</v>
      </c>
      <c r="E406" s="83">
        <v>0.16</v>
      </c>
    </row>
    <row r="407" spans="1:5" s="68" customFormat="1" x14ac:dyDescent="0.25">
      <c r="A407" s="84" t="s">
        <v>4600</v>
      </c>
      <c r="B407" s="81">
        <v>402</v>
      </c>
      <c r="C407" s="81" t="s">
        <v>1263</v>
      </c>
      <c r="D407" s="82">
        <v>330333401473</v>
      </c>
      <c r="E407" s="83">
        <v>0.15</v>
      </c>
    </row>
    <row r="408" spans="1:5" s="68" customFormat="1" x14ac:dyDescent="0.25">
      <c r="A408" s="84" t="s">
        <v>4601</v>
      </c>
      <c r="B408" s="81">
        <v>402</v>
      </c>
      <c r="C408" s="81" t="s">
        <v>1263</v>
      </c>
      <c r="D408" s="82">
        <v>330333402151</v>
      </c>
      <c r="E408" s="83">
        <v>0.14</v>
      </c>
    </row>
    <row r="409" spans="1:5" s="68" customFormat="1" x14ac:dyDescent="0.25">
      <c r="A409" s="84" t="s">
        <v>4602</v>
      </c>
      <c r="B409" s="81">
        <v>402</v>
      </c>
      <c r="C409" s="81" t="s">
        <v>1263</v>
      </c>
      <c r="D409" s="82">
        <v>330333402152</v>
      </c>
      <c r="E409" s="83">
        <v>0.16</v>
      </c>
    </row>
    <row r="410" spans="1:5" s="68" customFormat="1" x14ac:dyDescent="0.25">
      <c r="A410" s="84" t="s">
        <v>4603</v>
      </c>
      <c r="B410" s="90">
        <v>402</v>
      </c>
      <c r="C410" s="90" t="s">
        <v>1263</v>
      </c>
      <c r="D410" s="91">
        <v>330335405142</v>
      </c>
      <c r="E410" s="92">
        <v>0.16</v>
      </c>
    </row>
    <row r="411" spans="1:6" s="68" customFormat="1" x14ac:dyDescent="0.25">
      <c r="A411" s="84" t="s">
        <v>4604</v>
      </c>
      <c r="B411" s="81">
        <v>402</v>
      </c>
      <c r="C411" s="81" t="s">
        <v>1263</v>
      </c>
      <c r="D411" s="82">
        <v>430433103251</v>
      </c>
      <c r="E411" s="83">
        <v>0.2</v>
      </c>
      <c r="F411" s="79"/>
    </row>
    <row r="412" spans="1:5" s="68" customFormat="1" x14ac:dyDescent="0.25">
      <c r="A412" s="84" t="s">
        <v>4605</v>
      </c>
      <c r="B412" s="81">
        <v>402</v>
      </c>
      <c r="C412" s="81" t="s">
        <v>1263</v>
      </c>
      <c r="D412" s="82">
        <v>430433104105</v>
      </c>
      <c r="E412" s="83">
        <v>0.2</v>
      </c>
    </row>
    <row r="413" spans="1:5" s="68" customFormat="1" x14ac:dyDescent="0.25">
      <c r="A413" s="63" t="s">
        <v>4605</v>
      </c>
      <c r="B413" s="81">
        <v>402</v>
      </c>
      <c r="C413" s="81" t="s">
        <v>1263</v>
      </c>
      <c r="D413" s="82">
        <v>430433104105</v>
      </c>
      <c r="E413" s="83">
        <v>0.2</v>
      </c>
    </row>
    <row r="414" spans="1:5" s="68" customFormat="1" x14ac:dyDescent="0.25">
      <c r="A414" s="84" t="s">
        <v>4606</v>
      </c>
      <c r="B414" s="81">
        <v>402</v>
      </c>
      <c r="C414" s="81" t="s">
        <v>1263</v>
      </c>
      <c r="D414" s="82">
        <v>480483101228</v>
      </c>
      <c r="E414" s="83">
        <v>0.2</v>
      </c>
    </row>
    <row r="415" spans="1:5" s="68" customFormat="1" x14ac:dyDescent="0.25">
      <c r="A415" s="84" t="s">
        <v>4607</v>
      </c>
      <c r="B415" s="81">
        <v>4026</v>
      </c>
      <c r="C415" s="81" t="s">
        <v>4608</v>
      </c>
      <c r="D415" s="82">
        <v>330333401101</v>
      </c>
      <c r="E415" s="83">
        <v>0.11</v>
      </c>
    </row>
    <row r="416" spans="1:5" s="68" customFormat="1" x14ac:dyDescent="0.25">
      <c r="A416" s="84" t="s">
        <v>4609</v>
      </c>
      <c r="B416" s="81">
        <v>4026</v>
      </c>
      <c r="C416" s="81" t="s">
        <v>4608</v>
      </c>
      <c r="D416" s="82">
        <v>330333402101</v>
      </c>
      <c r="E416" s="83">
        <v>0.11</v>
      </c>
    </row>
    <row r="417" spans="1:5" s="68" customFormat="1" x14ac:dyDescent="0.25">
      <c r="A417" s="84" t="s">
        <v>4610</v>
      </c>
      <c r="B417" s="81">
        <v>4032</v>
      </c>
      <c r="C417" s="81" t="s">
        <v>2143</v>
      </c>
      <c r="D417" s="82">
        <v>330333401473</v>
      </c>
      <c r="E417" s="83">
        <v>0.15</v>
      </c>
    </row>
    <row r="418" spans="1:5" s="68" customFormat="1" x14ac:dyDescent="0.25">
      <c r="A418" s="84" t="s">
        <v>4611</v>
      </c>
      <c r="B418" s="81">
        <v>4032</v>
      </c>
      <c r="C418" s="81" t="s">
        <v>2143</v>
      </c>
      <c r="D418" s="82">
        <v>330333402174</v>
      </c>
      <c r="E418" s="83">
        <v>0.15</v>
      </c>
    </row>
    <row r="419" spans="1:6" s="68" customFormat="1" x14ac:dyDescent="0.25">
      <c r="A419" s="84" t="s">
        <v>4612</v>
      </c>
      <c r="B419" s="81">
        <v>4032</v>
      </c>
      <c r="C419" s="81" t="s">
        <v>2143</v>
      </c>
      <c r="D419" s="82">
        <v>480483101228</v>
      </c>
      <c r="E419" s="83">
        <v>0.2</v>
      </c>
      <c r="F419" s="79"/>
    </row>
    <row r="420" spans="1:6" s="68" customFormat="1" x14ac:dyDescent="0.25">
      <c r="A420" s="84" t="s">
        <v>4613</v>
      </c>
      <c r="B420" s="81">
        <v>403</v>
      </c>
      <c r="C420" s="81" t="s">
        <v>2133</v>
      </c>
      <c r="D420" s="82">
        <v>330333401473</v>
      </c>
      <c r="E420" s="83">
        <v>0.15</v>
      </c>
      <c r="F420" s="79"/>
    </row>
    <row r="421" spans="1:5" s="68" customFormat="1" x14ac:dyDescent="0.25">
      <c r="A421" s="84" t="s">
        <v>4614</v>
      </c>
      <c r="B421" s="81">
        <v>403</v>
      </c>
      <c r="C421" s="81" t="s">
        <v>2133</v>
      </c>
      <c r="D421" s="82">
        <v>330333402174</v>
      </c>
      <c r="E421" s="83">
        <v>0.15</v>
      </c>
    </row>
    <row r="422" spans="1:6" s="68" customFormat="1" x14ac:dyDescent="0.25">
      <c r="A422" s="84" t="s">
        <v>4615</v>
      </c>
      <c r="B422" s="81">
        <v>4034</v>
      </c>
      <c r="C422" s="81" t="s">
        <v>1874</v>
      </c>
      <c r="D422" s="82">
        <v>330333401101</v>
      </c>
      <c r="E422" s="83">
        <v>0.11</v>
      </c>
      <c r="F422" s="86"/>
    </row>
    <row r="423" spans="1:5" s="68" customFormat="1" x14ac:dyDescent="0.25">
      <c r="A423" s="84" t="s">
        <v>4616</v>
      </c>
      <c r="B423" s="81">
        <v>4034</v>
      </c>
      <c r="C423" s="81" t="s">
        <v>1874</v>
      </c>
      <c r="D423" s="82">
        <v>330333401127</v>
      </c>
      <c r="E423" s="83">
        <v>0.08</v>
      </c>
    </row>
    <row r="424" spans="1:5" s="68" customFormat="1" x14ac:dyDescent="0.25">
      <c r="A424" s="84" t="s">
        <v>4617</v>
      </c>
      <c r="B424" s="81">
        <v>4034</v>
      </c>
      <c r="C424" s="81" t="s">
        <v>1874</v>
      </c>
      <c r="D424" s="82">
        <v>330333401452</v>
      </c>
      <c r="E424" s="83">
        <v>0.14</v>
      </c>
    </row>
    <row r="425" spans="1:5" s="68" customFormat="1" x14ac:dyDescent="0.25">
      <c r="A425" s="84" t="s">
        <v>4618</v>
      </c>
      <c r="B425" s="81">
        <v>4034</v>
      </c>
      <c r="C425" s="81" t="s">
        <v>1874</v>
      </c>
      <c r="D425" s="82">
        <v>330333401453</v>
      </c>
      <c r="E425" s="83">
        <v>0.16</v>
      </c>
    </row>
    <row r="426" spans="1:5" s="68" customFormat="1" x14ac:dyDescent="0.25">
      <c r="A426" s="84" t="s">
        <v>4619</v>
      </c>
      <c r="B426" s="81">
        <v>4034</v>
      </c>
      <c r="C426" s="81" t="s">
        <v>1874</v>
      </c>
      <c r="D426" s="82">
        <v>330333402101</v>
      </c>
      <c r="E426" s="83">
        <v>0.11</v>
      </c>
    </row>
    <row r="427" spans="1:6" s="68" customFormat="1" x14ac:dyDescent="0.25">
      <c r="A427" s="84" t="s">
        <v>4620</v>
      </c>
      <c r="B427" s="81">
        <v>4034</v>
      </c>
      <c r="C427" s="81" t="s">
        <v>1874</v>
      </c>
      <c r="D427" s="82">
        <v>330335405101</v>
      </c>
      <c r="E427" s="83">
        <v>0.15</v>
      </c>
      <c r="F427" s="86"/>
    </row>
    <row r="428" spans="1:5" s="68" customFormat="1" x14ac:dyDescent="0.25">
      <c r="A428" s="84" t="s">
        <v>4621</v>
      </c>
      <c r="B428" s="81">
        <v>4037</v>
      </c>
      <c r="C428" s="81" t="s">
        <v>4622</v>
      </c>
      <c r="D428" s="82">
        <v>330333401473</v>
      </c>
      <c r="E428" s="83">
        <v>0.14</v>
      </c>
    </row>
    <row r="429" spans="1:5" s="68" customFormat="1" x14ac:dyDescent="0.25">
      <c r="A429" s="84" t="s">
        <v>4623</v>
      </c>
      <c r="B429" s="81">
        <v>4037</v>
      </c>
      <c r="C429" s="81" t="s">
        <v>4622</v>
      </c>
      <c r="D429" s="82">
        <v>330333402174</v>
      </c>
      <c r="E429" s="83">
        <v>0.15</v>
      </c>
    </row>
    <row r="430" spans="1:5" s="68" customFormat="1" x14ac:dyDescent="0.25">
      <c r="A430" s="84" t="s">
        <v>4624</v>
      </c>
      <c r="B430" s="81">
        <v>4040</v>
      </c>
      <c r="C430" s="81" t="s">
        <v>4625</v>
      </c>
      <c r="D430" s="82">
        <v>330333401473</v>
      </c>
      <c r="E430" s="83">
        <v>0.15</v>
      </c>
    </row>
    <row r="431" spans="1:6" s="68" customFormat="1" x14ac:dyDescent="0.25">
      <c r="A431" s="84" t="s">
        <v>4626</v>
      </c>
      <c r="B431" s="81">
        <v>4040</v>
      </c>
      <c r="C431" s="81" t="s">
        <v>4625</v>
      </c>
      <c r="D431" s="82">
        <v>330333402174</v>
      </c>
      <c r="E431" s="83">
        <v>0.15</v>
      </c>
      <c r="F431" s="79"/>
    </row>
    <row r="432" spans="1:6" s="68" customFormat="1" x14ac:dyDescent="0.25">
      <c r="A432" s="84" t="s">
        <v>4627</v>
      </c>
      <c r="B432" s="81">
        <v>4040</v>
      </c>
      <c r="C432" s="81" t="s">
        <v>4625</v>
      </c>
      <c r="D432" s="82">
        <v>430433104105</v>
      </c>
      <c r="E432" s="83">
        <v>0.2</v>
      </c>
      <c r="F432" s="79"/>
    </row>
    <row r="433" spans="1:5" s="68" customFormat="1" x14ac:dyDescent="0.25">
      <c r="A433" s="84" t="s">
        <v>4628</v>
      </c>
      <c r="B433" s="81">
        <v>4040</v>
      </c>
      <c r="C433" s="81" t="s">
        <v>4625</v>
      </c>
      <c r="D433" s="82">
        <v>480483101228</v>
      </c>
      <c r="E433" s="83">
        <v>0.2</v>
      </c>
    </row>
    <row r="434" spans="1:5" s="68" customFormat="1" x14ac:dyDescent="0.25">
      <c r="A434" s="84" t="s">
        <v>4629</v>
      </c>
      <c r="B434" s="81">
        <v>404</v>
      </c>
      <c r="C434" s="81" t="s">
        <v>2126</v>
      </c>
      <c r="D434" s="82">
        <v>330333401473</v>
      </c>
      <c r="E434" s="83">
        <v>0.15</v>
      </c>
    </row>
    <row r="435" spans="1:6" s="68" customFormat="1" x14ac:dyDescent="0.25">
      <c r="A435" s="84" t="s">
        <v>4630</v>
      </c>
      <c r="B435" s="81">
        <v>404</v>
      </c>
      <c r="C435" s="81" t="s">
        <v>2126</v>
      </c>
      <c r="D435" s="82">
        <v>330333402174</v>
      </c>
      <c r="E435" s="83">
        <v>0.15</v>
      </c>
      <c r="F435" s="86"/>
    </row>
    <row r="436" spans="1:5" s="68" customFormat="1" x14ac:dyDescent="0.25">
      <c r="A436" s="84" t="s">
        <v>4631</v>
      </c>
      <c r="B436" s="81">
        <v>4048</v>
      </c>
      <c r="C436" s="81" t="s">
        <v>2157</v>
      </c>
      <c r="D436" s="82">
        <v>330333401473</v>
      </c>
      <c r="E436" s="83">
        <v>0.15</v>
      </c>
    </row>
    <row r="437" spans="1:5" s="68" customFormat="1" x14ac:dyDescent="0.25">
      <c r="A437" s="84" t="s">
        <v>4632</v>
      </c>
      <c r="B437" s="81">
        <v>4048</v>
      </c>
      <c r="C437" s="81" t="s">
        <v>2157</v>
      </c>
      <c r="D437" s="82">
        <v>330333402174</v>
      </c>
      <c r="E437" s="83">
        <v>0.15</v>
      </c>
    </row>
    <row r="438" spans="1:5" s="68" customFormat="1" x14ac:dyDescent="0.25">
      <c r="A438" s="84" t="s">
        <v>4633</v>
      </c>
      <c r="B438" s="81">
        <v>4049</v>
      </c>
      <c r="C438" s="81" t="s">
        <v>1756</v>
      </c>
      <c r="D438" s="82">
        <v>330333401101</v>
      </c>
      <c r="E438" s="83">
        <v>0.11</v>
      </c>
    </row>
    <row r="439" spans="1:6" s="68" customFormat="1" x14ac:dyDescent="0.25">
      <c r="A439" s="84" t="s">
        <v>4634</v>
      </c>
      <c r="B439" s="81">
        <v>4049</v>
      </c>
      <c r="C439" s="81" t="s">
        <v>1756</v>
      </c>
      <c r="D439" s="82">
        <v>330333401127</v>
      </c>
      <c r="E439" s="83">
        <v>0.08</v>
      </c>
      <c r="F439" s="79"/>
    </row>
    <row r="440" spans="1:6" s="68" customFormat="1" x14ac:dyDescent="0.25">
      <c r="A440" s="84" t="s">
        <v>4635</v>
      </c>
      <c r="B440" s="81">
        <v>4049</v>
      </c>
      <c r="C440" s="81" t="s">
        <v>1756</v>
      </c>
      <c r="D440" s="82">
        <v>330333401452</v>
      </c>
      <c r="E440" s="83">
        <v>0.14</v>
      </c>
      <c r="F440" s="79"/>
    </row>
    <row r="441" spans="1:6" s="68" customFormat="1" x14ac:dyDescent="0.25">
      <c r="A441" s="84" t="s">
        <v>4636</v>
      </c>
      <c r="B441" s="81">
        <v>4049</v>
      </c>
      <c r="C441" s="81" t="s">
        <v>1756</v>
      </c>
      <c r="D441" s="82">
        <v>330333402101</v>
      </c>
      <c r="E441" s="83">
        <v>0.11</v>
      </c>
      <c r="F441" s="86"/>
    </row>
    <row r="442" spans="1:5" s="68" customFormat="1" x14ac:dyDescent="0.25">
      <c r="A442" s="84" t="s">
        <v>4637</v>
      </c>
      <c r="B442" s="81">
        <v>4049</v>
      </c>
      <c r="C442" s="81" t="s">
        <v>4638</v>
      </c>
      <c r="D442" s="82">
        <v>330335405101</v>
      </c>
      <c r="E442" s="83">
        <v>0.15</v>
      </c>
    </row>
    <row r="443" spans="1:5" s="68" customFormat="1" x14ac:dyDescent="0.25">
      <c r="A443" s="84" t="s">
        <v>4639</v>
      </c>
      <c r="B443" s="81">
        <v>405</v>
      </c>
      <c r="C443" s="81" t="s">
        <v>2129</v>
      </c>
      <c r="D443" s="82">
        <v>330333401473</v>
      </c>
      <c r="E443" s="83">
        <v>0.15</v>
      </c>
    </row>
    <row r="444" spans="1:6" s="68" customFormat="1" x14ac:dyDescent="0.25">
      <c r="A444" s="84" t="s">
        <v>4640</v>
      </c>
      <c r="B444" s="81">
        <v>405</v>
      </c>
      <c r="C444" s="81" t="s">
        <v>2129</v>
      </c>
      <c r="D444" s="82">
        <v>330333402174</v>
      </c>
      <c r="E444" s="83">
        <v>0.15</v>
      </c>
      <c r="F444" s="79"/>
    </row>
    <row r="445" spans="1:6" s="68" customFormat="1" x14ac:dyDescent="0.25">
      <c r="A445" s="84" t="s">
        <v>4640</v>
      </c>
      <c r="B445" s="81">
        <v>405</v>
      </c>
      <c r="C445" s="81" t="s">
        <v>2129</v>
      </c>
      <c r="D445" s="82">
        <v>330333402174</v>
      </c>
      <c r="E445" s="83">
        <v>0.15</v>
      </c>
      <c r="F445" s="79"/>
    </row>
    <row r="446" spans="1:5" s="68" customFormat="1" x14ac:dyDescent="0.25">
      <c r="A446" s="84" t="s">
        <v>4641</v>
      </c>
      <c r="B446" s="81">
        <v>405</v>
      </c>
      <c r="C446" s="81" t="s">
        <v>2129</v>
      </c>
      <c r="D446" s="82">
        <v>480483101228</v>
      </c>
      <c r="E446" s="83">
        <v>0.2</v>
      </c>
    </row>
    <row r="447" spans="1:5" s="68" customFormat="1" x14ac:dyDescent="0.25">
      <c r="A447" s="84" t="s">
        <v>4642</v>
      </c>
      <c r="B447" s="81">
        <v>406</v>
      </c>
      <c r="C447" s="81" t="s">
        <v>2137</v>
      </c>
      <c r="D447" s="82">
        <v>330333401473</v>
      </c>
      <c r="E447" s="83">
        <v>0.15</v>
      </c>
    </row>
    <row r="448" spans="1:6" s="68" customFormat="1" x14ac:dyDescent="0.25">
      <c r="A448" s="84" t="s">
        <v>4643</v>
      </c>
      <c r="B448" s="81">
        <v>406</v>
      </c>
      <c r="C448" s="81" t="s">
        <v>2137</v>
      </c>
      <c r="D448" s="82">
        <v>330333402174</v>
      </c>
      <c r="E448" s="83">
        <v>0.15</v>
      </c>
      <c r="F448" s="86"/>
    </row>
    <row r="449" spans="1:5" s="68" customFormat="1" x14ac:dyDescent="0.25">
      <c r="A449" s="84" t="s">
        <v>4644</v>
      </c>
      <c r="B449" s="81">
        <v>407</v>
      </c>
      <c r="C449" s="81" t="s">
        <v>2778</v>
      </c>
      <c r="D449" s="82">
        <v>330335405142</v>
      </c>
      <c r="E449" s="83">
        <v>0.2</v>
      </c>
    </row>
    <row r="450" spans="1:5" s="68" customFormat="1" x14ac:dyDescent="0.25">
      <c r="A450" s="84" t="s">
        <v>4645</v>
      </c>
      <c r="B450" s="81">
        <v>407</v>
      </c>
      <c r="C450" s="81" t="s">
        <v>2778</v>
      </c>
      <c r="D450" s="82">
        <v>430433104105</v>
      </c>
      <c r="E450" s="83">
        <v>0.2</v>
      </c>
    </row>
    <row r="451" spans="1:6" s="68" customFormat="1" x14ac:dyDescent="0.25">
      <c r="A451" s="84" t="s">
        <v>4646</v>
      </c>
      <c r="B451" s="81">
        <v>407</v>
      </c>
      <c r="C451" s="81" t="s">
        <v>2778</v>
      </c>
      <c r="D451" s="82">
        <v>480483101228</v>
      </c>
      <c r="E451" s="83">
        <v>0.2</v>
      </c>
      <c r="F451" s="79"/>
    </row>
    <row r="452" spans="1:6" s="68" customFormat="1" x14ac:dyDescent="0.25">
      <c r="A452" s="84" t="s">
        <v>4647</v>
      </c>
      <c r="B452" s="81">
        <v>416</v>
      </c>
      <c r="C452" s="81" t="s">
        <v>2786</v>
      </c>
      <c r="D452" s="82">
        <v>430433104105</v>
      </c>
      <c r="E452" s="83">
        <v>0.2</v>
      </c>
      <c r="F452" s="72"/>
    </row>
    <row r="453" spans="1:6" s="68" customFormat="1" x14ac:dyDescent="0.25">
      <c r="A453" s="84" t="s">
        <v>4648</v>
      </c>
      <c r="B453" s="81">
        <v>416</v>
      </c>
      <c r="C453" s="81" t="s">
        <v>2786</v>
      </c>
      <c r="D453" s="82">
        <v>480483101228</v>
      </c>
      <c r="E453" s="83">
        <v>0.2</v>
      </c>
      <c r="F453" s="86"/>
    </row>
    <row r="454" spans="1:5" s="68" customFormat="1" x14ac:dyDescent="0.25">
      <c r="A454" s="84" t="s">
        <v>4649</v>
      </c>
      <c r="B454" s="81">
        <v>423</v>
      </c>
      <c r="C454" s="81" t="s">
        <v>1561</v>
      </c>
      <c r="D454" s="82">
        <v>330333401101</v>
      </c>
      <c r="E454" s="83">
        <v>0.11</v>
      </c>
    </row>
    <row r="455" spans="1:5" s="68" customFormat="1" x14ac:dyDescent="0.25">
      <c r="A455" s="84" t="s">
        <v>4650</v>
      </c>
      <c r="B455" s="81">
        <v>423</v>
      </c>
      <c r="C455" s="81" t="s">
        <v>1561</v>
      </c>
      <c r="D455" s="82">
        <v>330333401127</v>
      </c>
      <c r="E455" s="83">
        <v>0.08</v>
      </c>
    </row>
    <row r="456" spans="1:5" s="68" customFormat="1" x14ac:dyDescent="0.25">
      <c r="A456" s="84" t="s">
        <v>4651</v>
      </c>
      <c r="B456" s="81">
        <v>423</v>
      </c>
      <c r="C456" s="81" t="s">
        <v>1561</v>
      </c>
      <c r="D456" s="82">
        <v>330333401452</v>
      </c>
      <c r="E456" s="83">
        <v>0.14</v>
      </c>
    </row>
    <row r="457" spans="1:5" s="68" customFormat="1" x14ac:dyDescent="0.25">
      <c r="A457" s="84" t="s">
        <v>4652</v>
      </c>
      <c r="B457" s="81">
        <v>423</v>
      </c>
      <c r="C457" s="81" t="s">
        <v>1561</v>
      </c>
      <c r="D457" s="82">
        <v>330333401453</v>
      </c>
      <c r="E457" s="83">
        <v>0.16</v>
      </c>
    </row>
    <row r="458" spans="1:6" s="68" customFormat="1" x14ac:dyDescent="0.25">
      <c r="A458" s="84" t="s">
        <v>4652</v>
      </c>
      <c r="B458" s="81">
        <v>423</v>
      </c>
      <c r="C458" s="81" t="s">
        <v>1561</v>
      </c>
      <c r="D458" s="82">
        <v>330333401453</v>
      </c>
      <c r="E458" s="83">
        <v>0.16</v>
      </c>
      <c r="F458" s="79"/>
    </row>
    <row r="459" spans="1:6" s="68" customFormat="1" x14ac:dyDescent="0.25">
      <c r="A459" s="84" t="s">
        <v>4653</v>
      </c>
      <c r="B459" s="81">
        <v>423</v>
      </c>
      <c r="C459" s="81" t="s">
        <v>1561</v>
      </c>
      <c r="D459" s="82">
        <v>330333402101</v>
      </c>
      <c r="E459" s="83">
        <v>0.11</v>
      </c>
      <c r="F459" s="79"/>
    </row>
    <row r="460" spans="1:5" s="68" customFormat="1" x14ac:dyDescent="0.25">
      <c r="A460" s="84" t="s">
        <v>4654</v>
      </c>
      <c r="B460" s="81">
        <v>423</v>
      </c>
      <c r="C460" s="81" t="s">
        <v>1561</v>
      </c>
      <c r="D460" s="82">
        <v>330333402152</v>
      </c>
      <c r="E460" s="83">
        <v>0.16</v>
      </c>
    </row>
    <row r="461" spans="1:6" s="68" customFormat="1" x14ac:dyDescent="0.25">
      <c r="A461" s="84" t="s">
        <v>4655</v>
      </c>
      <c r="B461" s="81">
        <v>423</v>
      </c>
      <c r="C461" s="81" t="s">
        <v>1561</v>
      </c>
      <c r="D461" s="82">
        <v>330335405101</v>
      </c>
      <c r="E461" s="83">
        <v>0.15</v>
      </c>
      <c r="F461" s="86"/>
    </row>
    <row r="462" spans="1:6" s="68" customFormat="1" x14ac:dyDescent="0.25">
      <c r="A462" s="84" t="s">
        <v>4656</v>
      </c>
      <c r="B462" s="81">
        <v>423</v>
      </c>
      <c r="C462" s="81" t="s">
        <v>1561</v>
      </c>
      <c r="D462" s="82">
        <v>330335405142</v>
      </c>
      <c r="E462" s="83">
        <v>0.2</v>
      </c>
      <c r="F462" s="86"/>
    </row>
    <row r="463" spans="1:6" s="68" customFormat="1" x14ac:dyDescent="0.25">
      <c r="A463" s="63" t="s">
        <v>4657</v>
      </c>
      <c r="B463" s="81">
        <v>423</v>
      </c>
      <c r="C463" s="81" t="s">
        <v>1561</v>
      </c>
      <c r="D463" s="82">
        <v>430433104105</v>
      </c>
      <c r="E463" s="83">
        <v>0.2</v>
      </c>
      <c r="F463" s="79"/>
    </row>
    <row r="464" spans="1:6" s="68" customFormat="1" x14ac:dyDescent="0.25">
      <c r="A464" s="84" t="s">
        <v>4658</v>
      </c>
      <c r="B464" s="81">
        <v>423</v>
      </c>
      <c r="C464" s="81" t="s">
        <v>1561</v>
      </c>
      <c r="D464" s="82">
        <v>480483101228</v>
      </c>
      <c r="E464" s="83">
        <v>0.2</v>
      </c>
      <c r="F464" s="79"/>
    </row>
    <row r="465" spans="1:5" s="68" customFormat="1" x14ac:dyDescent="0.25">
      <c r="A465" s="84" t="s">
        <v>4659</v>
      </c>
      <c r="B465" s="81">
        <v>429</v>
      </c>
      <c r="C465" s="81" t="s">
        <v>2780</v>
      </c>
      <c r="D465" s="82">
        <v>430433104105</v>
      </c>
      <c r="E465" s="83">
        <v>0.2</v>
      </c>
    </row>
    <row r="466" spans="1:5" s="68" customFormat="1" x14ac:dyDescent="0.25">
      <c r="A466" s="84" t="s">
        <v>4660</v>
      </c>
      <c r="B466" s="81">
        <v>429</v>
      </c>
      <c r="C466" s="81" t="s">
        <v>2780</v>
      </c>
      <c r="D466" s="82">
        <v>480483101228</v>
      </c>
      <c r="E466" s="83">
        <v>0.2</v>
      </c>
    </row>
    <row r="467" spans="1:6" s="68" customFormat="1" x14ac:dyDescent="0.25">
      <c r="A467" s="84" t="s">
        <v>4661</v>
      </c>
      <c r="B467" s="81">
        <v>438</v>
      </c>
      <c r="C467" s="81" t="s">
        <v>4662</v>
      </c>
      <c r="D467" s="82">
        <v>330333401101</v>
      </c>
      <c r="E467" s="83">
        <v>0.11</v>
      </c>
      <c r="F467" s="86"/>
    </row>
    <row r="468" spans="1:5" s="68" customFormat="1" x14ac:dyDescent="0.25">
      <c r="A468" s="84" t="s">
        <v>4663</v>
      </c>
      <c r="B468" s="81">
        <v>438</v>
      </c>
      <c r="C468" s="81" t="s">
        <v>4662</v>
      </c>
      <c r="D468" s="82">
        <v>330333401452</v>
      </c>
      <c r="E468" s="83">
        <v>0.14</v>
      </c>
    </row>
    <row r="469" spans="1:5" s="68" customFormat="1" x14ac:dyDescent="0.25">
      <c r="A469" s="84" t="s">
        <v>4664</v>
      </c>
      <c r="B469" s="81">
        <v>438</v>
      </c>
      <c r="C469" s="81" t="s">
        <v>4662</v>
      </c>
      <c r="D469" s="82">
        <v>330333402101</v>
      </c>
      <c r="E469" s="83">
        <v>0.11</v>
      </c>
    </row>
    <row r="470" spans="1:5" s="68" customFormat="1" x14ac:dyDescent="0.25">
      <c r="A470" s="84" t="s">
        <v>4665</v>
      </c>
      <c r="B470" s="81">
        <v>438</v>
      </c>
      <c r="C470" s="81" t="s">
        <v>4662</v>
      </c>
      <c r="D470" s="82">
        <v>330333402152</v>
      </c>
      <c r="E470" s="83">
        <v>0.16</v>
      </c>
    </row>
    <row r="471" spans="1:5" s="68" customFormat="1" x14ac:dyDescent="0.25">
      <c r="A471" s="84" t="s">
        <v>4666</v>
      </c>
      <c r="B471" s="81">
        <v>441</v>
      </c>
      <c r="C471" s="81" t="s">
        <v>2218</v>
      </c>
      <c r="D471" s="82">
        <v>330335405142</v>
      </c>
      <c r="E471" s="83">
        <v>0.2</v>
      </c>
    </row>
    <row r="472" spans="1:6" s="68" customFormat="1" x14ac:dyDescent="0.25">
      <c r="A472" s="84" t="s">
        <v>4666</v>
      </c>
      <c r="B472" s="81">
        <v>441</v>
      </c>
      <c r="C472" s="81" t="s">
        <v>2218</v>
      </c>
      <c r="D472" s="82">
        <v>330335405142</v>
      </c>
      <c r="E472" s="83">
        <v>0.2</v>
      </c>
      <c r="F472" s="79"/>
    </row>
    <row r="473" spans="1:6" s="68" customFormat="1" x14ac:dyDescent="0.25">
      <c r="A473" s="84" t="s">
        <v>4667</v>
      </c>
      <c r="B473" s="81">
        <v>442</v>
      </c>
      <c r="C473" s="81" t="s">
        <v>2220</v>
      </c>
      <c r="D473" s="82">
        <v>330335405142</v>
      </c>
      <c r="E473" s="83">
        <v>0.2</v>
      </c>
      <c r="F473" s="79"/>
    </row>
    <row r="474" spans="1:6" s="68" customFormat="1" x14ac:dyDescent="0.25">
      <c r="A474" s="84" t="s">
        <v>4667</v>
      </c>
      <c r="B474" s="81">
        <v>442</v>
      </c>
      <c r="C474" s="81" t="s">
        <v>2220</v>
      </c>
      <c r="D474" s="82">
        <v>330335405142</v>
      </c>
      <c r="E474" s="83">
        <v>0.2</v>
      </c>
      <c r="F474" s="86"/>
    </row>
    <row r="475" spans="1:5" s="68" customFormat="1" x14ac:dyDescent="0.25">
      <c r="A475" s="84" t="s">
        <v>4668</v>
      </c>
      <c r="B475" s="81">
        <v>446</v>
      </c>
      <c r="C475" s="81" t="s">
        <v>2222</v>
      </c>
      <c r="D475" s="82">
        <v>330335405142</v>
      </c>
      <c r="E475" s="83">
        <v>0.2</v>
      </c>
    </row>
    <row r="476" spans="1:5" s="68" customFormat="1" x14ac:dyDescent="0.25">
      <c r="A476" s="84" t="s">
        <v>4668</v>
      </c>
      <c r="B476" s="81">
        <v>446</v>
      </c>
      <c r="C476" s="81" t="s">
        <v>2222</v>
      </c>
      <c r="D476" s="82">
        <v>330335405142</v>
      </c>
      <c r="E476" s="83">
        <v>0.2</v>
      </c>
    </row>
    <row r="477" spans="1:5" s="68" customFormat="1" x14ac:dyDescent="0.25">
      <c r="A477" s="84" t="s">
        <v>4669</v>
      </c>
      <c r="B477" s="81">
        <v>447</v>
      </c>
      <c r="C477" s="81" t="s">
        <v>2224</v>
      </c>
      <c r="D477" s="82">
        <v>330335405142</v>
      </c>
      <c r="E477" s="83">
        <v>0.2</v>
      </c>
    </row>
    <row r="478" spans="1:5" s="68" customFormat="1" x14ac:dyDescent="0.25">
      <c r="A478" s="84" t="s">
        <v>4669</v>
      </c>
      <c r="B478" s="81">
        <v>447</v>
      </c>
      <c r="C478" s="81" t="s">
        <v>2224</v>
      </c>
      <c r="D478" s="82">
        <v>330335405142</v>
      </c>
      <c r="E478" s="83">
        <v>0.2</v>
      </c>
    </row>
    <row r="479" spans="1:5" s="68" customFormat="1" x14ac:dyDescent="0.25">
      <c r="A479" s="84" t="s">
        <v>4670</v>
      </c>
      <c r="B479" s="81">
        <v>447</v>
      </c>
      <c r="C479" s="81" t="s">
        <v>4671</v>
      </c>
      <c r="D479" s="82">
        <v>480483101228</v>
      </c>
      <c r="E479" s="83">
        <v>0.2</v>
      </c>
    </row>
    <row r="480" spans="1:6" s="68" customFormat="1" x14ac:dyDescent="0.25">
      <c r="A480" s="84" t="s">
        <v>4672</v>
      </c>
      <c r="B480" s="81">
        <v>448</v>
      </c>
      <c r="C480" s="81" t="s">
        <v>2229</v>
      </c>
      <c r="D480" s="82">
        <v>330335405142</v>
      </c>
      <c r="E480" s="83">
        <v>0.2</v>
      </c>
      <c r="F480" s="79"/>
    </row>
    <row r="481" spans="1:6" s="68" customFormat="1" x14ac:dyDescent="0.25">
      <c r="A481" s="84" t="s">
        <v>4672</v>
      </c>
      <c r="B481" s="81">
        <v>448</v>
      </c>
      <c r="C481" s="81" t="s">
        <v>2229</v>
      </c>
      <c r="D481" s="82">
        <v>330335405142</v>
      </c>
      <c r="E481" s="83">
        <v>0.2</v>
      </c>
      <c r="F481" s="79"/>
    </row>
    <row r="482" spans="1:5" s="68" customFormat="1" x14ac:dyDescent="0.25">
      <c r="A482" s="84" t="s">
        <v>4673</v>
      </c>
      <c r="B482" s="81">
        <v>449</v>
      </c>
      <c r="C482" s="81" t="s">
        <v>2231</v>
      </c>
      <c r="D482" s="82">
        <v>330335405142</v>
      </c>
      <c r="E482" s="83">
        <v>0.2</v>
      </c>
    </row>
    <row r="483" spans="1:5" s="68" customFormat="1" x14ac:dyDescent="0.25">
      <c r="A483" s="84" t="s">
        <v>4673</v>
      </c>
      <c r="B483" s="81">
        <v>449</v>
      </c>
      <c r="C483" s="81" t="s">
        <v>2231</v>
      </c>
      <c r="D483" s="82">
        <v>330335405142</v>
      </c>
      <c r="E483" s="83">
        <v>0.2</v>
      </c>
    </row>
    <row r="484" spans="1:5" s="68" customFormat="1" x14ac:dyDescent="0.25">
      <c r="A484" s="84" t="s">
        <v>4674</v>
      </c>
      <c r="B484" s="81">
        <v>450</v>
      </c>
      <c r="C484" s="81" t="s">
        <v>2233</v>
      </c>
      <c r="D484" s="82">
        <v>330335405142</v>
      </c>
      <c r="E484" s="83">
        <v>0.2</v>
      </c>
    </row>
    <row r="485" spans="1:6" s="68" customFormat="1" x14ac:dyDescent="0.25">
      <c r="A485" s="84" t="s">
        <v>4674</v>
      </c>
      <c r="B485" s="81">
        <v>450</v>
      </c>
      <c r="C485" s="81" t="s">
        <v>2233</v>
      </c>
      <c r="D485" s="82">
        <v>330335405142</v>
      </c>
      <c r="E485" s="83">
        <v>0.2</v>
      </c>
      <c r="F485" s="86"/>
    </row>
    <row r="486" spans="1:6" s="68" customFormat="1" x14ac:dyDescent="0.25">
      <c r="A486" s="84" t="s">
        <v>4675</v>
      </c>
      <c r="B486" s="81">
        <v>451</v>
      </c>
      <c r="C486" s="81" t="s">
        <v>2235</v>
      </c>
      <c r="D486" s="82">
        <v>330335405142</v>
      </c>
      <c r="E486" s="83">
        <v>0.2</v>
      </c>
      <c r="F486" s="86"/>
    </row>
    <row r="487" spans="1:6" s="68" customFormat="1" x14ac:dyDescent="0.25">
      <c r="A487" s="84" t="s">
        <v>4675</v>
      </c>
      <c r="B487" s="81">
        <v>451</v>
      </c>
      <c r="C487" s="81" t="s">
        <v>2235</v>
      </c>
      <c r="D487" s="82">
        <v>330335405142</v>
      </c>
      <c r="E487" s="83">
        <v>0.2</v>
      </c>
      <c r="F487" s="86"/>
    </row>
    <row r="488" spans="1:6" s="68" customFormat="1" x14ac:dyDescent="0.25">
      <c r="A488" s="84" t="s">
        <v>4676</v>
      </c>
      <c r="B488" s="81">
        <v>452</v>
      </c>
      <c r="C488" s="81" t="s">
        <v>2239</v>
      </c>
      <c r="D488" s="82">
        <v>330335405142</v>
      </c>
      <c r="E488" s="83">
        <v>0.2</v>
      </c>
      <c r="F488" s="86"/>
    </row>
    <row r="489" spans="1:6" s="68" customFormat="1" x14ac:dyDescent="0.25">
      <c r="A489" s="84" t="s">
        <v>4676</v>
      </c>
      <c r="B489" s="81">
        <v>452</v>
      </c>
      <c r="C489" s="81" t="s">
        <v>2239</v>
      </c>
      <c r="D489" s="82">
        <v>330335405142</v>
      </c>
      <c r="E489" s="83">
        <v>0.2</v>
      </c>
      <c r="F489" s="86"/>
    </row>
    <row r="490" spans="1:6" s="68" customFormat="1" x14ac:dyDescent="0.25">
      <c r="A490" s="84" t="s">
        <v>4677</v>
      </c>
      <c r="B490" s="81">
        <v>452</v>
      </c>
      <c r="C490" s="81" t="s">
        <v>2239</v>
      </c>
      <c r="D490" s="82">
        <v>430433103251</v>
      </c>
      <c r="E490" s="83">
        <v>0.2</v>
      </c>
      <c r="F490" s="86"/>
    </row>
    <row r="491" spans="1:6" s="68" customFormat="1" x14ac:dyDescent="0.25">
      <c r="A491" s="63" t="s">
        <v>4678</v>
      </c>
      <c r="B491" s="81">
        <v>452</v>
      </c>
      <c r="C491" s="81" t="s">
        <v>2239</v>
      </c>
      <c r="D491" s="82">
        <v>430433104105</v>
      </c>
      <c r="E491" s="83">
        <v>0.2</v>
      </c>
      <c r="F491" s="86"/>
    </row>
    <row r="492" spans="1:6" s="68" customFormat="1" x14ac:dyDescent="0.25">
      <c r="A492" s="84" t="s">
        <v>4679</v>
      </c>
      <c r="B492" s="81">
        <v>452</v>
      </c>
      <c r="C492" s="81" t="s">
        <v>4680</v>
      </c>
      <c r="D492" s="82">
        <v>480483101228</v>
      </c>
      <c r="E492" s="83">
        <v>0.2</v>
      </c>
      <c r="F492" s="86"/>
    </row>
    <row r="493" spans="1:6" s="68" customFormat="1" x14ac:dyDescent="0.25">
      <c r="A493" s="84" t="s">
        <v>4681</v>
      </c>
      <c r="B493" s="81">
        <v>453</v>
      </c>
      <c r="C493" s="81" t="s">
        <v>2241</v>
      </c>
      <c r="D493" s="82">
        <v>330335405142</v>
      </c>
      <c r="E493" s="83">
        <v>0.2</v>
      </c>
      <c r="F493" s="86"/>
    </row>
    <row r="494" spans="1:6" s="68" customFormat="1" x14ac:dyDescent="0.25">
      <c r="A494" s="84" t="s">
        <v>4681</v>
      </c>
      <c r="B494" s="81">
        <v>453</v>
      </c>
      <c r="C494" s="81" t="s">
        <v>2241</v>
      </c>
      <c r="D494" s="82">
        <v>330335405142</v>
      </c>
      <c r="E494" s="83">
        <v>0.2</v>
      </c>
      <c r="F494" s="86"/>
    </row>
    <row r="495" spans="1:6" s="68" customFormat="1" x14ac:dyDescent="0.25">
      <c r="A495" s="84" t="s">
        <v>4682</v>
      </c>
      <c r="B495" s="81">
        <v>453</v>
      </c>
      <c r="C495" s="81" t="s">
        <v>4683</v>
      </c>
      <c r="D495" s="82">
        <v>480483101228</v>
      </c>
      <c r="E495" s="83">
        <v>0.2</v>
      </c>
      <c r="F495" s="86"/>
    </row>
    <row r="496" spans="1:6" s="68" customFormat="1" x14ac:dyDescent="0.25">
      <c r="A496" s="84" t="s">
        <v>4684</v>
      </c>
      <c r="B496" s="81">
        <v>454</v>
      </c>
      <c r="C496" s="81" t="s">
        <v>2243</v>
      </c>
      <c r="D496" s="82">
        <v>330335405142</v>
      </c>
      <c r="E496" s="83">
        <v>0.2</v>
      </c>
      <c r="F496" s="86"/>
    </row>
    <row r="497" spans="1:6" s="68" customFormat="1" x14ac:dyDescent="0.25">
      <c r="A497" s="84" t="s">
        <v>4684</v>
      </c>
      <c r="B497" s="81">
        <v>454</v>
      </c>
      <c r="C497" s="81" t="s">
        <v>2243</v>
      </c>
      <c r="D497" s="82">
        <v>330335405142</v>
      </c>
      <c r="E497" s="83">
        <v>0.2</v>
      </c>
      <c r="F497" s="86"/>
    </row>
    <row r="498" spans="1:6" s="68" customFormat="1" x14ac:dyDescent="0.25">
      <c r="A498" s="84" t="s">
        <v>4685</v>
      </c>
      <c r="B498" s="81">
        <v>455</v>
      </c>
      <c r="C498" s="81" t="s">
        <v>4686</v>
      </c>
      <c r="D498" s="82">
        <v>330333402174</v>
      </c>
      <c r="E498" s="83">
        <v>0.15</v>
      </c>
      <c r="F498" s="86"/>
    </row>
    <row r="499" spans="1:5" s="68" customFormat="1" x14ac:dyDescent="0.25">
      <c r="A499" s="84" t="s">
        <v>4687</v>
      </c>
      <c r="B499" s="81">
        <v>456</v>
      </c>
      <c r="C499" s="81" t="s">
        <v>4688</v>
      </c>
      <c r="D499" s="82">
        <v>330333401473</v>
      </c>
      <c r="E499" s="83">
        <v>0.14</v>
      </c>
    </row>
    <row r="500" spans="1:5" s="68" customFormat="1" x14ac:dyDescent="0.25">
      <c r="A500" s="84" t="s">
        <v>4689</v>
      </c>
      <c r="B500" s="81">
        <v>456</v>
      </c>
      <c r="C500" s="81" t="s">
        <v>4688</v>
      </c>
      <c r="D500" s="82">
        <v>330333402174</v>
      </c>
      <c r="E500" s="83">
        <v>0.15</v>
      </c>
    </row>
    <row r="501" spans="1:5" s="68" customFormat="1" x14ac:dyDescent="0.25">
      <c r="A501" s="84" t="s">
        <v>4690</v>
      </c>
      <c r="B501" s="81">
        <v>457</v>
      </c>
      <c r="C501" s="81" t="s">
        <v>2245</v>
      </c>
      <c r="D501" s="82">
        <v>330335405142</v>
      </c>
      <c r="E501" s="83">
        <v>0.2</v>
      </c>
    </row>
    <row r="502" spans="1:5" s="68" customFormat="1" x14ac:dyDescent="0.25">
      <c r="A502" s="84" t="s">
        <v>4690</v>
      </c>
      <c r="B502" s="81">
        <v>457</v>
      </c>
      <c r="C502" s="81" t="s">
        <v>2245</v>
      </c>
      <c r="D502" s="82">
        <v>330335405142</v>
      </c>
      <c r="E502" s="83">
        <v>0.2</v>
      </c>
    </row>
    <row r="503" spans="1:5" s="68" customFormat="1" x14ac:dyDescent="0.25">
      <c r="A503" s="84" t="s">
        <v>4691</v>
      </c>
      <c r="B503" s="81">
        <v>457</v>
      </c>
      <c r="C503" s="81" t="s">
        <v>4692</v>
      </c>
      <c r="D503" s="82">
        <v>430433104105</v>
      </c>
      <c r="E503" s="83">
        <v>0.2</v>
      </c>
    </row>
    <row r="504" spans="1:5" s="68" customFormat="1" x14ac:dyDescent="0.25">
      <c r="A504" s="84" t="s">
        <v>4693</v>
      </c>
      <c r="B504" s="81">
        <v>457</v>
      </c>
      <c r="C504" s="81" t="s">
        <v>4692</v>
      </c>
      <c r="D504" s="82">
        <v>480483101228</v>
      </c>
      <c r="E504" s="83">
        <v>0.2</v>
      </c>
    </row>
    <row r="505" spans="1:5" s="68" customFormat="1" x14ac:dyDescent="0.25">
      <c r="A505" s="84" t="s">
        <v>4694</v>
      </c>
      <c r="B505" s="81">
        <v>458</v>
      </c>
      <c r="C505" s="81" t="s">
        <v>2249</v>
      </c>
      <c r="D505" s="82">
        <v>330333401101</v>
      </c>
      <c r="E505" s="83">
        <v>0.11</v>
      </c>
    </row>
    <row r="506" spans="1:6" s="68" customFormat="1" x14ac:dyDescent="0.25">
      <c r="A506" s="84" t="s">
        <v>4695</v>
      </c>
      <c r="B506" s="81">
        <v>458</v>
      </c>
      <c r="C506" s="81" t="s">
        <v>2249</v>
      </c>
      <c r="D506" s="82">
        <v>330333401127</v>
      </c>
      <c r="E506" s="83">
        <v>0.08</v>
      </c>
      <c r="F506" s="79"/>
    </row>
    <row r="507" spans="1:6" s="68" customFormat="1" x14ac:dyDescent="0.25">
      <c r="A507" s="84" t="s">
        <v>4696</v>
      </c>
      <c r="B507" s="81">
        <v>458</v>
      </c>
      <c r="C507" s="81" t="s">
        <v>2249</v>
      </c>
      <c r="D507" s="82">
        <v>330333402101</v>
      </c>
      <c r="E507" s="83">
        <v>0.11</v>
      </c>
      <c r="F507" s="79"/>
    </row>
    <row r="508" spans="1:5" s="68" customFormat="1" x14ac:dyDescent="0.25">
      <c r="A508" s="84" t="s">
        <v>4697</v>
      </c>
      <c r="B508" s="81">
        <v>458</v>
      </c>
      <c r="C508" s="81" t="s">
        <v>2249</v>
      </c>
      <c r="D508" s="82">
        <v>330335405101</v>
      </c>
      <c r="E508" s="83">
        <v>0.15</v>
      </c>
    </row>
    <row r="509" spans="1:5" s="68" customFormat="1" x14ac:dyDescent="0.25">
      <c r="A509" s="84" t="s">
        <v>4698</v>
      </c>
      <c r="B509" s="81">
        <v>458</v>
      </c>
      <c r="C509" s="81" t="s">
        <v>2249</v>
      </c>
      <c r="D509" s="82">
        <v>330335405142</v>
      </c>
      <c r="E509" s="83">
        <v>0.2</v>
      </c>
    </row>
    <row r="510" spans="1:5" s="68" customFormat="1" x14ac:dyDescent="0.25">
      <c r="A510" s="84" t="s">
        <v>4698</v>
      </c>
      <c r="B510" s="81">
        <v>458</v>
      </c>
      <c r="C510" s="81" t="s">
        <v>2249</v>
      </c>
      <c r="D510" s="82">
        <v>330335405142</v>
      </c>
      <c r="E510" s="83">
        <v>0.2</v>
      </c>
    </row>
    <row r="511" spans="1:5" s="68" customFormat="1" x14ac:dyDescent="0.25">
      <c r="A511" s="84" t="s">
        <v>4699</v>
      </c>
      <c r="B511" s="81">
        <v>459</v>
      </c>
      <c r="C511" s="81" t="s">
        <v>2513</v>
      </c>
      <c r="D511" s="82">
        <v>330335405142</v>
      </c>
      <c r="E511" s="83">
        <v>0.2</v>
      </c>
    </row>
    <row r="512" spans="1:6" s="68" customFormat="1" x14ac:dyDescent="0.25">
      <c r="A512" s="84" t="s">
        <v>4699</v>
      </c>
      <c r="B512" s="81">
        <v>459</v>
      </c>
      <c r="C512" s="81" t="s">
        <v>2513</v>
      </c>
      <c r="D512" s="82">
        <v>330335405142</v>
      </c>
      <c r="E512" s="83">
        <v>0.2</v>
      </c>
      <c r="F512" s="79"/>
    </row>
    <row r="513" spans="1:6" s="68" customFormat="1" x14ac:dyDescent="0.25">
      <c r="A513" s="63" t="s">
        <v>4700</v>
      </c>
      <c r="B513" s="81">
        <v>459</v>
      </c>
      <c r="C513" s="81" t="s">
        <v>2513</v>
      </c>
      <c r="D513" s="82">
        <v>480483101228</v>
      </c>
      <c r="E513" s="83">
        <v>0.2</v>
      </c>
      <c r="F513" s="72"/>
    </row>
    <row r="514" spans="1:6" s="68" customFormat="1" x14ac:dyDescent="0.25">
      <c r="A514" s="84" t="s">
        <v>4701</v>
      </c>
      <c r="B514" s="81">
        <v>460</v>
      </c>
      <c r="C514" s="81" t="s">
        <v>2251</v>
      </c>
      <c r="D514" s="82">
        <v>330335405142</v>
      </c>
      <c r="E514" s="83">
        <v>0.2</v>
      </c>
      <c r="F514" s="86"/>
    </row>
    <row r="515" spans="1:5" s="68" customFormat="1" x14ac:dyDescent="0.25">
      <c r="A515" s="84" t="s">
        <v>4701</v>
      </c>
      <c r="B515" s="81">
        <v>460</v>
      </c>
      <c r="C515" s="81" t="s">
        <v>2251</v>
      </c>
      <c r="D515" s="82">
        <v>330335405142</v>
      </c>
      <c r="E515" s="83">
        <v>0.2</v>
      </c>
    </row>
    <row r="516" spans="1:5" s="68" customFormat="1" x14ac:dyDescent="0.25">
      <c r="A516" s="84" t="s">
        <v>4702</v>
      </c>
      <c r="B516" s="81">
        <v>460</v>
      </c>
      <c r="C516" s="81" t="s">
        <v>4703</v>
      </c>
      <c r="D516" s="82">
        <v>430433104105</v>
      </c>
      <c r="E516" s="83">
        <v>0.2</v>
      </c>
    </row>
    <row r="517" spans="1:5" s="68" customFormat="1" x14ac:dyDescent="0.25">
      <c r="A517" s="84" t="s">
        <v>4704</v>
      </c>
      <c r="B517" s="81">
        <v>460</v>
      </c>
      <c r="C517" s="81" t="s">
        <v>4703</v>
      </c>
      <c r="D517" s="82">
        <v>480483101228</v>
      </c>
      <c r="E517" s="83">
        <v>0.2</v>
      </c>
    </row>
    <row r="518" spans="1:5" s="68" customFormat="1" x14ac:dyDescent="0.25">
      <c r="A518" s="84" t="s">
        <v>4705</v>
      </c>
      <c r="B518" s="81">
        <v>461</v>
      </c>
      <c r="C518" s="81" t="s">
        <v>2253</v>
      </c>
      <c r="D518" s="82">
        <v>330335405142</v>
      </c>
      <c r="E518" s="83">
        <v>0.2</v>
      </c>
    </row>
    <row r="519" spans="1:5" s="68" customFormat="1" x14ac:dyDescent="0.25">
      <c r="A519" s="84" t="s">
        <v>4705</v>
      </c>
      <c r="B519" s="81">
        <v>461</v>
      </c>
      <c r="C519" s="81" t="s">
        <v>2253</v>
      </c>
      <c r="D519" s="82">
        <v>330335405142</v>
      </c>
      <c r="E519" s="83">
        <v>0.2</v>
      </c>
    </row>
    <row r="520" spans="1:5" s="68" customFormat="1" x14ac:dyDescent="0.25">
      <c r="A520" s="84" t="s">
        <v>4706</v>
      </c>
      <c r="B520" s="81">
        <v>462</v>
      </c>
      <c r="C520" s="81" t="s">
        <v>2255</v>
      </c>
      <c r="D520" s="82">
        <v>330335405142</v>
      </c>
      <c r="E520" s="83">
        <v>0.2</v>
      </c>
    </row>
    <row r="521" spans="1:5" s="68" customFormat="1" x14ac:dyDescent="0.25">
      <c r="A521" s="84" t="s">
        <v>4706</v>
      </c>
      <c r="B521" s="81">
        <v>462</v>
      </c>
      <c r="C521" s="81" t="s">
        <v>2255</v>
      </c>
      <c r="D521" s="82">
        <v>330335405142</v>
      </c>
      <c r="E521" s="83">
        <v>0.2</v>
      </c>
    </row>
    <row r="522" spans="1:6" s="68" customFormat="1" x14ac:dyDescent="0.25">
      <c r="A522" s="84" t="s">
        <v>4707</v>
      </c>
      <c r="B522" s="81">
        <v>463</v>
      </c>
      <c r="C522" s="81" t="s">
        <v>2257</v>
      </c>
      <c r="D522" s="82">
        <v>330335405142</v>
      </c>
      <c r="E522" s="83">
        <v>0.2</v>
      </c>
      <c r="F522" s="79"/>
    </row>
    <row r="523" spans="1:5" s="68" customFormat="1" x14ac:dyDescent="0.25">
      <c r="A523" s="84" t="s">
        <v>4707</v>
      </c>
      <c r="B523" s="81">
        <v>463</v>
      </c>
      <c r="C523" s="81" t="s">
        <v>2257</v>
      </c>
      <c r="D523" s="82">
        <v>330335405142</v>
      </c>
      <c r="E523" s="83">
        <v>0.2</v>
      </c>
    </row>
    <row r="524" spans="1:5" s="68" customFormat="1" x14ac:dyDescent="0.25">
      <c r="A524" s="63" t="s">
        <v>4708</v>
      </c>
      <c r="B524" s="81">
        <v>463</v>
      </c>
      <c r="C524" s="81" t="s">
        <v>2257</v>
      </c>
      <c r="D524" s="82">
        <v>430433104105</v>
      </c>
      <c r="E524" s="83">
        <v>0.2</v>
      </c>
    </row>
    <row r="525" spans="1:5" s="68" customFormat="1" x14ac:dyDescent="0.25">
      <c r="A525" s="63" t="s">
        <v>4709</v>
      </c>
      <c r="B525" s="81">
        <v>463</v>
      </c>
      <c r="C525" s="81" t="s">
        <v>2257</v>
      </c>
      <c r="D525" s="82">
        <v>480483101228</v>
      </c>
      <c r="E525" s="83">
        <v>0.2</v>
      </c>
    </row>
    <row r="526" spans="1:6" x14ac:dyDescent="0.25">
      <c r="A526" s="84" t="s">
        <v>4710</v>
      </c>
      <c r="B526" s="81">
        <v>464</v>
      </c>
      <c r="C526" s="81" t="s">
        <v>2261</v>
      </c>
      <c r="D526" s="82">
        <v>330335405142</v>
      </c>
      <c r="E526" s="83">
        <v>0.2</v>
      </c>
      <c r="F526" s="86"/>
    </row>
    <row r="527" spans="1:6" x14ac:dyDescent="0.25">
      <c r="A527" s="84" t="s">
        <v>4710</v>
      </c>
      <c r="B527" s="81">
        <v>464</v>
      </c>
      <c r="C527" s="81" t="s">
        <v>2261</v>
      </c>
      <c r="D527" s="82">
        <v>330335405142</v>
      </c>
      <c r="E527" s="83">
        <v>0.2</v>
      </c>
      <c r="F527" s="68"/>
    </row>
    <row r="528" spans="1:6" x14ac:dyDescent="0.25">
      <c r="A528" s="84" t="s">
        <v>4711</v>
      </c>
      <c r="B528" s="81">
        <v>464</v>
      </c>
      <c r="C528" s="81" t="s">
        <v>4712</v>
      </c>
      <c r="D528" s="82">
        <v>430433104105</v>
      </c>
      <c r="E528" s="83">
        <v>0.2</v>
      </c>
      <c r="F528" s="68"/>
    </row>
    <row r="529" spans="1:6" x14ac:dyDescent="0.25">
      <c r="A529" s="84" t="s">
        <v>4713</v>
      </c>
      <c r="B529" s="81">
        <v>465</v>
      </c>
      <c r="C529" s="81" t="s">
        <v>1245</v>
      </c>
      <c r="D529" s="82">
        <v>330333401101</v>
      </c>
      <c r="E529" s="83">
        <v>0.11</v>
      </c>
      <c r="F529" s="68"/>
    </row>
    <row r="530" spans="1:6" x14ac:dyDescent="0.25">
      <c r="A530" s="84" t="s">
        <v>4714</v>
      </c>
      <c r="B530" s="81">
        <v>465</v>
      </c>
      <c r="C530" s="81" t="s">
        <v>1245</v>
      </c>
      <c r="D530" s="82">
        <v>330333401127</v>
      </c>
      <c r="E530" s="83">
        <v>0.08</v>
      </c>
      <c r="F530" s="68"/>
    </row>
    <row r="531" spans="1:6" x14ac:dyDescent="0.25">
      <c r="A531" s="84" t="s">
        <v>4715</v>
      </c>
      <c r="B531" s="81">
        <v>465</v>
      </c>
      <c r="C531" s="81" t="s">
        <v>1245</v>
      </c>
      <c r="D531" s="82">
        <v>330333401452</v>
      </c>
      <c r="E531" s="83">
        <v>0.11</v>
      </c>
      <c r="F531" s="79"/>
    </row>
    <row r="532" spans="1:6" x14ac:dyDescent="0.25">
      <c r="A532" s="84" t="s">
        <v>4716</v>
      </c>
      <c r="B532" s="81">
        <v>465</v>
      </c>
      <c r="C532" s="81" t="s">
        <v>1245</v>
      </c>
      <c r="D532" s="82">
        <v>330333401473</v>
      </c>
      <c r="E532" s="83">
        <v>0.15</v>
      </c>
      <c r="F532" s="79"/>
    </row>
    <row r="533" spans="1:6" x14ac:dyDescent="0.25">
      <c r="A533" s="84" t="s">
        <v>4717</v>
      </c>
      <c r="B533" s="81">
        <v>465</v>
      </c>
      <c r="C533" s="81" t="s">
        <v>1245</v>
      </c>
      <c r="D533" s="82">
        <v>330333402101</v>
      </c>
      <c r="E533" s="83">
        <v>0.11</v>
      </c>
      <c r="F533" s="68"/>
    </row>
    <row r="534" spans="1:6" x14ac:dyDescent="0.25">
      <c r="A534" s="84" t="s">
        <v>4718</v>
      </c>
      <c r="B534" s="81">
        <v>465</v>
      </c>
      <c r="C534" s="81" t="s">
        <v>1245</v>
      </c>
      <c r="D534" s="82">
        <v>330335405101</v>
      </c>
      <c r="E534" s="83">
        <v>0.15</v>
      </c>
      <c r="F534" s="68"/>
    </row>
    <row r="535" spans="1:6" x14ac:dyDescent="0.25">
      <c r="A535" s="84" t="s">
        <v>4719</v>
      </c>
      <c r="B535" s="81">
        <v>465</v>
      </c>
      <c r="C535" s="81" t="s">
        <v>1245</v>
      </c>
      <c r="D535" s="82">
        <v>330335405142</v>
      </c>
      <c r="E535" s="83">
        <v>0.2</v>
      </c>
      <c r="F535" s="68"/>
    </row>
    <row r="536" spans="1:6" x14ac:dyDescent="0.25">
      <c r="A536" s="84" t="s">
        <v>4719</v>
      </c>
      <c r="B536" s="81">
        <v>465</v>
      </c>
      <c r="C536" s="81" t="s">
        <v>1245</v>
      </c>
      <c r="D536" s="82">
        <v>330335405142</v>
      </c>
      <c r="E536" s="83">
        <v>0.2</v>
      </c>
      <c r="F536" s="79"/>
    </row>
    <row r="537" spans="1:6" x14ac:dyDescent="0.25">
      <c r="A537" s="84" t="s">
        <v>4720</v>
      </c>
      <c r="B537" s="81">
        <v>465</v>
      </c>
      <c r="C537" s="81" t="s">
        <v>1245</v>
      </c>
      <c r="D537" s="82">
        <v>430433103251</v>
      </c>
      <c r="E537" s="83">
        <v>0.2</v>
      </c>
      <c r="F537" s="79"/>
    </row>
    <row r="538" spans="1:6" x14ac:dyDescent="0.25">
      <c r="A538" s="84" t="s">
        <v>4721</v>
      </c>
      <c r="B538" s="81">
        <v>465</v>
      </c>
      <c r="C538" s="81" t="s">
        <v>1245</v>
      </c>
      <c r="D538" s="82">
        <v>430433104105</v>
      </c>
      <c r="E538" s="83">
        <v>0.2</v>
      </c>
      <c r="F538" s="68"/>
    </row>
    <row r="539" spans="1:6" x14ac:dyDescent="0.25">
      <c r="A539" s="63" t="s">
        <v>4721</v>
      </c>
      <c r="B539" s="81">
        <v>465</v>
      </c>
      <c r="C539" s="81" t="s">
        <v>1245</v>
      </c>
      <c r="D539" s="82">
        <v>430433104105</v>
      </c>
      <c r="E539" s="83">
        <v>0.2</v>
      </c>
      <c r="F539" s="68"/>
    </row>
    <row r="540" spans="1:6" x14ac:dyDescent="0.25">
      <c r="A540" s="84" t="s">
        <v>4722</v>
      </c>
      <c r="B540" s="81">
        <v>465</v>
      </c>
      <c r="C540" s="81" t="s">
        <v>1245</v>
      </c>
      <c r="D540" s="82">
        <v>480483101228</v>
      </c>
      <c r="E540" s="83">
        <v>0.2</v>
      </c>
      <c r="F540" s="68"/>
    </row>
    <row r="541" spans="1:6" x14ac:dyDescent="0.25">
      <c r="A541" s="63" t="s">
        <v>4722</v>
      </c>
      <c r="B541" s="81">
        <v>465</v>
      </c>
      <c r="C541" s="81" t="s">
        <v>1245</v>
      </c>
      <c r="D541" s="82">
        <v>480483101228</v>
      </c>
      <c r="E541" s="83">
        <v>0.2</v>
      </c>
      <c r="F541" s="68"/>
    </row>
    <row r="542" spans="1:6" x14ac:dyDescent="0.25">
      <c r="A542" s="84" t="s">
        <v>4723</v>
      </c>
      <c r="B542" s="81">
        <v>466</v>
      </c>
      <c r="C542" s="81" t="s">
        <v>1205</v>
      </c>
      <c r="D542" s="82">
        <v>330333401101</v>
      </c>
      <c r="E542" s="83">
        <v>0.11</v>
      </c>
      <c r="F542" s="79"/>
    </row>
    <row r="543" spans="1:6" x14ac:dyDescent="0.25">
      <c r="A543" s="84" t="s">
        <v>4724</v>
      </c>
      <c r="B543" s="81">
        <v>466</v>
      </c>
      <c r="C543" s="81" t="s">
        <v>4725</v>
      </c>
      <c r="D543" s="82">
        <v>330333401127</v>
      </c>
      <c r="E543" s="83">
        <v>0.08</v>
      </c>
      <c r="F543" s="79"/>
    </row>
    <row r="544" spans="1:6" x14ac:dyDescent="0.25">
      <c r="A544" s="84" t="s">
        <v>4726</v>
      </c>
      <c r="B544" s="81">
        <v>466</v>
      </c>
      <c r="C544" s="81" t="s">
        <v>1205</v>
      </c>
      <c r="D544" s="82">
        <v>330333401452</v>
      </c>
      <c r="E544" s="83">
        <v>0.14</v>
      </c>
      <c r="F544" s="68"/>
    </row>
    <row r="545" spans="1:6" x14ac:dyDescent="0.25">
      <c r="A545" s="84" t="s">
        <v>4727</v>
      </c>
      <c r="B545" s="81">
        <v>466</v>
      </c>
      <c r="C545" s="81" t="s">
        <v>4728</v>
      </c>
      <c r="D545" s="82">
        <v>330333401453</v>
      </c>
      <c r="E545" s="83">
        <v>0.16</v>
      </c>
      <c r="F545" s="68"/>
    </row>
    <row r="546" spans="1:6" x14ac:dyDescent="0.25">
      <c r="A546" s="84" t="s">
        <v>4729</v>
      </c>
      <c r="B546" s="81">
        <v>466</v>
      </c>
      <c r="C546" s="81" t="s">
        <v>4725</v>
      </c>
      <c r="D546" s="82">
        <v>330333401473</v>
      </c>
      <c r="E546" s="83">
        <v>0.15</v>
      </c>
      <c r="F546" s="86"/>
    </row>
    <row r="547" spans="1:6" x14ac:dyDescent="0.25">
      <c r="A547" s="84" t="s">
        <v>4730</v>
      </c>
      <c r="B547" s="81">
        <v>466</v>
      </c>
      <c r="C547" s="81" t="s">
        <v>1205</v>
      </c>
      <c r="D547" s="82">
        <v>330333402101</v>
      </c>
      <c r="E547" s="83">
        <v>0.11</v>
      </c>
      <c r="F547" s="68"/>
    </row>
    <row r="548" spans="1:6" x14ac:dyDescent="0.25">
      <c r="A548" s="84" t="s">
        <v>4731</v>
      </c>
      <c r="B548" s="81">
        <v>466</v>
      </c>
      <c r="C548" s="81" t="s">
        <v>1205</v>
      </c>
      <c r="D548" s="82">
        <v>330335405101</v>
      </c>
      <c r="E548" s="83">
        <v>0.15</v>
      </c>
      <c r="F548" s="68"/>
    </row>
    <row r="549" spans="1:6" x14ac:dyDescent="0.25">
      <c r="A549" s="84" t="s">
        <v>4732</v>
      </c>
      <c r="B549" s="81">
        <v>466</v>
      </c>
      <c r="C549" s="81" t="s">
        <v>1205</v>
      </c>
      <c r="D549" s="82">
        <v>330335405142</v>
      </c>
      <c r="E549" s="83">
        <v>0.2</v>
      </c>
      <c r="F549" s="68"/>
    </row>
    <row r="550" spans="1:6" x14ac:dyDescent="0.25">
      <c r="A550" s="84" t="s">
        <v>4732</v>
      </c>
      <c r="B550" s="81">
        <v>466</v>
      </c>
      <c r="C550" s="81" t="s">
        <v>1205</v>
      </c>
      <c r="D550" s="82">
        <v>330335405142</v>
      </c>
      <c r="E550" s="83">
        <v>0.2</v>
      </c>
      <c r="F550" s="68"/>
    </row>
    <row r="551" spans="1:6" x14ac:dyDescent="0.25">
      <c r="A551" s="84" t="s">
        <v>4733</v>
      </c>
      <c r="B551" s="81">
        <v>466</v>
      </c>
      <c r="C551" s="81" t="s">
        <v>1205</v>
      </c>
      <c r="D551" s="82">
        <v>430433103251</v>
      </c>
      <c r="E551" s="83">
        <v>0.2</v>
      </c>
      <c r="F551" s="68"/>
    </row>
    <row r="552" spans="1:6" x14ac:dyDescent="0.25">
      <c r="A552" s="84" t="s">
        <v>4734</v>
      </c>
      <c r="B552" s="81">
        <v>466</v>
      </c>
      <c r="C552" s="81" t="s">
        <v>4725</v>
      </c>
      <c r="D552" s="82">
        <v>430433104105</v>
      </c>
      <c r="E552" s="83">
        <v>0.2</v>
      </c>
      <c r="F552" s="68"/>
    </row>
    <row r="553" spans="1:6" x14ac:dyDescent="0.25">
      <c r="A553" s="63" t="s">
        <v>4734</v>
      </c>
      <c r="B553" s="81">
        <v>466</v>
      </c>
      <c r="C553" s="81" t="s">
        <v>1205</v>
      </c>
      <c r="D553" s="82">
        <v>430433104105</v>
      </c>
      <c r="E553" s="83">
        <v>0.2</v>
      </c>
      <c r="F553" s="79"/>
    </row>
    <row r="554" spans="1:6" x14ac:dyDescent="0.25">
      <c r="A554" s="84" t="s">
        <v>4735</v>
      </c>
      <c r="B554" s="81">
        <v>466</v>
      </c>
      <c r="C554" s="81" t="s">
        <v>1205</v>
      </c>
      <c r="D554" s="82">
        <v>480483101228</v>
      </c>
      <c r="E554" s="83">
        <v>0.2</v>
      </c>
      <c r="F554" s="79"/>
    </row>
    <row r="555" spans="1:6" x14ac:dyDescent="0.25">
      <c r="A555" s="84" t="s">
        <v>4736</v>
      </c>
      <c r="B555" s="81">
        <v>467</v>
      </c>
      <c r="C555" s="81" t="s">
        <v>2265</v>
      </c>
      <c r="D555" s="82">
        <v>330335405142</v>
      </c>
      <c r="E555" s="83">
        <v>0.2</v>
      </c>
      <c r="F555" s="68"/>
    </row>
    <row r="556" spans="1:6" x14ac:dyDescent="0.25">
      <c r="A556" s="84" t="s">
        <v>4736</v>
      </c>
      <c r="B556" s="81">
        <v>467</v>
      </c>
      <c r="C556" s="81" t="s">
        <v>2265</v>
      </c>
      <c r="D556" s="82">
        <v>330335405142</v>
      </c>
      <c r="E556" s="83">
        <v>0.2</v>
      </c>
      <c r="F556" s="68"/>
    </row>
    <row r="557" spans="1:6" x14ac:dyDescent="0.25">
      <c r="A557" s="84" t="s">
        <v>4737</v>
      </c>
      <c r="B557" s="81">
        <v>468</v>
      </c>
      <c r="C557" s="81" t="s">
        <v>1567</v>
      </c>
      <c r="D557" s="82">
        <v>330333401101</v>
      </c>
      <c r="E557" s="83">
        <v>0.11</v>
      </c>
      <c r="F557" s="68"/>
    </row>
    <row r="558" spans="1:6" x14ac:dyDescent="0.25">
      <c r="A558" s="84" t="s">
        <v>4738</v>
      </c>
      <c r="B558" s="81">
        <v>468</v>
      </c>
      <c r="C558" s="81" t="s">
        <v>1567</v>
      </c>
      <c r="D558" s="82">
        <v>330333401127</v>
      </c>
      <c r="E558" s="83">
        <v>0.08</v>
      </c>
      <c r="F558" s="68"/>
    </row>
    <row r="559" spans="1:6" x14ac:dyDescent="0.25">
      <c r="A559" s="84" t="s">
        <v>4739</v>
      </c>
      <c r="B559" s="81">
        <v>468</v>
      </c>
      <c r="C559" s="81" t="s">
        <v>1567</v>
      </c>
      <c r="D559" s="82" t="s">
        <v>4740</v>
      </c>
      <c r="E559" s="83">
        <v>0.14</v>
      </c>
      <c r="F559" s="79"/>
    </row>
    <row r="560" spans="1:6" x14ac:dyDescent="0.25">
      <c r="A560" s="84" t="s">
        <v>4741</v>
      </c>
      <c r="B560" s="81">
        <v>468</v>
      </c>
      <c r="C560" s="81" t="s">
        <v>1567</v>
      </c>
      <c r="D560" s="82" t="s">
        <v>4742</v>
      </c>
      <c r="E560" s="83">
        <v>0.15</v>
      </c>
      <c r="F560" s="79"/>
    </row>
    <row r="561" spans="1:6" x14ac:dyDescent="0.25">
      <c r="A561" s="84" t="s">
        <v>4743</v>
      </c>
      <c r="B561" s="81">
        <v>468</v>
      </c>
      <c r="C561" s="81" t="s">
        <v>1567</v>
      </c>
      <c r="D561" s="82">
        <v>330333402101</v>
      </c>
      <c r="E561" s="83">
        <v>0.11</v>
      </c>
      <c r="F561" s="68"/>
    </row>
    <row r="562" spans="1:6" x14ac:dyDescent="0.25">
      <c r="A562" s="84" t="s">
        <v>4744</v>
      </c>
      <c r="B562" s="81">
        <v>468</v>
      </c>
      <c r="C562" s="81" t="s">
        <v>4745</v>
      </c>
      <c r="D562" s="82">
        <v>330333402152</v>
      </c>
      <c r="E562" s="83">
        <v>0.16</v>
      </c>
      <c r="F562" s="68"/>
    </row>
    <row r="563" spans="1:6" x14ac:dyDescent="0.25">
      <c r="A563" s="63" t="s">
        <v>4746</v>
      </c>
      <c r="B563" s="81">
        <v>468</v>
      </c>
      <c r="C563" s="81" t="s">
        <v>1567</v>
      </c>
      <c r="D563" s="82">
        <v>330335405101</v>
      </c>
      <c r="E563" s="83">
        <v>0.15</v>
      </c>
      <c r="F563" s="68"/>
    </row>
    <row r="564" spans="1:6" x14ac:dyDescent="0.25">
      <c r="A564" s="84" t="s">
        <v>4747</v>
      </c>
      <c r="B564" s="81">
        <v>468</v>
      </c>
      <c r="C564" s="81" t="s">
        <v>1567</v>
      </c>
      <c r="D564" s="82">
        <v>330335405142</v>
      </c>
      <c r="E564" s="83">
        <v>0.2</v>
      </c>
      <c r="F564" s="79"/>
    </row>
    <row r="565" spans="1:6" x14ac:dyDescent="0.25">
      <c r="A565" s="84" t="s">
        <v>4747</v>
      </c>
      <c r="B565" s="81">
        <v>468</v>
      </c>
      <c r="C565" s="81" t="s">
        <v>1567</v>
      </c>
      <c r="D565" s="82">
        <v>330335405142</v>
      </c>
      <c r="E565" s="83">
        <v>0.2</v>
      </c>
      <c r="F565" s="79"/>
    </row>
    <row r="566" spans="1:6" x14ac:dyDescent="0.25">
      <c r="A566" s="84" t="s">
        <v>4748</v>
      </c>
      <c r="B566" s="81">
        <v>468</v>
      </c>
      <c r="C566" s="81" t="s">
        <v>1567</v>
      </c>
      <c r="D566" s="82">
        <v>430433104105</v>
      </c>
      <c r="E566" s="83">
        <v>0.2</v>
      </c>
      <c r="F566" s="68"/>
    </row>
    <row r="567" spans="1:6" x14ac:dyDescent="0.25">
      <c r="A567" s="84" t="s">
        <v>4749</v>
      </c>
      <c r="B567" s="81">
        <v>468</v>
      </c>
      <c r="C567" s="81" t="s">
        <v>1567</v>
      </c>
      <c r="D567" s="82">
        <v>480483101228</v>
      </c>
      <c r="E567" s="83">
        <v>0.2</v>
      </c>
      <c r="F567" s="68"/>
    </row>
    <row r="568" spans="1:6" x14ac:dyDescent="0.25">
      <c r="A568" s="84" t="s">
        <v>4750</v>
      </c>
      <c r="B568" s="81">
        <v>469</v>
      </c>
      <c r="C568" s="81" t="s">
        <v>2267</v>
      </c>
      <c r="D568" s="82">
        <v>330335405142</v>
      </c>
      <c r="E568" s="83">
        <v>0.2</v>
      </c>
      <c r="F568" s="68"/>
    </row>
    <row r="569" spans="1:6" x14ac:dyDescent="0.25">
      <c r="A569" s="84" t="s">
        <v>4750</v>
      </c>
      <c r="B569" s="81">
        <v>469</v>
      </c>
      <c r="C569" s="81" t="s">
        <v>2267</v>
      </c>
      <c r="D569" s="82">
        <v>330335405142</v>
      </c>
      <c r="E569" s="83">
        <v>0.2</v>
      </c>
      <c r="F569" s="68"/>
    </row>
    <row r="570" spans="1:6" x14ac:dyDescent="0.25">
      <c r="A570" s="84" t="s">
        <v>4751</v>
      </c>
      <c r="B570" s="81">
        <v>470</v>
      </c>
      <c r="C570" s="81" t="s">
        <v>4752</v>
      </c>
      <c r="D570" s="82">
        <v>330333401473</v>
      </c>
      <c r="E570" s="83">
        <v>0.14</v>
      </c>
      <c r="F570" s="68"/>
    </row>
    <row r="571" spans="1:6" x14ac:dyDescent="0.25">
      <c r="A571" s="84" t="s">
        <v>4753</v>
      </c>
      <c r="B571" s="81">
        <v>470</v>
      </c>
      <c r="C571" s="81" t="s">
        <v>4752</v>
      </c>
      <c r="D571" s="82">
        <v>330333402174</v>
      </c>
      <c r="E571" s="83">
        <v>0.15</v>
      </c>
      <c r="F571" s="68"/>
    </row>
    <row r="572" spans="1:6" x14ac:dyDescent="0.25">
      <c r="A572" s="84" t="s">
        <v>4754</v>
      </c>
      <c r="B572" s="81">
        <v>471</v>
      </c>
      <c r="C572" s="81" t="s">
        <v>2269</v>
      </c>
      <c r="D572" s="82">
        <v>330333401453</v>
      </c>
      <c r="E572" s="83">
        <v>0.16</v>
      </c>
      <c r="F572" s="68"/>
    </row>
    <row r="573" spans="1:6" x14ac:dyDescent="0.25">
      <c r="A573" s="84" t="s">
        <v>4755</v>
      </c>
      <c r="B573" s="81">
        <v>471</v>
      </c>
      <c r="C573" s="81" t="s">
        <v>2269</v>
      </c>
      <c r="D573" s="82">
        <v>330335405142</v>
      </c>
      <c r="E573" s="83">
        <v>0.2</v>
      </c>
      <c r="F573" s="68"/>
    </row>
    <row r="574" spans="1:6" x14ac:dyDescent="0.25">
      <c r="A574" s="84" t="s">
        <v>4755</v>
      </c>
      <c r="B574" s="81">
        <v>471</v>
      </c>
      <c r="C574" s="81" t="s">
        <v>2269</v>
      </c>
      <c r="D574" s="82">
        <v>330335405142</v>
      </c>
      <c r="E574" s="83">
        <v>0.2</v>
      </c>
      <c r="F574" s="68"/>
    </row>
    <row r="575" spans="1:6" x14ac:dyDescent="0.25">
      <c r="A575" s="84" t="s">
        <v>4756</v>
      </c>
      <c r="B575" s="81">
        <v>471</v>
      </c>
      <c r="C575" s="81" t="s">
        <v>4757</v>
      </c>
      <c r="D575" s="82">
        <v>430433104105</v>
      </c>
      <c r="E575" s="83">
        <v>0.2</v>
      </c>
      <c r="F575" s="68"/>
    </row>
    <row r="576" spans="1:6" x14ac:dyDescent="0.25">
      <c r="A576" s="84" t="s">
        <v>4758</v>
      </c>
      <c r="B576" s="81">
        <v>471</v>
      </c>
      <c r="C576" s="81" t="s">
        <v>4757</v>
      </c>
      <c r="D576" s="82">
        <v>480483101228</v>
      </c>
      <c r="E576" s="83">
        <v>0.2</v>
      </c>
      <c r="F576" s="79"/>
    </row>
    <row r="577" spans="1:6" x14ac:dyDescent="0.25">
      <c r="A577" s="84" t="s">
        <v>4759</v>
      </c>
      <c r="B577" s="81">
        <v>472</v>
      </c>
      <c r="C577" s="81" t="s">
        <v>2273</v>
      </c>
      <c r="D577" s="82">
        <v>330335405142</v>
      </c>
      <c r="E577" s="83">
        <v>0.2</v>
      </c>
      <c r="F577" s="79"/>
    </row>
    <row r="578" spans="1:6" x14ac:dyDescent="0.25">
      <c r="A578" s="84" t="s">
        <v>4759</v>
      </c>
      <c r="B578" s="81">
        <v>472</v>
      </c>
      <c r="C578" s="81" t="s">
        <v>2273</v>
      </c>
      <c r="D578" s="82">
        <v>330335405142</v>
      </c>
      <c r="E578" s="83">
        <v>0.2</v>
      </c>
      <c r="F578" s="68"/>
    </row>
    <row r="579" spans="1:6" x14ac:dyDescent="0.25">
      <c r="A579" s="84" t="s">
        <v>4760</v>
      </c>
      <c r="B579" s="81">
        <v>472</v>
      </c>
      <c r="C579" s="81" t="s">
        <v>2273</v>
      </c>
      <c r="D579" s="82">
        <v>480483101228</v>
      </c>
      <c r="E579" s="83">
        <v>0.2</v>
      </c>
      <c r="F579" s="68"/>
    </row>
    <row r="580" spans="1:6" x14ac:dyDescent="0.25">
      <c r="A580" s="84" t="s">
        <v>4761</v>
      </c>
      <c r="B580" s="81">
        <v>474</v>
      </c>
      <c r="C580" s="81" t="s">
        <v>2275</v>
      </c>
      <c r="D580" s="82">
        <v>330335405142</v>
      </c>
      <c r="E580" s="83">
        <v>0.2</v>
      </c>
      <c r="F580" s="68"/>
    </row>
    <row r="581" spans="1:6" x14ac:dyDescent="0.25">
      <c r="A581" s="84" t="s">
        <v>4761</v>
      </c>
      <c r="B581" s="81">
        <v>474</v>
      </c>
      <c r="C581" s="81" t="s">
        <v>2275</v>
      </c>
      <c r="D581" s="82">
        <v>330335405142</v>
      </c>
      <c r="E581" s="83">
        <v>0.2</v>
      </c>
      <c r="F581" s="68"/>
    </row>
    <row r="582" spans="1:6" x14ac:dyDescent="0.25">
      <c r="A582" s="84" t="s">
        <v>4762</v>
      </c>
      <c r="B582" s="81">
        <v>474</v>
      </c>
      <c r="C582" s="81" t="s">
        <v>4763</v>
      </c>
      <c r="D582" s="82">
        <v>430433104105</v>
      </c>
      <c r="E582" s="83">
        <v>0.2</v>
      </c>
      <c r="F582" s="68"/>
    </row>
    <row r="583" spans="1:6" x14ac:dyDescent="0.25">
      <c r="A583" s="84" t="s">
        <v>4764</v>
      </c>
      <c r="B583" s="81">
        <v>474</v>
      </c>
      <c r="C583" s="81" t="s">
        <v>2275</v>
      </c>
      <c r="D583" s="82">
        <v>480483101228</v>
      </c>
      <c r="E583" s="83">
        <v>0.2</v>
      </c>
      <c r="F583" s="68"/>
    </row>
    <row r="584" spans="1:6" x14ac:dyDescent="0.25">
      <c r="A584" s="84" t="s">
        <v>4765</v>
      </c>
      <c r="B584" s="81">
        <v>475</v>
      </c>
      <c r="C584" s="81" t="s">
        <v>2280</v>
      </c>
      <c r="D584" s="82">
        <v>330335405142</v>
      </c>
      <c r="E584" s="83">
        <v>0.2</v>
      </c>
      <c r="F584" s="68"/>
    </row>
    <row r="585" spans="1:6" x14ac:dyDescent="0.25">
      <c r="A585" s="84" t="s">
        <v>4765</v>
      </c>
      <c r="B585" s="81">
        <v>475</v>
      </c>
      <c r="C585" s="81" t="s">
        <v>2280</v>
      </c>
      <c r="D585" s="82">
        <v>330335405142</v>
      </c>
      <c r="E585" s="83">
        <v>0.2</v>
      </c>
      <c r="F585" s="68"/>
    </row>
    <row r="586" spans="1:6" x14ac:dyDescent="0.25">
      <c r="A586" s="84" t="s">
        <v>4766</v>
      </c>
      <c r="B586" s="81">
        <v>476</v>
      </c>
      <c r="C586" s="81" t="s">
        <v>2282</v>
      </c>
      <c r="D586" s="82">
        <v>330335405142</v>
      </c>
      <c r="E586" s="83">
        <v>0.2</v>
      </c>
      <c r="F586" s="68"/>
    </row>
    <row r="587" spans="1:6" x14ac:dyDescent="0.25">
      <c r="A587" s="84" t="s">
        <v>4766</v>
      </c>
      <c r="B587" s="81">
        <v>476</v>
      </c>
      <c r="C587" s="81" t="s">
        <v>2282</v>
      </c>
      <c r="D587" s="82">
        <v>330335405142</v>
      </c>
      <c r="E587" s="83">
        <v>0.2</v>
      </c>
      <c r="F587" s="68"/>
    </row>
    <row r="588" spans="1:6" x14ac:dyDescent="0.25">
      <c r="A588" s="84" t="s">
        <v>4767</v>
      </c>
      <c r="B588" s="81">
        <v>476</v>
      </c>
      <c r="C588" s="81" t="s">
        <v>2282</v>
      </c>
      <c r="D588" s="82">
        <v>430433104105</v>
      </c>
      <c r="E588" s="83">
        <v>0.2</v>
      </c>
      <c r="F588" s="79"/>
    </row>
    <row r="589" spans="1:6" x14ac:dyDescent="0.25">
      <c r="A589" s="84" t="s">
        <v>4768</v>
      </c>
      <c r="B589" s="81">
        <v>476</v>
      </c>
      <c r="C589" s="81" t="s">
        <v>2282</v>
      </c>
      <c r="D589" s="82">
        <v>480483101228</v>
      </c>
      <c r="E589" s="83">
        <v>0.2</v>
      </c>
      <c r="F589" s="79"/>
    </row>
    <row r="590" spans="1:6" x14ac:dyDescent="0.25">
      <c r="A590" s="84" t="s">
        <v>4769</v>
      </c>
      <c r="B590" s="81">
        <v>477</v>
      </c>
      <c r="C590" s="81" t="s">
        <v>2285</v>
      </c>
      <c r="D590" s="82">
        <v>330335405142</v>
      </c>
      <c r="E590" s="83">
        <v>0.2</v>
      </c>
      <c r="F590" s="68"/>
    </row>
    <row r="591" spans="1:6" x14ac:dyDescent="0.25">
      <c r="A591" s="84" t="s">
        <v>4769</v>
      </c>
      <c r="B591" s="81">
        <v>477</v>
      </c>
      <c r="C591" s="81" t="s">
        <v>2285</v>
      </c>
      <c r="D591" s="82">
        <v>330335405142</v>
      </c>
      <c r="E591" s="83">
        <v>0.2</v>
      </c>
      <c r="F591" s="68"/>
    </row>
    <row r="592" spans="1:6" x14ac:dyDescent="0.25">
      <c r="A592" s="84" t="s">
        <v>4770</v>
      </c>
      <c r="B592" s="81">
        <v>477</v>
      </c>
      <c r="C592" s="81" t="s">
        <v>2285</v>
      </c>
      <c r="D592" s="82">
        <v>480483101228</v>
      </c>
      <c r="E592" s="83">
        <v>0.2</v>
      </c>
      <c r="F592" s="68"/>
    </row>
    <row r="593" spans="1:6" x14ac:dyDescent="0.25">
      <c r="A593" s="84" t="s">
        <v>4771</v>
      </c>
      <c r="B593" s="81">
        <v>478</v>
      </c>
      <c r="C593" s="81" t="s">
        <v>2288</v>
      </c>
      <c r="D593" s="82">
        <v>330335405142</v>
      </c>
      <c r="E593" s="83">
        <v>0.2</v>
      </c>
      <c r="F593" s="68"/>
    </row>
    <row r="594" spans="1:6" x14ac:dyDescent="0.25">
      <c r="A594" s="84" t="s">
        <v>4771</v>
      </c>
      <c r="B594" s="81">
        <v>478</v>
      </c>
      <c r="C594" s="81" t="s">
        <v>2288</v>
      </c>
      <c r="D594" s="82">
        <v>330335405142</v>
      </c>
      <c r="E594" s="83">
        <v>0.2</v>
      </c>
      <c r="F594" s="79"/>
    </row>
    <row r="595" spans="1:6" x14ac:dyDescent="0.25">
      <c r="A595" s="84" t="s">
        <v>4772</v>
      </c>
      <c r="B595" s="81">
        <v>478</v>
      </c>
      <c r="C595" s="81" t="s">
        <v>2288</v>
      </c>
      <c r="D595" s="82">
        <v>430433104105</v>
      </c>
      <c r="E595" s="83">
        <v>0.2</v>
      </c>
      <c r="F595" s="79"/>
    </row>
    <row r="596" spans="1:6" x14ac:dyDescent="0.25">
      <c r="A596" s="84" t="s">
        <v>4773</v>
      </c>
      <c r="B596" s="81">
        <v>478</v>
      </c>
      <c r="C596" s="81" t="s">
        <v>4774</v>
      </c>
      <c r="D596" s="82">
        <v>480483101228</v>
      </c>
      <c r="E596" s="83">
        <v>0.2</v>
      </c>
      <c r="F596" s="68"/>
    </row>
    <row r="597" spans="1:6" x14ac:dyDescent="0.25">
      <c r="A597" s="84" t="s">
        <v>4775</v>
      </c>
      <c r="B597" s="81">
        <v>479</v>
      </c>
      <c r="C597" s="81" t="s">
        <v>2292</v>
      </c>
      <c r="D597" s="82">
        <v>330335405142</v>
      </c>
      <c r="E597" s="83">
        <v>0.2</v>
      </c>
      <c r="F597" s="68"/>
    </row>
    <row r="598" spans="1:6" x14ac:dyDescent="0.25">
      <c r="A598" s="84" t="s">
        <v>4775</v>
      </c>
      <c r="B598" s="81">
        <v>479</v>
      </c>
      <c r="C598" s="81" t="s">
        <v>2292</v>
      </c>
      <c r="D598" s="82">
        <v>330335405142</v>
      </c>
      <c r="E598" s="83">
        <v>0.2</v>
      </c>
      <c r="F598" s="68"/>
    </row>
    <row r="599" spans="1:6" x14ac:dyDescent="0.25">
      <c r="A599" s="63" t="s">
        <v>4776</v>
      </c>
      <c r="B599" s="81">
        <v>479</v>
      </c>
      <c r="C599" s="81" t="s">
        <v>2292</v>
      </c>
      <c r="D599" s="82">
        <v>480483101228</v>
      </c>
      <c r="E599" s="83">
        <v>0.2</v>
      </c>
      <c r="F599" s="68"/>
    </row>
    <row r="600" spans="1:6" x14ac:dyDescent="0.25">
      <c r="A600" s="84" t="s">
        <v>4777</v>
      </c>
      <c r="B600" s="81">
        <v>480</v>
      </c>
      <c r="C600" s="81" t="s">
        <v>1549</v>
      </c>
      <c r="D600" s="82">
        <v>330333401101</v>
      </c>
      <c r="E600" s="83">
        <v>0.11</v>
      </c>
      <c r="F600" s="79"/>
    </row>
    <row r="601" spans="1:6" x14ac:dyDescent="0.25">
      <c r="A601" s="84" t="s">
        <v>4778</v>
      </c>
      <c r="B601" s="81">
        <v>480</v>
      </c>
      <c r="C601" s="81" t="s">
        <v>1549</v>
      </c>
      <c r="D601" s="82">
        <v>330333401127</v>
      </c>
      <c r="E601" s="83">
        <v>0.08</v>
      </c>
      <c r="F601" s="79"/>
    </row>
    <row r="602" spans="1:6" x14ac:dyDescent="0.25">
      <c r="A602" s="84" t="s">
        <v>4779</v>
      </c>
      <c r="B602" s="81">
        <v>480</v>
      </c>
      <c r="C602" s="81" t="s">
        <v>1549</v>
      </c>
      <c r="D602" s="82">
        <v>330333401453</v>
      </c>
      <c r="E602" s="83">
        <v>0.16</v>
      </c>
      <c r="F602" s="68"/>
    </row>
    <row r="603" spans="1:6" x14ac:dyDescent="0.25">
      <c r="A603" s="84" t="s">
        <v>4780</v>
      </c>
      <c r="B603" s="81">
        <v>480</v>
      </c>
      <c r="C603" s="81" t="s">
        <v>1549</v>
      </c>
      <c r="D603" s="82">
        <v>330333402101</v>
      </c>
      <c r="E603" s="83">
        <v>0.11</v>
      </c>
      <c r="F603" s="68"/>
    </row>
    <row r="604" spans="1:6" x14ac:dyDescent="0.25">
      <c r="A604" s="84" t="s">
        <v>4781</v>
      </c>
      <c r="B604" s="81">
        <v>480</v>
      </c>
      <c r="C604" s="81" t="s">
        <v>1549</v>
      </c>
      <c r="D604" s="82">
        <v>330335405101</v>
      </c>
      <c r="E604" s="83">
        <v>0.15</v>
      </c>
      <c r="F604" s="68"/>
    </row>
    <row r="605" spans="1:6" x14ac:dyDescent="0.25">
      <c r="A605" s="63" t="s">
        <v>4782</v>
      </c>
      <c r="B605" s="81">
        <v>480</v>
      </c>
      <c r="C605" s="81" t="s">
        <v>1549</v>
      </c>
      <c r="D605" s="82">
        <v>430433104105</v>
      </c>
      <c r="E605" s="83">
        <v>0.2</v>
      </c>
      <c r="F605" s="68"/>
    </row>
    <row r="606" spans="1:6" x14ac:dyDescent="0.25">
      <c r="A606" s="84" t="s">
        <v>4783</v>
      </c>
      <c r="B606" s="81">
        <v>481</v>
      </c>
      <c r="C606" s="81" t="s">
        <v>1617</v>
      </c>
      <c r="D606" s="82">
        <v>330333401101</v>
      </c>
      <c r="E606" s="83">
        <v>0.11</v>
      </c>
      <c r="F606" s="68"/>
    </row>
    <row r="607" spans="1:6" x14ac:dyDescent="0.25">
      <c r="A607" s="84" t="s">
        <v>4784</v>
      </c>
      <c r="B607" s="81">
        <v>481</v>
      </c>
      <c r="C607" s="81" t="s">
        <v>1617</v>
      </c>
      <c r="D607" s="82">
        <v>330333401127</v>
      </c>
      <c r="E607" s="83">
        <v>0.08</v>
      </c>
      <c r="F607" s="68"/>
    </row>
    <row r="608" spans="1:6" x14ac:dyDescent="0.25">
      <c r="A608" s="84" t="s">
        <v>4785</v>
      </c>
      <c r="B608" s="81">
        <v>481</v>
      </c>
      <c r="C608" s="81" t="s">
        <v>1617</v>
      </c>
      <c r="D608" s="82" t="s">
        <v>4740</v>
      </c>
      <c r="E608" s="83">
        <v>0.14</v>
      </c>
      <c r="F608" s="68"/>
    </row>
    <row r="609" spans="1:6" x14ac:dyDescent="0.25">
      <c r="A609" s="84" t="s">
        <v>4786</v>
      </c>
      <c r="B609" s="81">
        <v>481</v>
      </c>
      <c r="C609" s="81" t="s">
        <v>1617</v>
      </c>
      <c r="D609" s="82">
        <v>330333402101</v>
      </c>
      <c r="E609" s="83">
        <v>0.11</v>
      </c>
      <c r="F609" s="68"/>
    </row>
    <row r="610" spans="1:6" x14ac:dyDescent="0.25">
      <c r="A610" s="84" t="s">
        <v>4787</v>
      </c>
      <c r="B610" s="81">
        <v>481</v>
      </c>
      <c r="C610" s="81" t="s">
        <v>1617</v>
      </c>
      <c r="D610" s="82">
        <v>330335405101</v>
      </c>
      <c r="E610" s="83">
        <v>0.15</v>
      </c>
      <c r="F610" s="86"/>
    </row>
    <row r="611" spans="1:6" x14ac:dyDescent="0.25">
      <c r="A611" s="84" t="s">
        <v>4788</v>
      </c>
      <c r="B611" s="81">
        <v>481</v>
      </c>
      <c r="C611" s="81" t="s">
        <v>1617</v>
      </c>
      <c r="D611" s="82">
        <v>330335405142</v>
      </c>
      <c r="E611" s="83">
        <v>0.2</v>
      </c>
      <c r="F611" s="68"/>
    </row>
    <row r="612" spans="1:6" x14ac:dyDescent="0.25">
      <c r="A612" s="84" t="s">
        <v>4789</v>
      </c>
      <c r="B612" s="81">
        <v>481</v>
      </c>
      <c r="C612" s="81" t="s">
        <v>1617</v>
      </c>
      <c r="D612" s="82">
        <v>430433104105</v>
      </c>
      <c r="E612" s="83">
        <v>0.2</v>
      </c>
      <c r="F612" s="79"/>
    </row>
    <row r="613" spans="1:6" x14ac:dyDescent="0.25">
      <c r="A613" s="84" t="s">
        <v>4790</v>
      </c>
      <c r="B613" s="81">
        <v>481</v>
      </c>
      <c r="C613" s="81" t="s">
        <v>1617</v>
      </c>
      <c r="D613" s="82">
        <v>480483101228</v>
      </c>
      <c r="E613" s="83">
        <v>0.2</v>
      </c>
      <c r="F613" s="79"/>
    </row>
    <row r="614" spans="1:6" x14ac:dyDescent="0.25">
      <c r="A614" s="84" t="s">
        <v>4791</v>
      </c>
      <c r="B614" s="81">
        <v>482</v>
      </c>
      <c r="C614" s="81" t="s">
        <v>2295</v>
      </c>
      <c r="D614" s="82">
        <v>330335405142</v>
      </c>
      <c r="E614" s="83">
        <v>0.2</v>
      </c>
      <c r="F614" s="68"/>
    </row>
    <row r="615" spans="1:6" x14ac:dyDescent="0.25">
      <c r="A615" s="84" t="s">
        <v>4791</v>
      </c>
      <c r="B615" s="81">
        <v>482</v>
      </c>
      <c r="C615" s="81" t="s">
        <v>2295</v>
      </c>
      <c r="D615" s="82">
        <v>330335405142</v>
      </c>
      <c r="E615" s="83">
        <v>0.2</v>
      </c>
      <c r="F615" s="68"/>
    </row>
    <row r="616" spans="1:6" x14ac:dyDescent="0.25">
      <c r="A616" s="84" t="s">
        <v>4792</v>
      </c>
      <c r="B616" s="81">
        <v>485</v>
      </c>
      <c r="C616" s="81" t="s">
        <v>1569</v>
      </c>
      <c r="D616" s="82">
        <v>330333401101</v>
      </c>
      <c r="E616" s="83">
        <v>0.11</v>
      </c>
      <c r="F616" s="68"/>
    </row>
    <row r="617" spans="1:6" x14ac:dyDescent="0.25">
      <c r="A617" s="84" t="s">
        <v>4793</v>
      </c>
      <c r="B617" s="81">
        <v>485</v>
      </c>
      <c r="C617" s="81" t="s">
        <v>1569</v>
      </c>
      <c r="D617" s="82">
        <v>330333401127</v>
      </c>
      <c r="E617" s="83">
        <v>0.08</v>
      </c>
      <c r="F617" s="68"/>
    </row>
    <row r="618" spans="1:6" x14ac:dyDescent="0.25">
      <c r="A618" s="84" t="s">
        <v>4794</v>
      </c>
      <c r="B618" s="81">
        <v>485</v>
      </c>
      <c r="C618" s="81" t="s">
        <v>1569</v>
      </c>
      <c r="D618" s="82">
        <v>330333401452</v>
      </c>
      <c r="E618" s="83">
        <v>0.14</v>
      </c>
      <c r="F618" s="68"/>
    </row>
    <row r="619" spans="1:6" x14ac:dyDescent="0.25">
      <c r="A619" s="84" t="s">
        <v>4795</v>
      </c>
      <c r="B619" s="81">
        <v>485</v>
      </c>
      <c r="C619" s="81" t="s">
        <v>1569</v>
      </c>
      <c r="D619" s="82">
        <v>330333401473</v>
      </c>
      <c r="E619" s="83">
        <v>0.15</v>
      </c>
      <c r="F619" s="68"/>
    </row>
    <row r="620" spans="1:6" x14ac:dyDescent="0.25">
      <c r="A620" s="84" t="s">
        <v>4796</v>
      </c>
      <c r="B620" s="81">
        <v>485</v>
      </c>
      <c r="C620" s="81" t="s">
        <v>1569</v>
      </c>
      <c r="D620" s="82">
        <v>330333402101</v>
      </c>
      <c r="E620" s="83">
        <v>0.11</v>
      </c>
      <c r="F620" s="68"/>
    </row>
    <row r="621" spans="1:6" x14ac:dyDescent="0.25">
      <c r="A621" s="84" t="s">
        <v>4797</v>
      </c>
      <c r="B621" s="81">
        <v>485</v>
      </c>
      <c r="C621" s="81" t="s">
        <v>1569</v>
      </c>
      <c r="D621" s="82">
        <v>330333402152</v>
      </c>
      <c r="E621" s="83">
        <v>0.16</v>
      </c>
      <c r="F621" s="68"/>
    </row>
    <row r="622" spans="1:6" x14ac:dyDescent="0.25">
      <c r="A622" s="84" t="s">
        <v>4798</v>
      </c>
      <c r="B622" s="81">
        <v>485</v>
      </c>
      <c r="C622" s="81" t="s">
        <v>1569</v>
      </c>
      <c r="D622" s="82">
        <v>330335405101</v>
      </c>
      <c r="E622" s="83">
        <v>0.15</v>
      </c>
      <c r="F622" s="68"/>
    </row>
    <row r="623" spans="1:6" x14ac:dyDescent="0.25">
      <c r="A623" s="63" t="s">
        <v>4799</v>
      </c>
      <c r="B623" s="81">
        <v>485</v>
      </c>
      <c r="C623" s="81" t="s">
        <v>1569</v>
      </c>
      <c r="D623" s="82">
        <v>430433104105</v>
      </c>
      <c r="E623" s="83">
        <v>0.2</v>
      </c>
      <c r="F623" s="79"/>
    </row>
    <row r="624" spans="1:6" s="64" customFormat="1" x14ac:dyDescent="0.25">
      <c r="A624" s="84" t="s">
        <v>4800</v>
      </c>
      <c r="B624" s="81">
        <v>485</v>
      </c>
      <c r="C624" s="81" t="s">
        <v>1569</v>
      </c>
      <c r="D624" s="82">
        <v>480483101228</v>
      </c>
      <c r="E624" s="83">
        <v>0.2</v>
      </c>
      <c r="F624" s="68"/>
    </row>
    <row r="625" spans="1:6" x14ac:dyDescent="0.25">
      <c r="A625" s="84" t="s">
        <v>4801</v>
      </c>
      <c r="B625" s="81">
        <v>486</v>
      </c>
      <c r="C625" s="81" t="s">
        <v>2784</v>
      </c>
      <c r="D625" s="82">
        <v>430433104105</v>
      </c>
      <c r="E625" s="83">
        <v>0.2</v>
      </c>
      <c r="F625" s="68"/>
    </row>
    <row r="626" spans="1:6" x14ac:dyDescent="0.25">
      <c r="A626" s="84" t="s">
        <v>4802</v>
      </c>
      <c r="B626" s="81">
        <v>486</v>
      </c>
      <c r="C626" s="81" t="s">
        <v>2784</v>
      </c>
      <c r="D626" s="82">
        <v>480483101228</v>
      </c>
      <c r="E626" s="83">
        <v>0.2</v>
      </c>
      <c r="F626" s="68"/>
    </row>
    <row r="627" spans="1:6" x14ac:dyDescent="0.25">
      <c r="A627" s="84" t="s">
        <v>4803</v>
      </c>
      <c r="B627" s="81">
        <v>494</v>
      </c>
      <c r="C627" s="81" t="s">
        <v>2795</v>
      </c>
      <c r="D627" s="82">
        <v>430433104105</v>
      </c>
      <c r="E627" s="83">
        <v>0.2</v>
      </c>
      <c r="F627" s="68"/>
    </row>
    <row r="628" spans="1:6" x14ac:dyDescent="0.25">
      <c r="A628" s="84" t="s">
        <v>4804</v>
      </c>
      <c r="B628" s="81">
        <v>494</v>
      </c>
      <c r="C628" s="81" t="s">
        <v>2795</v>
      </c>
      <c r="D628" s="82">
        <v>480483101228</v>
      </c>
      <c r="E628" s="83">
        <v>0.2</v>
      </c>
      <c r="F628" s="79"/>
    </row>
    <row r="629" spans="1:6" x14ac:dyDescent="0.25">
      <c r="A629" s="84" t="s">
        <v>4805</v>
      </c>
      <c r="B629" s="81">
        <v>495</v>
      </c>
      <c r="C629" s="81" t="s">
        <v>1581</v>
      </c>
      <c r="D629" s="82">
        <v>330333401101</v>
      </c>
      <c r="E629" s="83">
        <v>0.11</v>
      </c>
      <c r="F629" s="68"/>
    </row>
    <row r="630" spans="1:6" x14ac:dyDescent="0.25">
      <c r="A630" s="84" t="s">
        <v>4806</v>
      </c>
      <c r="B630" s="81">
        <v>495</v>
      </c>
      <c r="C630" s="81" t="s">
        <v>1581</v>
      </c>
      <c r="D630" s="82">
        <v>330333401127</v>
      </c>
      <c r="E630" s="83">
        <v>0.08</v>
      </c>
      <c r="F630" s="68"/>
    </row>
    <row r="631" spans="1:6" x14ac:dyDescent="0.25">
      <c r="A631" s="84" t="s">
        <v>4807</v>
      </c>
      <c r="B631" s="81">
        <v>495</v>
      </c>
      <c r="C631" s="81" t="s">
        <v>1581</v>
      </c>
      <c r="D631" s="82">
        <v>330333401453</v>
      </c>
      <c r="E631" s="83">
        <v>0.16</v>
      </c>
      <c r="F631" s="68"/>
    </row>
    <row r="632" spans="1:6" x14ac:dyDescent="0.25">
      <c r="A632" s="84" t="s">
        <v>4807</v>
      </c>
      <c r="B632" s="81">
        <v>495</v>
      </c>
      <c r="C632" s="81" t="s">
        <v>1581</v>
      </c>
      <c r="D632" s="82">
        <v>330333401453</v>
      </c>
      <c r="E632" s="83">
        <v>0.16</v>
      </c>
      <c r="F632" s="68"/>
    </row>
    <row r="633" spans="1:6" x14ac:dyDescent="0.25">
      <c r="A633" s="84" t="s">
        <v>4808</v>
      </c>
      <c r="B633" s="81">
        <v>495</v>
      </c>
      <c r="C633" s="81" t="s">
        <v>1581</v>
      </c>
      <c r="D633" s="82">
        <v>330333402101</v>
      </c>
      <c r="E633" s="83">
        <v>0.11</v>
      </c>
      <c r="F633" s="68"/>
    </row>
    <row r="634" spans="1:6" s="64" customFormat="1" x14ac:dyDescent="0.25">
      <c r="A634" s="84" t="s">
        <v>4809</v>
      </c>
      <c r="B634" s="81">
        <v>495</v>
      </c>
      <c r="C634" s="81" t="s">
        <v>1581</v>
      </c>
      <c r="D634" s="82">
        <v>330333402152</v>
      </c>
      <c r="E634" s="83">
        <v>0.16</v>
      </c>
      <c r="F634" s="72"/>
    </row>
    <row r="635" spans="1:6" s="64" customFormat="1" x14ac:dyDescent="0.25">
      <c r="A635" s="84" t="s">
        <v>4810</v>
      </c>
      <c r="B635" s="81">
        <v>495</v>
      </c>
      <c r="C635" s="81" t="s">
        <v>1581</v>
      </c>
      <c r="D635" s="82">
        <v>330335405101</v>
      </c>
      <c r="E635" s="83">
        <v>0.15</v>
      </c>
      <c r="F635" s="68"/>
    </row>
    <row r="636" spans="1:6" s="64" customFormat="1" x14ac:dyDescent="0.25">
      <c r="A636" s="84" t="s">
        <v>4811</v>
      </c>
      <c r="B636" s="81">
        <v>495</v>
      </c>
      <c r="C636" s="81" t="s">
        <v>1581</v>
      </c>
      <c r="D636" s="82">
        <v>330335405142</v>
      </c>
      <c r="E636" s="83">
        <v>0.2</v>
      </c>
      <c r="F636" s="68"/>
    </row>
    <row r="637" spans="1:6" s="64" customFormat="1" x14ac:dyDescent="0.25">
      <c r="A637" s="84" t="s">
        <v>4812</v>
      </c>
      <c r="B637" s="81">
        <v>495</v>
      </c>
      <c r="C637" s="81" t="s">
        <v>4813</v>
      </c>
      <c r="D637" s="82">
        <v>430433104105</v>
      </c>
      <c r="E637" s="83">
        <v>0.2</v>
      </c>
      <c r="F637" s="68"/>
    </row>
    <row r="638" spans="1:6" s="64" customFormat="1" x14ac:dyDescent="0.25">
      <c r="A638" s="84" t="s">
        <v>4814</v>
      </c>
      <c r="B638" s="81">
        <v>495</v>
      </c>
      <c r="C638" s="81" t="s">
        <v>4813</v>
      </c>
      <c r="D638" s="82">
        <v>480483101228</v>
      </c>
      <c r="E638" s="83">
        <v>0.2</v>
      </c>
      <c r="F638" s="68"/>
    </row>
    <row r="639" spans="1:6" s="64" customFormat="1" x14ac:dyDescent="0.25">
      <c r="A639" s="84" t="s">
        <v>4815</v>
      </c>
      <c r="B639" s="81">
        <v>496</v>
      </c>
      <c r="C639" s="81" t="s">
        <v>1576</v>
      </c>
      <c r="D639" s="82">
        <v>330333401101</v>
      </c>
      <c r="E639" s="83">
        <v>0.11</v>
      </c>
      <c r="F639" s="68"/>
    </row>
    <row r="640" spans="1:6" s="64" customFormat="1" x14ac:dyDescent="0.25">
      <c r="A640" s="84" t="s">
        <v>4816</v>
      </c>
      <c r="B640" s="81">
        <v>496</v>
      </c>
      <c r="C640" s="81" t="s">
        <v>1576</v>
      </c>
      <c r="D640" s="82">
        <v>330333401127</v>
      </c>
      <c r="E640" s="83">
        <v>0.08</v>
      </c>
      <c r="F640" s="68"/>
    </row>
    <row r="641" spans="1:6" s="64" customFormat="1" x14ac:dyDescent="0.25">
      <c r="A641" s="84" t="s">
        <v>4817</v>
      </c>
      <c r="B641" s="81">
        <v>496</v>
      </c>
      <c r="C641" s="81" t="s">
        <v>1576</v>
      </c>
      <c r="D641" s="82">
        <v>330333402101</v>
      </c>
      <c r="E641" s="83">
        <v>0.11</v>
      </c>
      <c r="F641" s="86"/>
    </row>
    <row r="642" spans="1:6" s="64" customFormat="1" x14ac:dyDescent="0.25">
      <c r="A642" s="84" t="s">
        <v>4818</v>
      </c>
      <c r="B642" s="81">
        <v>496</v>
      </c>
      <c r="C642" s="81" t="s">
        <v>1576</v>
      </c>
      <c r="D642" s="82">
        <v>330335405101</v>
      </c>
      <c r="E642" s="83">
        <v>0.15</v>
      </c>
      <c r="F642" s="68"/>
    </row>
    <row r="643" spans="1:6" s="64" customFormat="1" x14ac:dyDescent="0.25">
      <c r="A643" s="84" t="s">
        <v>4819</v>
      </c>
      <c r="B643" s="81">
        <v>497</v>
      </c>
      <c r="C643" s="81" t="s">
        <v>2000</v>
      </c>
      <c r="D643" s="82">
        <v>330333401473</v>
      </c>
      <c r="E643" s="83">
        <v>0.15</v>
      </c>
      <c r="F643" s="68"/>
    </row>
    <row r="644" spans="1:6" x14ac:dyDescent="0.25">
      <c r="A644" s="84" t="s">
        <v>4820</v>
      </c>
      <c r="B644" s="81">
        <v>497</v>
      </c>
      <c r="C644" s="81" t="s">
        <v>2000</v>
      </c>
      <c r="D644" s="82">
        <v>330333402174</v>
      </c>
      <c r="E644" s="83">
        <v>0.15</v>
      </c>
      <c r="F644" s="87"/>
    </row>
    <row r="645" spans="1:6" x14ac:dyDescent="0.25">
      <c r="A645" s="84" t="s">
        <v>4821</v>
      </c>
      <c r="B645" s="81">
        <v>497</v>
      </c>
      <c r="C645" s="81" t="s">
        <v>2000</v>
      </c>
      <c r="D645" s="82">
        <v>330335405142</v>
      </c>
      <c r="E645" s="83">
        <v>0.2</v>
      </c>
      <c r="F645" s="87"/>
    </row>
    <row r="646" spans="1:6" x14ac:dyDescent="0.25">
      <c r="A646" s="84" t="s">
        <v>4821</v>
      </c>
      <c r="B646" s="81">
        <v>497</v>
      </c>
      <c r="C646" s="81" t="s">
        <v>2000</v>
      </c>
      <c r="D646" s="82">
        <v>330335405142</v>
      </c>
      <c r="E646" s="83">
        <v>0.2</v>
      </c>
      <c r="F646" s="87"/>
    </row>
    <row r="647" spans="1:6" x14ac:dyDescent="0.25">
      <c r="A647" s="84" t="s">
        <v>4822</v>
      </c>
      <c r="B647" s="81">
        <v>497</v>
      </c>
      <c r="C647" s="81" t="s">
        <v>2000</v>
      </c>
      <c r="D647" s="82">
        <v>430433104105</v>
      </c>
      <c r="E647" s="83">
        <v>0.2</v>
      </c>
      <c r="F647" s="87"/>
    </row>
    <row r="648" spans="1:6" x14ac:dyDescent="0.25">
      <c r="A648" s="63" t="s">
        <v>4822</v>
      </c>
      <c r="B648" s="81">
        <v>497</v>
      </c>
      <c r="C648" s="81" t="s">
        <v>2000</v>
      </c>
      <c r="D648" s="82">
        <v>430433104105</v>
      </c>
      <c r="E648" s="83">
        <v>0.2</v>
      </c>
      <c r="F648" s="87"/>
    </row>
    <row r="649" spans="1:6" x14ac:dyDescent="0.25">
      <c r="A649" s="84" t="s">
        <v>4823</v>
      </c>
      <c r="B649" s="81">
        <v>497</v>
      </c>
      <c r="C649" s="81" t="s">
        <v>2000</v>
      </c>
      <c r="D649" s="82">
        <v>480483101228</v>
      </c>
      <c r="E649" s="83">
        <v>0.2</v>
      </c>
      <c r="F649" s="87"/>
    </row>
    <row r="650" spans="1:5" x14ac:dyDescent="0.25">
      <c r="A650" s="84" t="s">
        <v>4824</v>
      </c>
      <c r="B650" s="81">
        <v>498</v>
      </c>
      <c r="C650" s="81" t="s">
        <v>2012</v>
      </c>
      <c r="D650" s="82">
        <v>330333401101</v>
      </c>
      <c r="E650" s="83">
        <v>0.11</v>
      </c>
    </row>
    <row r="651" spans="1:6" x14ac:dyDescent="0.25">
      <c r="A651" s="84" t="s">
        <v>4825</v>
      </c>
      <c r="B651" s="81">
        <v>498</v>
      </c>
      <c r="C651" s="81" t="s">
        <v>2012</v>
      </c>
      <c r="D651" s="82">
        <v>330333401473</v>
      </c>
      <c r="E651" s="83">
        <v>0.15</v>
      </c>
      <c r="F651" s="87"/>
    </row>
    <row r="652" spans="1:5" x14ac:dyDescent="0.25">
      <c r="A652" s="84" t="s">
        <v>4826</v>
      </c>
      <c r="B652" s="81">
        <v>498</v>
      </c>
      <c r="C652" s="81" t="s">
        <v>2012</v>
      </c>
      <c r="D652" s="82">
        <v>330333402101</v>
      </c>
      <c r="E652" s="83">
        <v>0.11</v>
      </c>
    </row>
    <row r="653" spans="1:6" x14ac:dyDescent="0.25">
      <c r="A653" s="84" t="s">
        <v>4827</v>
      </c>
      <c r="B653" s="81">
        <v>498</v>
      </c>
      <c r="C653" s="81" t="s">
        <v>2012</v>
      </c>
      <c r="D653" s="82">
        <v>330333402174</v>
      </c>
      <c r="E653" s="83">
        <v>0.15</v>
      </c>
      <c r="F653" s="87"/>
    </row>
    <row r="654" spans="1:6" x14ac:dyDescent="0.25">
      <c r="A654" s="84" t="s">
        <v>4828</v>
      </c>
      <c r="B654" s="81">
        <v>498</v>
      </c>
      <c r="C654" s="81" t="s">
        <v>2012</v>
      </c>
      <c r="D654" s="82">
        <v>330335405101</v>
      </c>
      <c r="E654" s="83">
        <v>0.15</v>
      </c>
      <c r="F654" s="87"/>
    </row>
    <row r="655" spans="1:6" x14ac:dyDescent="0.25">
      <c r="A655" s="84" t="s">
        <v>4829</v>
      </c>
      <c r="B655" s="81">
        <v>498</v>
      </c>
      <c r="C655" s="81" t="s">
        <v>2012</v>
      </c>
      <c r="D655" s="82">
        <v>330335405142</v>
      </c>
      <c r="E655" s="83">
        <v>0.2</v>
      </c>
      <c r="F655" s="87"/>
    </row>
    <row r="656" spans="1:6" x14ac:dyDescent="0.25">
      <c r="A656" s="84" t="s">
        <v>4829</v>
      </c>
      <c r="B656" s="81">
        <v>498</v>
      </c>
      <c r="C656" s="81" t="s">
        <v>2012</v>
      </c>
      <c r="D656" s="82">
        <v>330335405142</v>
      </c>
      <c r="E656" s="83">
        <v>0.2</v>
      </c>
      <c r="F656" s="87"/>
    </row>
    <row r="657" spans="1:6" x14ac:dyDescent="0.25">
      <c r="A657" s="63" t="s">
        <v>4830</v>
      </c>
      <c r="B657" s="81">
        <v>498</v>
      </c>
      <c r="C657" s="81" t="s">
        <v>2012</v>
      </c>
      <c r="D657" s="82">
        <v>480483101228</v>
      </c>
      <c r="E657" s="83">
        <v>0.2</v>
      </c>
      <c r="F657" s="87"/>
    </row>
    <row r="658" spans="1:6" x14ac:dyDescent="0.25">
      <c r="A658" s="84" t="s">
        <v>4831</v>
      </c>
      <c r="B658" s="81">
        <v>499</v>
      </c>
      <c r="C658" s="81" t="s">
        <v>2018</v>
      </c>
      <c r="D658" s="82">
        <v>330333401101</v>
      </c>
      <c r="E658" s="83">
        <v>0.11</v>
      </c>
      <c r="F658" s="87"/>
    </row>
    <row r="659" spans="1:5" x14ac:dyDescent="0.25">
      <c r="A659" s="84" t="s">
        <v>4832</v>
      </c>
      <c r="B659" s="81">
        <v>499</v>
      </c>
      <c r="C659" s="81" t="s">
        <v>2018</v>
      </c>
      <c r="D659" s="82">
        <v>330333401127</v>
      </c>
      <c r="E659" s="83">
        <v>0.08</v>
      </c>
    </row>
    <row r="660" spans="1:6" s="64" customFormat="1" x14ac:dyDescent="0.25">
      <c r="A660" s="84" t="s">
        <v>4833</v>
      </c>
      <c r="B660" s="81">
        <v>499</v>
      </c>
      <c r="C660" s="81" t="s">
        <v>2018</v>
      </c>
      <c r="D660" s="82">
        <v>330333402101</v>
      </c>
      <c r="E660" s="83">
        <v>0.11</v>
      </c>
      <c r="F660" s="67"/>
    </row>
    <row r="661" spans="1:6" x14ac:dyDescent="0.25">
      <c r="A661" s="84" t="s">
        <v>4834</v>
      </c>
      <c r="B661" s="81">
        <v>499</v>
      </c>
      <c r="C661" s="81" t="s">
        <v>2018</v>
      </c>
      <c r="D661" s="82">
        <v>330335405101</v>
      </c>
      <c r="E661" s="83">
        <v>0.15</v>
      </c>
      <c r="F661" s="87"/>
    </row>
    <row r="662" spans="1:6" x14ac:dyDescent="0.25">
      <c r="A662" s="84" t="s">
        <v>4835</v>
      </c>
      <c r="B662" s="81">
        <v>601</v>
      </c>
      <c r="C662" s="81" t="s">
        <v>2415</v>
      </c>
      <c r="D662" s="82">
        <v>330333401101</v>
      </c>
      <c r="E662" s="83">
        <v>0.11</v>
      </c>
      <c r="F662" s="87"/>
    </row>
    <row r="663" spans="1:6" x14ac:dyDescent="0.25">
      <c r="A663" s="84" t="s">
        <v>4836</v>
      </c>
      <c r="B663" s="81">
        <v>601</v>
      </c>
      <c r="C663" s="81" t="s">
        <v>2415</v>
      </c>
      <c r="D663" s="82">
        <v>330335405142</v>
      </c>
      <c r="E663" s="83">
        <v>0.2</v>
      </c>
      <c r="F663" s="87"/>
    </row>
    <row r="664" spans="1:6" x14ac:dyDescent="0.25">
      <c r="A664" s="84" t="s">
        <v>4837</v>
      </c>
      <c r="B664" s="81">
        <v>601</v>
      </c>
      <c r="C664" s="81" t="s">
        <v>2415</v>
      </c>
      <c r="D664" s="82">
        <v>430433104105</v>
      </c>
      <c r="E664" s="83">
        <v>0.2</v>
      </c>
      <c r="F664" s="87"/>
    </row>
    <row r="665" spans="1:6" x14ac:dyDescent="0.25">
      <c r="A665" s="84" t="s">
        <v>4838</v>
      </c>
      <c r="B665" s="81">
        <v>601</v>
      </c>
      <c r="C665" s="81" t="s">
        <v>2415</v>
      </c>
      <c r="D665" s="82">
        <v>480483101228</v>
      </c>
      <c r="E665" s="83">
        <v>0.2</v>
      </c>
      <c r="F665" s="87"/>
    </row>
    <row r="666" spans="1:6" x14ac:dyDescent="0.25">
      <c r="A666" s="84" t="s">
        <v>4839</v>
      </c>
      <c r="B666" s="81">
        <v>602</v>
      </c>
      <c r="C666" s="81" t="s">
        <v>2419</v>
      </c>
      <c r="D666" s="82">
        <v>330333401101</v>
      </c>
      <c r="E666" s="83">
        <v>0.11</v>
      </c>
      <c r="F666" s="87"/>
    </row>
    <row r="667" spans="1:6" x14ac:dyDescent="0.25">
      <c r="A667" s="84" t="s">
        <v>4840</v>
      </c>
      <c r="B667" s="81">
        <v>602</v>
      </c>
      <c r="C667" s="81" t="s">
        <v>2419</v>
      </c>
      <c r="D667" s="82">
        <v>330333401452</v>
      </c>
      <c r="E667" s="83">
        <v>0.14</v>
      </c>
      <c r="F667" s="87"/>
    </row>
    <row r="668" spans="1:6" x14ac:dyDescent="0.25">
      <c r="A668" s="84" t="s">
        <v>4841</v>
      </c>
      <c r="B668" s="81">
        <v>602</v>
      </c>
      <c r="C668" s="81" t="s">
        <v>2419</v>
      </c>
      <c r="D668" s="82">
        <v>330333401473</v>
      </c>
      <c r="E668" s="83">
        <v>0.15</v>
      </c>
      <c r="F668" s="87"/>
    </row>
    <row r="669" spans="1:6" x14ac:dyDescent="0.25">
      <c r="A669" s="84" t="s">
        <v>4842</v>
      </c>
      <c r="B669" s="81">
        <v>602</v>
      </c>
      <c r="C669" s="81" t="s">
        <v>2419</v>
      </c>
      <c r="D669" s="82">
        <v>330335405101</v>
      </c>
      <c r="E669" s="83">
        <v>0.15</v>
      </c>
      <c r="F669" s="87"/>
    </row>
    <row r="670" spans="1:6" x14ac:dyDescent="0.25">
      <c r="A670" s="84" t="s">
        <v>4843</v>
      </c>
      <c r="B670" s="81">
        <v>602</v>
      </c>
      <c r="C670" s="81" t="s">
        <v>2419</v>
      </c>
      <c r="D670" s="82">
        <v>330335405142</v>
      </c>
      <c r="E670" s="83">
        <v>0.2</v>
      </c>
      <c r="F670" s="87"/>
    </row>
    <row r="671" spans="1:6" x14ac:dyDescent="0.25">
      <c r="A671" s="84" t="s">
        <v>4843</v>
      </c>
      <c r="B671" s="81">
        <v>602</v>
      </c>
      <c r="C671" s="81" t="s">
        <v>2419</v>
      </c>
      <c r="D671" s="82">
        <v>330335405142</v>
      </c>
      <c r="E671" s="83">
        <v>0.2</v>
      </c>
      <c r="F671" s="87"/>
    </row>
    <row r="672" spans="1:5" x14ac:dyDescent="0.25">
      <c r="A672" s="84" t="s">
        <v>4844</v>
      </c>
      <c r="B672" s="81">
        <v>602</v>
      </c>
      <c r="C672" s="81" t="s">
        <v>2419</v>
      </c>
      <c r="D672" s="82">
        <v>430433104105</v>
      </c>
      <c r="E672" s="83">
        <v>0.2</v>
      </c>
    </row>
    <row r="673" spans="1:6" x14ac:dyDescent="0.25">
      <c r="A673" s="84" t="s">
        <v>4845</v>
      </c>
      <c r="B673" s="81">
        <v>602</v>
      </c>
      <c r="C673" s="81" t="s">
        <v>2419</v>
      </c>
      <c r="D673" s="82">
        <v>480483101228</v>
      </c>
      <c r="E673" s="83">
        <v>0.2</v>
      </c>
      <c r="F673" s="87"/>
    </row>
    <row r="674" spans="1:6" x14ac:dyDescent="0.25">
      <c r="A674" s="84" t="s">
        <v>4846</v>
      </c>
      <c r="B674" s="81">
        <v>603</v>
      </c>
      <c r="C674" s="81" t="s">
        <v>2423</v>
      </c>
      <c r="D674" s="82">
        <v>330335405142</v>
      </c>
      <c r="E674" s="83">
        <v>0.2</v>
      </c>
      <c r="F674" s="87"/>
    </row>
    <row r="675" spans="1:6" x14ac:dyDescent="0.25">
      <c r="A675" s="84" t="s">
        <v>4847</v>
      </c>
      <c r="B675" s="81">
        <v>603</v>
      </c>
      <c r="C675" s="81" t="s">
        <v>2423</v>
      </c>
      <c r="D675" s="82">
        <v>430433104105</v>
      </c>
      <c r="E675" s="83">
        <v>0.2</v>
      </c>
      <c r="F675" s="87"/>
    </row>
    <row r="676" spans="1:6" x14ac:dyDescent="0.25">
      <c r="A676" s="84" t="s">
        <v>4848</v>
      </c>
      <c r="B676" s="81">
        <v>603</v>
      </c>
      <c r="C676" s="81" t="s">
        <v>2423</v>
      </c>
      <c r="D676" s="82">
        <v>480483101228</v>
      </c>
      <c r="E676" s="83">
        <v>0.2</v>
      </c>
      <c r="F676" s="87"/>
    </row>
    <row r="677" spans="1:6" x14ac:dyDescent="0.25">
      <c r="A677" s="63" t="s">
        <v>4849</v>
      </c>
      <c r="B677" s="81">
        <v>604</v>
      </c>
      <c r="C677" s="81" t="s">
        <v>2425</v>
      </c>
      <c r="D677" s="82">
        <v>330335405142</v>
      </c>
      <c r="E677" s="83">
        <v>0.2</v>
      </c>
      <c r="F677" s="87"/>
    </row>
    <row r="678" spans="1:6" x14ac:dyDescent="0.25">
      <c r="A678" s="63" t="s">
        <v>4850</v>
      </c>
      <c r="B678" s="81">
        <v>604</v>
      </c>
      <c r="C678" s="81" t="s">
        <v>2425</v>
      </c>
      <c r="D678" s="82">
        <v>430433104105</v>
      </c>
      <c r="E678" s="83">
        <v>0.2</v>
      </c>
      <c r="F678" s="87"/>
    </row>
    <row r="679" spans="1:6" x14ac:dyDescent="0.25">
      <c r="A679" s="63" t="s">
        <v>4851</v>
      </c>
      <c r="B679" s="81">
        <v>604</v>
      </c>
      <c r="C679" s="81" t="s">
        <v>2425</v>
      </c>
      <c r="D679" s="82">
        <v>480483101228</v>
      </c>
      <c r="E679" s="83">
        <v>0.2</v>
      </c>
      <c r="F679" s="87"/>
    </row>
    <row r="680" spans="1:6" x14ac:dyDescent="0.25">
      <c r="A680" s="84" t="s">
        <v>4852</v>
      </c>
      <c r="B680" s="81">
        <v>605</v>
      </c>
      <c r="C680" s="81" t="s">
        <v>2054</v>
      </c>
      <c r="D680" s="82">
        <v>330333401473</v>
      </c>
      <c r="E680" s="83">
        <v>0.16</v>
      </c>
      <c r="F680" s="87"/>
    </row>
    <row r="681" spans="1:5" x14ac:dyDescent="0.25">
      <c r="A681" s="84" t="s">
        <v>4853</v>
      </c>
      <c r="B681" s="81">
        <v>605</v>
      </c>
      <c r="C681" s="81" t="s">
        <v>2054</v>
      </c>
      <c r="D681" s="82">
        <v>330333402174</v>
      </c>
      <c r="E681" s="83">
        <v>0.16</v>
      </c>
    </row>
    <row r="682" spans="1:6" x14ac:dyDescent="0.25">
      <c r="A682" s="84" t="s">
        <v>4854</v>
      </c>
      <c r="B682" s="81">
        <v>606</v>
      </c>
      <c r="C682" s="81" t="s">
        <v>2091</v>
      </c>
      <c r="D682" s="82">
        <v>330333401473</v>
      </c>
      <c r="E682" s="83">
        <v>0.16</v>
      </c>
      <c r="F682" s="87"/>
    </row>
    <row r="683" spans="1:5" x14ac:dyDescent="0.25">
      <c r="A683" s="84" t="s">
        <v>4855</v>
      </c>
      <c r="B683" s="81">
        <v>606</v>
      </c>
      <c r="C683" s="81" t="s">
        <v>2091</v>
      </c>
      <c r="D683" s="82">
        <v>330333402174</v>
      </c>
      <c r="E683" s="83">
        <v>0.16</v>
      </c>
    </row>
    <row r="684" spans="1:6" x14ac:dyDescent="0.25">
      <c r="A684" s="84" t="s">
        <v>4856</v>
      </c>
      <c r="B684" s="81">
        <v>607</v>
      </c>
      <c r="C684" s="81" t="s">
        <v>2062</v>
      </c>
      <c r="D684" s="82">
        <v>330333401473</v>
      </c>
      <c r="E684" s="83">
        <v>0.16</v>
      </c>
      <c r="F684" s="87"/>
    </row>
    <row r="685" spans="1:6" x14ac:dyDescent="0.25">
      <c r="A685" s="84" t="s">
        <v>4857</v>
      </c>
      <c r="B685" s="81">
        <v>607</v>
      </c>
      <c r="C685" s="81" t="s">
        <v>2062</v>
      </c>
      <c r="D685" s="82">
        <v>330333402174</v>
      </c>
      <c r="E685" s="83">
        <v>0.16</v>
      </c>
      <c r="F685" s="87"/>
    </row>
    <row r="686" spans="1:6" x14ac:dyDescent="0.25">
      <c r="A686" s="84" t="s">
        <v>4858</v>
      </c>
      <c r="B686" s="81">
        <v>607</v>
      </c>
      <c r="C686" s="81" t="s">
        <v>2062</v>
      </c>
      <c r="D686" s="82">
        <v>430433104105</v>
      </c>
      <c r="E686" s="83">
        <v>0.2</v>
      </c>
      <c r="F686" s="87"/>
    </row>
    <row r="687" spans="1:6" x14ac:dyDescent="0.25">
      <c r="A687" s="84" t="s">
        <v>4859</v>
      </c>
      <c r="B687" s="81">
        <v>608</v>
      </c>
      <c r="C687" s="81" t="s">
        <v>2089</v>
      </c>
      <c r="D687" s="82">
        <v>330333401473</v>
      </c>
      <c r="E687" s="83">
        <v>0.16</v>
      </c>
      <c r="F687" s="87"/>
    </row>
    <row r="688" spans="1:6" x14ac:dyDescent="0.25">
      <c r="A688" s="84" t="s">
        <v>4860</v>
      </c>
      <c r="B688" s="81">
        <v>608</v>
      </c>
      <c r="C688" s="81" t="s">
        <v>2089</v>
      </c>
      <c r="D688" s="82">
        <v>330333402174</v>
      </c>
      <c r="E688" s="83">
        <v>0.16</v>
      </c>
      <c r="F688" s="87"/>
    </row>
    <row r="689" spans="1:5" x14ac:dyDescent="0.25">
      <c r="A689" s="84" t="s">
        <v>4861</v>
      </c>
      <c r="B689" s="81">
        <v>609</v>
      </c>
      <c r="C689" s="81" t="s">
        <v>2079</v>
      </c>
      <c r="D689" s="82">
        <v>330333401473</v>
      </c>
      <c r="E689" s="83">
        <v>0.16</v>
      </c>
    </row>
    <row r="690" spans="1:6" x14ac:dyDescent="0.25">
      <c r="A690" s="84" t="s">
        <v>4862</v>
      </c>
      <c r="B690" s="81">
        <v>609</v>
      </c>
      <c r="C690" s="81" t="s">
        <v>2079</v>
      </c>
      <c r="D690" s="82">
        <v>330333402174</v>
      </c>
      <c r="E690" s="83">
        <v>0.16</v>
      </c>
      <c r="F690" s="87"/>
    </row>
    <row r="691" spans="1:6" x14ac:dyDescent="0.25">
      <c r="A691" s="84" t="s">
        <v>4863</v>
      </c>
      <c r="B691" s="81">
        <v>610</v>
      </c>
      <c r="C691" s="81" t="s">
        <v>2102</v>
      </c>
      <c r="D691" s="82">
        <v>330333401473</v>
      </c>
      <c r="E691" s="83">
        <v>0.16</v>
      </c>
      <c r="F691" s="87"/>
    </row>
    <row r="692" spans="1:6" x14ac:dyDescent="0.25">
      <c r="A692" s="84" t="s">
        <v>4864</v>
      </c>
      <c r="B692" s="81">
        <v>610</v>
      </c>
      <c r="C692" s="81" t="s">
        <v>2102</v>
      </c>
      <c r="D692" s="82">
        <v>330333402174</v>
      </c>
      <c r="E692" s="83">
        <v>0.16</v>
      </c>
      <c r="F692" s="87"/>
    </row>
    <row r="693" spans="1:6" x14ac:dyDescent="0.25">
      <c r="A693" s="84" t="s">
        <v>4865</v>
      </c>
      <c r="B693" s="81">
        <v>611</v>
      </c>
      <c r="C693" s="81" t="s">
        <v>2099</v>
      </c>
      <c r="D693" s="82">
        <v>330333401473</v>
      </c>
      <c r="E693" s="83">
        <v>0.16</v>
      </c>
      <c r="F693" s="87"/>
    </row>
    <row r="694" spans="1:6" x14ac:dyDescent="0.25">
      <c r="A694" s="84" t="s">
        <v>4866</v>
      </c>
      <c r="B694" s="81">
        <v>611</v>
      </c>
      <c r="C694" s="81" t="s">
        <v>2099</v>
      </c>
      <c r="D694" s="82">
        <v>330333402174</v>
      </c>
      <c r="E694" s="83">
        <v>0.16</v>
      </c>
      <c r="F694" s="87"/>
    </row>
    <row r="695" spans="1:5" x14ac:dyDescent="0.25">
      <c r="A695" s="84" t="s">
        <v>4867</v>
      </c>
      <c r="B695" s="81">
        <v>612</v>
      </c>
      <c r="C695" s="81" t="s">
        <v>4868</v>
      </c>
      <c r="D695" s="82">
        <v>330333401473</v>
      </c>
      <c r="E695" s="83">
        <v>0.16</v>
      </c>
    </row>
    <row r="696" spans="1:6" x14ac:dyDescent="0.25">
      <c r="A696" s="84" t="s">
        <v>4869</v>
      </c>
      <c r="B696" s="81">
        <v>612</v>
      </c>
      <c r="C696" s="81" t="s">
        <v>4868</v>
      </c>
      <c r="D696" s="82">
        <v>330333402174</v>
      </c>
      <c r="E696" s="83">
        <v>0.16</v>
      </c>
      <c r="F696" s="87"/>
    </row>
    <row r="697" spans="1:6" x14ac:dyDescent="0.25">
      <c r="A697" s="84" t="s">
        <v>4870</v>
      </c>
      <c r="B697" s="81">
        <v>613</v>
      </c>
      <c r="C697" s="81" t="s">
        <v>2075</v>
      </c>
      <c r="D697" s="82">
        <v>330333401473</v>
      </c>
      <c r="E697" s="83">
        <v>0.16</v>
      </c>
      <c r="F697" s="87"/>
    </row>
    <row r="698" spans="1:6" x14ac:dyDescent="0.25">
      <c r="A698" s="84" t="s">
        <v>4871</v>
      </c>
      <c r="B698" s="81">
        <v>613</v>
      </c>
      <c r="C698" s="81" t="s">
        <v>2075</v>
      </c>
      <c r="D698" s="82">
        <v>330333402174</v>
      </c>
      <c r="E698" s="83">
        <v>0.16</v>
      </c>
      <c r="F698" s="87"/>
    </row>
    <row r="699" spans="1:6" x14ac:dyDescent="0.25">
      <c r="A699" s="84" t="s">
        <v>4872</v>
      </c>
      <c r="B699" s="81">
        <v>614</v>
      </c>
      <c r="C699" s="81" t="s">
        <v>2115</v>
      </c>
      <c r="D699" s="82">
        <v>330333401473</v>
      </c>
      <c r="E699" s="83">
        <v>0.16</v>
      </c>
      <c r="F699" s="87"/>
    </row>
    <row r="700" spans="1:6" x14ac:dyDescent="0.25">
      <c r="A700" s="84" t="s">
        <v>4873</v>
      </c>
      <c r="B700" s="81">
        <v>614</v>
      </c>
      <c r="C700" s="81" t="s">
        <v>2115</v>
      </c>
      <c r="D700" s="82">
        <v>330333402174</v>
      </c>
      <c r="E700" s="83">
        <v>0.16</v>
      </c>
      <c r="F700" s="87"/>
    </row>
    <row r="701" spans="1:6" x14ac:dyDescent="0.25">
      <c r="A701" s="84" t="s">
        <v>4874</v>
      </c>
      <c r="B701" s="81">
        <v>615</v>
      </c>
      <c r="C701" s="81" t="s">
        <v>2084</v>
      </c>
      <c r="D701" s="82">
        <v>330333401473</v>
      </c>
      <c r="E701" s="83">
        <v>0.16</v>
      </c>
      <c r="F701" s="87"/>
    </row>
    <row r="702" spans="1:6" x14ac:dyDescent="0.25">
      <c r="A702" s="84" t="s">
        <v>4875</v>
      </c>
      <c r="B702" s="81">
        <v>615</v>
      </c>
      <c r="C702" s="81" t="s">
        <v>2084</v>
      </c>
      <c r="D702" s="82">
        <v>330333402174</v>
      </c>
      <c r="E702" s="83">
        <v>0.16</v>
      </c>
      <c r="F702" s="87"/>
    </row>
    <row r="703" spans="1:6" x14ac:dyDescent="0.25">
      <c r="A703" s="84" t="s">
        <v>4876</v>
      </c>
      <c r="B703" s="81">
        <v>616</v>
      </c>
      <c r="C703" s="81" t="s">
        <v>2095</v>
      </c>
      <c r="D703" s="82">
        <v>330333401473</v>
      </c>
      <c r="E703" s="83">
        <v>0.16</v>
      </c>
      <c r="F703" s="87"/>
    </row>
    <row r="704" spans="1:6" x14ac:dyDescent="0.25">
      <c r="A704" s="84" t="s">
        <v>4877</v>
      </c>
      <c r="B704" s="81">
        <v>616</v>
      </c>
      <c r="C704" s="81" t="s">
        <v>2095</v>
      </c>
      <c r="D704" s="82">
        <v>330333402174</v>
      </c>
      <c r="E704" s="83">
        <v>0.16</v>
      </c>
      <c r="F704" s="87"/>
    </row>
    <row r="705" spans="1:5" x14ac:dyDescent="0.25">
      <c r="A705" s="84" t="s">
        <v>4878</v>
      </c>
      <c r="B705" s="81">
        <v>617</v>
      </c>
      <c r="C705" s="81" t="s">
        <v>2049</v>
      </c>
      <c r="D705" s="82">
        <v>330333401473</v>
      </c>
      <c r="E705" s="83">
        <v>0.16</v>
      </c>
    </row>
    <row r="706" spans="1:6" x14ac:dyDescent="0.25">
      <c r="A706" s="84" t="s">
        <v>4878</v>
      </c>
      <c r="B706" s="81">
        <v>617</v>
      </c>
      <c r="C706" s="81" t="s">
        <v>2049</v>
      </c>
      <c r="D706" s="82">
        <v>330333401473</v>
      </c>
      <c r="E706" s="83">
        <v>0.16</v>
      </c>
      <c r="F706" s="87"/>
    </row>
    <row r="707" spans="1:5" x14ac:dyDescent="0.25">
      <c r="A707" s="84" t="s">
        <v>4879</v>
      </c>
      <c r="B707" s="81">
        <v>617</v>
      </c>
      <c r="C707" s="81" t="s">
        <v>2049</v>
      </c>
      <c r="D707" s="82">
        <v>330333402174</v>
      </c>
      <c r="E707" s="83">
        <v>0.16</v>
      </c>
    </row>
    <row r="708" spans="1:6" x14ac:dyDescent="0.25">
      <c r="A708" s="84" t="s">
        <v>4879</v>
      </c>
      <c r="B708" s="81">
        <v>617</v>
      </c>
      <c r="C708" s="81" t="s">
        <v>2049</v>
      </c>
      <c r="D708" s="82">
        <v>330333402174</v>
      </c>
      <c r="E708" s="83">
        <v>0.16</v>
      </c>
      <c r="F708" s="87"/>
    </row>
    <row r="709" spans="1:6" x14ac:dyDescent="0.25">
      <c r="A709" s="84" t="s">
        <v>4880</v>
      </c>
      <c r="B709" s="81">
        <v>618</v>
      </c>
      <c r="C709" s="81" t="s">
        <v>2087</v>
      </c>
      <c r="D709" s="82">
        <v>330333401473</v>
      </c>
      <c r="E709" s="83">
        <v>0.16</v>
      </c>
      <c r="F709" s="87"/>
    </row>
    <row r="710" spans="1:6" x14ac:dyDescent="0.25">
      <c r="A710" s="84" t="s">
        <v>4881</v>
      </c>
      <c r="B710" s="81">
        <v>618</v>
      </c>
      <c r="C710" s="81" t="s">
        <v>2087</v>
      </c>
      <c r="D710" s="82">
        <v>330333402174</v>
      </c>
      <c r="E710" s="83">
        <v>0.16</v>
      </c>
      <c r="F710" s="87"/>
    </row>
    <row r="711" spans="1:6" x14ac:dyDescent="0.25">
      <c r="A711" s="84" t="s">
        <v>4882</v>
      </c>
      <c r="B711" s="81">
        <v>619</v>
      </c>
      <c r="C711" s="81" t="s">
        <v>2097</v>
      </c>
      <c r="D711" s="82">
        <v>330333401473</v>
      </c>
      <c r="E711" s="83">
        <v>0.16</v>
      </c>
      <c r="F711" s="87"/>
    </row>
    <row r="712" spans="1:6" x14ac:dyDescent="0.25">
      <c r="A712" s="84" t="s">
        <v>4883</v>
      </c>
      <c r="B712" s="81">
        <v>619</v>
      </c>
      <c r="C712" s="81" t="s">
        <v>2097</v>
      </c>
      <c r="D712" s="82">
        <v>330333402174</v>
      </c>
      <c r="E712" s="83">
        <v>0.16</v>
      </c>
      <c r="F712" s="87"/>
    </row>
    <row r="713" spans="1:6" x14ac:dyDescent="0.25">
      <c r="A713" s="84" t="s">
        <v>4884</v>
      </c>
      <c r="B713" s="81">
        <v>620</v>
      </c>
      <c r="C713" s="81" t="s">
        <v>2056</v>
      </c>
      <c r="D713" s="82">
        <v>330333401473</v>
      </c>
      <c r="E713" s="83">
        <v>0.16</v>
      </c>
      <c r="F713" s="87"/>
    </row>
    <row r="714" spans="1:6" x14ac:dyDescent="0.25">
      <c r="A714" s="84" t="s">
        <v>4885</v>
      </c>
      <c r="B714" s="81">
        <v>620</v>
      </c>
      <c r="C714" s="81" t="s">
        <v>2056</v>
      </c>
      <c r="D714" s="82">
        <v>330333402174</v>
      </c>
      <c r="E714" s="83">
        <v>0.16</v>
      </c>
      <c r="F714" s="87"/>
    </row>
    <row r="715" spans="1:6" x14ac:dyDescent="0.25">
      <c r="A715" s="84" t="s">
        <v>4886</v>
      </c>
      <c r="B715" s="81">
        <v>624</v>
      </c>
      <c r="C715" s="81" t="s">
        <v>2060</v>
      </c>
      <c r="D715" s="82">
        <v>330333401473</v>
      </c>
      <c r="E715" s="83">
        <v>0.16</v>
      </c>
      <c r="F715" s="87"/>
    </row>
    <row r="716" spans="1:6" x14ac:dyDescent="0.25">
      <c r="A716" s="84" t="s">
        <v>4887</v>
      </c>
      <c r="B716" s="81">
        <v>624</v>
      </c>
      <c r="C716" s="81" t="s">
        <v>2060</v>
      </c>
      <c r="D716" s="82">
        <v>330333402174</v>
      </c>
      <c r="E716" s="83">
        <v>0.16</v>
      </c>
      <c r="F716" s="87"/>
    </row>
    <row r="717" spans="1:5" x14ac:dyDescent="0.25">
      <c r="A717" s="84" t="s">
        <v>4888</v>
      </c>
      <c r="B717" s="81">
        <v>625</v>
      </c>
      <c r="C717" s="81" t="s">
        <v>2123</v>
      </c>
      <c r="D717" s="82">
        <v>330333401473</v>
      </c>
      <c r="E717" s="83">
        <v>0.16</v>
      </c>
    </row>
    <row r="718" spans="1:6" x14ac:dyDescent="0.25">
      <c r="A718" s="84" t="s">
        <v>4889</v>
      </c>
      <c r="B718" s="81">
        <v>625</v>
      </c>
      <c r="C718" s="81" t="s">
        <v>2123</v>
      </c>
      <c r="D718" s="82">
        <v>330333402174</v>
      </c>
      <c r="E718" s="83">
        <v>0.16</v>
      </c>
      <c r="F718" s="87"/>
    </row>
    <row r="719" spans="1:5" x14ac:dyDescent="0.25">
      <c r="A719" s="84" t="s">
        <v>4890</v>
      </c>
      <c r="B719" s="81">
        <v>626</v>
      </c>
      <c r="C719" s="81" t="s">
        <v>2165</v>
      </c>
      <c r="D719" s="82">
        <v>330333401473</v>
      </c>
      <c r="E719" s="83">
        <v>0.16</v>
      </c>
    </row>
    <row r="720" spans="1:6" x14ac:dyDescent="0.25">
      <c r="A720" s="84" t="s">
        <v>4891</v>
      </c>
      <c r="B720" s="81">
        <v>626</v>
      </c>
      <c r="C720" s="81" t="s">
        <v>2165</v>
      </c>
      <c r="D720" s="82">
        <v>330333402174</v>
      </c>
      <c r="E720" s="83">
        <v>0.16</v>
      </c>
      <c r="F720" s="87"/>
    </row>
    <row r="721" spans="1:6" x14ac:dyDescent="0.25">
      <c r="A721" s="84" t="s">
        <v>4892</v>
      </c>
      <c r="B721" s="81">
        <v>701</v>
      </c>
      <c r="C721" s="81" t="s">
        <v>2427</v>
      </c>
      <c r="D721" s="82">
        <v>330335405142</v>
      </c>
      <c r="E721" s="83">
        <v>0.2</v>
      </c>
      <c r="F721" s="87"/>
    </row>
    <row r="722" spans="1:6" x14ac:dyDescent="0.25">
      <c r="A722" s="84" t="s">
        <v>4893</v>
      </c>
      <c r="B722" s="81">
        <v>701</v>
      </c>
      <c r="C722" s="81" t="s">
        <v>2427</v>
      </c>
      <c r="D722" s="82">
        <v>430433104105</v>
      </c>
      <c r="E722" s="83">
        <v>0.2</v>
      </c>
      <c r="F722" s="87"/>
    </row>
    <row r="723" spans="1:6" x14ac:dyDescent="0.25">
      <c r="A723" s="84" t="s">
        <v>4894</v>
      </c>
      <c r="B723" s="81">
        <v>701</v>
      </c>
      <c r="C723" s="81" t="s">
        <v>2427</v>
      </c>
      <c r="D723" s="82">
        <v>480483101228</v>
      </c>
      <c r="E723" s="83">
        <v>0.2</v>
      </c>
      <c r="F723" s="87"/>
    </row>
    <row r="724" spans="1:6" x14ac:dyDescent="0.25">
      <c r="A724" s="84" t="s">
        <v>4895</v>
      </c>
      <c r="B724" s="81">
        <v>702</v>
      </c>
      <c r="C724" s="81" t="s">
        <v>2431</v>
      </c>
      <c r="D724" s="82">
        <v>330333401127</v>
      </c>
      <c r="E724" s="83">
        <v>0.08</v>
      </c>
      <c r="F724" s="87"/>
    </row>
    <row r="725" spans="1:5" x14ac:dyDescent="0.25">
      <c r="A725" s="84" t="s">
        <v>4896</v>
      </c>
      <c r="B725" s="81">
        <v>702</v>
      </c>
      <c r="C725" s="81" t="s">
        <v>2431</v>
      </c>
      <c r="D725" s="82">
        <v>330335405142</v>
      </c>
      <c r="E725" s="83">
        <v>0.2</v>
      </c>
    </row>
    <row r="726" spans="1:6" x14ac:dyDescent="0.25">
      <c r="A726" s="84" t="s">
        <v>4897</v>
      </c>
      <c r="B726" s="81">
        <v>702</v>
      </c>
      <c r="C726" s="81" t="s">
        <v>2431</v>
      </c>
      <c r="D726" s="82">
        <v>430433104105</v>
      </c>
      <c r="E726" s="83">
        <v>0.2</v>
      </c>
      <c r="F726" s="87"/>
    </row>
    <row r="727" spans="1:6" x14ac:dyDescent="0.25">
      <c r="A727" s="84" t="s">
        <v>4898</v>
      </c>
      <c r="B727" s="81">
        <v>702</v>
      </c>
      <c r="C727" s="81" t="s">
        <v>2431</v>
      </c>
      <c r="D727" s="82">
        <v>480483101228</v>
      </c>
      <c r="E727" s="83">
        <v>0.2</v>
      </c>
      <c r="F727" s="87"/>
    </row>
    <row r="728" spans="1:6" x14ac:dyDescent="0.25">
      <c r="A728" s="84" t="s">
        <v>4899</v>
      </c>
      <c r="B728" s="81">
        <v>703</v>
      </c>
      <c r="C728" s="81" t="s">
        <v>2435</v>
      </c>
      <c r="D728" s="82">
        <v>330335405142</v>
      </c>
      <c r="E728" s="83">
        <v>0.2</v>
      </c>
      <c r="F728" s="87"/>
    </row>
    <row r="729" spans="1:6" x14ac:dyDescent="0.25">
      <c r="A729" s="84" t="s">
        <v>4900</v>
      </c>
      <c r="B729" s="81">
        <v>703</v>
      </c>
      <c r="C729" s="81" t="s">
        <v>2435</v>
      </c>
      <c r="D729" s="82">
        <v>430433104105</v>
      </c>
      <c r="E729" s="83">
        <v>0.2</v>
      </c>
      <c r="F729" s="87"/>
    </row>
    <row r="730" spans="1:6" x14ac:dyDescent="0.25">
      <c r="A730" s="84" t="s">
        <v>4901</v>
      </c>
      <c r="B730" s="81">
        <v>703</v>
      </c>
      <c r="C730" s="81" t="s">
        <v>2435</v>
      </c>
      <c r="D730" s="82">
        <v>480483101228</v>
      </c>
      <c r="E730" s="83">
        <v>0.2</v>
      </c>
      <c r="F730" s="87"/>
    </row>
    <row r="731" spans="1:5" x14ac:dyDescent="0.25">
      <c r="A731" s="84" t="s">
        <v>4902</v>
      </c>
      <c r="B731" s="81">
        <v>704</v>
      </c>
      <c r="C731" s="81" t="s">
        <v>4903</v>
      </c>
      <c r="D731" s="82">
        <v>430433104105</v>
      </c>
      <c r="E731" s="83">
        <v>0.2</v>
      </c>
    </row>
    <row r="732" spans="1:6" x14ac:dyDescent="0.25">
      <c r="A732" s="84" t="s">
        <v>4904</v>
      </c>
      <c r="B732" s="81">
        <v>704</v>
      </c>
      <c r="C732" s="81" t="s">
        <v>4903</v>
      </c>
      <c r="D732" s="82">
        <v>480483101228</v>
      </c>
      <c r="E732" s="83">
        <v>0.2</v>
      </c>
      <c r="F732" s="87"/>
    </row>
    <row r="733" spans="1:6" x14ac:dyDescent="0.25">
      <c r="A733" s="63" t="s">
        <v>4905</v>
      </c>
      <c r="B733" s="81">
        <v>705</v>
      </c>
      <c r="C733" s="81" t="s">
        <v>1242</v>
      </c>
      <c r="D733" s="82">
        <v>330333401101</v>
      </c>
      <c r="E733" s="83">
        <v>0.11</v>
      </c>
      <c r="F733" s="87"/>
    </row>
    <row r="734" spans="1:6" x14ac:dyDescent="0.25">
      <c r="A734" s="84" t="s">
        <v>4906</v>
      </c>
      <c r="B734" s="81">
        <v>705</v>
      </c>
      <c r="C734" s="81" t="s">
        <v>1242</v>
      </c>
      <c r="D734" s="82">
        <v>330333401102</v>
      </c>
      <c r="E734" s="83">
        <v>0.08</v>
      </c>
      <c r="F734" s="87"/>
    </row>
    <row r="735" spans="1:6" x14ac:dyDescent="0.25">
      <c r="A735" s="84" t="s">
        <v>4907</v>
      </c>
      <c r="B735" s="81">
        <v>705</v>
      </c>
      <c r="C735" s="81" t="s">
        <v>1242</v>
      </c>
      <c r="D735" s="82">
        <v>330333401452</v>
      </c>
      <c r="E735" s="83">
        <v>0.14</v>
      </c>
      <c r="F735" s="87"/>
    </row>
    <row r="736" spans="1:6" x14ac:dyDescent="0.25">
      <c r="A736" s="84" t="s">
        <v>4908</v>
      </c>
      <c r="B736" s="81">
        <v>705</v>
      </c>
      <c r="C736" s="81" t="s">
        <v>1242</v>
      </c>
      <c r="D736" s="82">
        <v>330333401453</v>
      </c>
      <c r="E736" s="83">
        <v>0.16</v>
      </c>
      <c r="F736" s="87"/>
    </row>
    <row r="737" spans="1:5" x14ac:dyDescent="0.25">
      <c r="A737" s="84" t="s">
        <v>4909</v>
      </c>
      <c r="B737" s="81">
        <v>705</v>
      </c>
      <c r="C737" s="81" t="s">
        <v>1242</v>
      </c>
      <c r="D737" s="82">
        <v>330333401473</v>
      </c>
      <c r="E737" s="83">
        <v>0.15</v>
      </c>
    </row>
    <row r="738" spans="1:5" x14ac:dyDescent="0.25">
      <c r="A738" s="84" t="s">
        <v>4910</v>
      </c>
      <c r="B738" s="81">
        <v>705</v>
      </c>
      <c r="C738" s="81" t="s">
        <v>1242</v>
      </c>
      <c r="D738" s="82">
        <v>330333402101</v>
      </c>
      <c r="E738" s="83">
        <v>0.11</v>
      </c>
    </row>
    <row r="739" spans="1:5" x14ac:dyDescent="0.25">
      <c r="A739" s="84" t="s">
        <v>4911</v>
      </c>
      <c r="B739" s="81">
        <v>705</v>
      </c>
      <c r="C739" s="81" t="s">
        <v>1242</v>
      </c>
      <c r="D739" s="82">
        <v>330333402151</v>
      </c>
      <c r="E739" s="83">
        <v>0.14</v>
      </c>
    </row>
    <row r="740" spans="1:6" x14ac:dyDescent="0.25">
      <c r="A740" s="84" t="s">
        <v>4912</v>
      </c>
      <c r="B740" s="81">
        <v>705</v>
      </c>
      <c r="C740" s="81" t="s">
        <v>1242</v>
      </c>
      <c r="D740" s="82">
        <v>330333402152</v>
      </c>
      <c r="E740" s="83">
        <v>0.16</v>
      </c>
      <c r="F740" s="87"/>
    </row>
    <row r="741" spans="1:6" x14ac:dyDescent="0.25">
      <c r="A741" s="84" t="s">
        <v>4913</v>
      </c>
      <c r="B741" s="81">
        <v>705</v>
      </c>
      <c r="C741" s="81" t="s">
        <v>4914</v>
      </c>
      <c r="D741" s="82">
        <v>330333402172</v>
      </c>
      <c r="E741" s="83">
        <v>0.14</v>
      </c>
      <c r="F741" s="87"/>
    </row>
    <row r="742" spans="1:5" x14ac:dyDescent="0.25">
      <c r="A742" s="84" t="s">
        <v>4915</v>
      </c>
      <c r="B742" s="81">
        <v>705</v>
      </c>
      <c r="C742" s="81" t="s">
        <v>1242</v>
      </c>
      <c r="D742" s="82">
        <v>330335405142</v>
      </c>
      <c r="E742" s="83">
        <v>0.16</v>
      </c>
    </row>
    <row r="743" spans="1:6" x14ac:dyDescent="0.25">
      <c r="A743" s="84" t="s">
        <v>4916</v>
      </c>
      <c r="B743" s="81">
        <v>705</v>
      </c>
      <c r="C743" s="81" t="s">
        <v>1242</v>
      </c>
      <c r="D743" s="82">
        <v>430433103251</v>
      </c>
      <c r="E743" s="83">
        <v>0.2</v>
      </c>
      <c r="F743" s="87"/>
    </row>
    <row r="744" spans="1:5" x14ac:dyDescent="0.25">
      <c r="A744" s="84" t="s">
        <v>4917</v>
      </c>
      <c r="B744" s="81">
        <v>705</v>
      </c>
      <c r="C744" s="81" t="s">
        <v>1242</v>
      </c>
      <c r="D744" s="82">
        <v>430433104105</v>
      </c>
      <c r="E744" s="83">
        <v>0.2</v>
      </c>
    </row>
    <row r="745" spans="1:5" x14ac:dyDescent="0.25">
      <c r="A745" s="84" t="s">
        <v>4918</v>
      </c>
      <c r="B745" s="81">
        <v>705</v>
      </c>
      <c r="C745" s="81" t="s">
        <v>1242</v>
      </c>
      <c r="D745" s="82">
        <v>480483101228</v>
      </c>
      <c r="E745" s="83">
        <v>0.2</v>
      </c>
    </row>
    <row r="746" spans="1:6" x14ac:dyDescent="0.25">
      <c r="A746" s="84" t="s">
        <v>4919</v>
      </c>
      <c r="B746" s="81">
        <v>711</v>
      </c>
      <c r="C746" s="81" t="s">
        <v>2803</v>
      </c>
      <c r="D746" s="82">
        <v>330333401101</v>
      </c>
      <c r="E746" s="83">
        <v>0.12</v>
      </c>
      <c r="F746" s="87"/>
    </row>
    <row r="747" spans="1:6" x14ac:dyDescent="0.25">
      <c r="A747" s="84" t="s">
        <v>4920</v>
      </c>
      <c r="B747" s="81">
        <v>711</v>
      </c>
      <c r="C747" s="81" t="s">
        <v>2803</v>
      </c>
      <c r="D747" s="82">
        <v>330333401102</v>
      </c>
      <c r="E747" s="83">
        <v>0.08</v>
      </c>
      <c r="F747" s="87"/>
    </row>
    <row r="748" spans="1:6" x14ac:dyDescent="0.25">
      <c r="A748" s="84" t="s">
        <v>4921</v>
      </c>
      <c r="B748" s="81">
        <v>711</v>
      </c>
      <c r="C748" s="81" t="s">
        <v>2803</v>
      </c>
      <c r="D748" s="82">
        <v>330333401452</v>
      </c>
      <c r="E748" s="83">
        <v>0.12</v>
      </c>
      <c r="F748" s="87"/>
    </row>
    <row r="749" spans="1:5" x14ac:dyDescent="0.25">
      <c r="A749" s="84" t="s">
        <v>4922</v>
      </c>
      <c r="B749" s="81">
        <v>711</v>
      </c>
      <c r="C749" s="81" t="s">
        <v>2803</v>
      </c>
      <c r="D749" s="82">
        <v>330333401453</v>
      </c>
      <c r="E749" s="83">
        <v>0.12</v>
      </c>
    </row>
    <row r="750" spans="1:6" x14ac:dyDescent="0.25">
      <c r="A750" s="84" t="s">
        <v>4923</v>
      </c>
      <c r="B750" s="81">
        <v>711</v>
      </c>
      <c r="C750" s="81" t="s">
        <v>2803</v>
      </c>
      <c r="D750" s="82">
        <v>330333401472</v>
      </c>
      <c r="E750" s="83">
        <v>0.14</v>
      </c>
      <c r="F750" s="87"/>
    </row>
    <row r="751" spans="1:6" x14ac:dyDescent="0.25">
      <c r="A751" s="84" t="s">
        <v>4924</v>
      </c>
      <c r="B751" s="81">
        <v>711</v>
      </c>
      <c r="C751" s="81" t="s">
        <v>2803</v>
      </c>
      <c r="D751" s="82">
        <v>330333402101</v>
      </c>
      <c r="E751" s="83">
        <v>0.12</v>
      </c>
      <c r="F751" s="87"/>
    </row>
    <row r="752" spans="1:6" x14ac:dyDescent="0.25">
      <c r="A752" s="84" t="s">
        <v>4925</v>
      </c>
      <c r="B752" s="81">
        <v>711</v>
      </c>
      <c r="C752" s="81" t="s">
        <v>2803</v>
      </c>
      <c r="D752" s="82">
        <v>330333402151</v>
      </c>
      <c r="E752" s="83">
        <v>0.12</v>
      </c>
      <c r="F752" s="87"/>
    </row>
    <row r="753" spans="1:6" x14ac:dyDescent="0.25">
      <c r="A753" s="84" t="s">
        <v>4926</v>
      </c>
      <c r="B753" s="81">
        <v>711</v>
      </c>
      <c r="C753" s="81" t="s">
        <v>2803</v>
      </c>
      <c r="D753" s="82">
        <v>330333402152</v>
      </c>
      <c r="E753" s="83">
        <v>0.12</v>
      </c>
      <c r="F753" s="87"/>
    </row>
    <row r="754" spans="1:5" x14ac:dyDescent="0.25">
      <c r="A754" s="84" t="s">
        <v>4927</v>
      </c>
      <c r="B754" s="81">
        <v>711</v>
      </c>
      <c r="C754" s="81" t="s">
        <v>2803</v>
      </c>
      <c r="D754" s="82">
        <v>330335405101</v>
      </c>
      <c r="E754" s="83">
        <v>0.15</v>
      </c>
    </row>
    <row r="755" spans="1:6" x14ac:dyDescent="0.25">
      <c r="A755" s="84" t="s">
        <v>4928</v>
      </c>
      <c r="B755" s="81">
        <v>711</v>
      </c>
      <c r="C755" s="81" t="s">
        <v>2803</v>
      </c>
      <c r="D755" s="82">
        <v>330335405142</v>
      </c>
      <c r="E755" s="83">
        <v>0.15</v>
      </c>
      <c r="F755" s="87"/>
    </row>
    <row r="756" spans="1:6" x14ac:dyDescent="0.25">
      <c r="A756" s="84" t="s">
        <v>4929</v>
      </c>
      <c r="B756" s="81">
        <v>711</v>
      </c>
      <c r="C756" s="81" t="s">
        <v>2803</v>
      </c>
      <c r="D756" s="82">
        <v>430433103251</v>
      </c>
      <c r="E756" s="83">
        <v>0.2</v>
      </c>
      <c r="F756" s="87"/>
    </row>
    <row r="757" spans="1:6" x14ac:dyDescent="0.25">
      <c r="A757" s="84" t="s">
        <v>4930</v>
      </c>
      <c r="B757" s="81">
        <v>711</v>
      </c>
      <c r="C757" s="81" t="s">
        <v>2803</v>
      </c>
      <c r="D757" s="82">
        <v>430433104105</v>
      </c>
      <c r="E757" s="83">
        <v>0.2</v>
      </c>
      <c r="F757" s="87"/>
    </row>
    <row r="758" spans="1:6" x14ac:dyDescent="0.25">
      <c r="A758" s="84" t="s">
        <v>4931</v>
      </c>
      <c r="B758" s="81">
        <v>711</v>
      </c>
      <c r="C758" s="81" t="s">
        <v>2803</v>
      </c>
      <c r="D758" s="82">
        <v>480483101228</v>
      </c>
      <c r="E758" s="83">
        <v>0.2</v>
      </c>
      <c r="F758" s="87"/>
    </row>
    <row r="759" spans="1:6" x14ac:dyDescent="0.25">
      <c r="A759" s="84" t="s">
        <v>4932</v>
      </c>
      <c r="B759" s="81">
        <v>712</v>
      </c>
      <c r="C759" s="81" t="s">
        <v>2466</v>
      </c>
      <c r="D759" s="82">
        <v>430433103251</v>
      </c>
      <c r="E759" s="83">
        <v>0.2</v>
      </c>
      <c r="F759" s="87"/>
    </row>
    <row r="760" spans="1:6" x14ac:dyDescent="0.25">
      <c r="A760" s="84" t="s">
        <v>4933</v>
      </c>
      <c r="B760" s="81">
        <v>712</v>
      </c>
      <c r="C760" s="81" t="s">
        <v>2466</v>
      </c>
      <c r="D760" s="82">
        <v>430433104105</v>
      </c>
      <c r="E760" s="83">
        <v>0.2</v>
      </c>
      <c r="F760" s="87"/>
    </row>
    <row r="761" spans="1:6" x14ac:dyDescent="0.25">
      <c r="A761" s="84" t="s">
        <v>4934</v>
      </c>
      <c r="B761" s="81">
        <v>712</v>
      </c>
      <c r="C761" s="81" t="s">
        <v>2466</v>
      </c>
      <c r="D761" s="82">
        <v>480483101228</v>
      </c>
      <c r="E761" s="83">
        <v>0.2</v>
      </c>
      <c r="F761" s="87"/>
    </row>
    <row r="762" spans="1:5" x14ac:dyDescent="0.25">
      <c r="A762" s="63" t="s">
        <v>4935</v>
      </c>
      <c r="B762" s="81">
        <v>713</v>
      </c>
      <c r="C762" s="81" t="s">
        <v>2696</v>
      </c>
      <c r="D762" s="82">
        <v>430433104105</v>
      </c>
      <c r="E762" s="83">
        <v>0.2</v>
      </c>
    </row>
    <row r="763" spans="1:6" x14ac:dyDescent="0.25">
      <c r="A763" s="84" t="s">
        <v>4936</v>
      </c>
      <c r="B763" s="81">
        <v>716</v>
      </c>
      <c r="C763" s="81" t="s">
        <v>2468</v>
      </c>
      <c r="D763" s="82">
        <v>330335405142</v>
      </c>
      <c r="E763" s="83">
        <v>0.2</v>
      </c>
      <c r="F763" s="87"/>
    </row>
    <row r="764" spans="1:6" x14ac:dyDescent="0.25">
      <c r="A764" s="84" t="s">
        <v>4936</v>
      </c>
      <c r="B764" s="81">
        <v>716</v>
      </c>
      <c r="C764" s="81" t="s">
        <v>2468</v>
      </c>
      <c r="D764" s="82">
        <v>330335405142</v>
      </c>
      <c r="E764" s="83">
        <v>0.2</v>
      </c>
      <c r="F764" s="87"/>
    </row>
    <row r="765" spans="1:6" x14ac:dyDescent="0.25">
      <c r="A765" s="84" t="s">
        <v>4937</v>
      </c>
      <c r="B765" s="81">
        <v>716</v>
      </c>
      <c r="C765" s="81" t="s">
        <v>2468</v>
      </c>
      <c r="D765" s="82">
        <v>430433103251</v>
      </c>
      <c r="E765" s="83">
        <v>0.2</v>
      </c>
      <c r="F765" s="87"/>
    </row>
    <row r="766" spans="1:6" x14ac:dyDescent="0.25">
      <c r="A766" s="84" t="s">
        <v>4938</v>
      </c>
      <c r="B766" s="81">
        <v>716</v>
      </c>
      <c r="C766" s="81" t="s">
        <v>2468</v>
      </c>
      <c r="D766" s="82">
        <v>430433104105</v>
      </c>
      <c r="E766" s="83">
        <v>0.2</v>
      </c>
      <c r="F766" s="87"/>
    </row>
    <row r="767" spans="1:6" x14ac:dyDescent="0.25">
      <c r="A767" s="84" t="s">
        <v>4939</v>
      </c>
      <c r="B767" s="81">
        <v>716</v>
      </c>
      <c r="C767" s="81" t="s">
        <v>2468</v>
      </c>
      <c r="D767" s="82">
        <v>480483101228</v>
      </c>
      <c r="E767" s="83">
        <v>0.2</v>
      </c>
      <c r="F767" s="86"/>
    </row>
    <row r="768" spans="1:6" x14ac:dyDescent="0.25">
      <c r="A768" s="84" t="s">
        <v>4940</v>
      </c>
      <c r="B768" s="81">
        <v>717</v>
      </c>
      <c r="C768" s="81" t="s">
        <v>1282</v>
      </c>
      <c r="D768" s="82">
        <v>330333401101</v>
      </c>
      <c r="E768" s="83">
        <v>0.12</v>
      </c>
      <c r="F768" s="86"/>
    </row>
    <row r="769" spans="1:6" x14ac:dyDescent="0.25">
      <c r="A769" s="84" t="s">
        <v>4941</v>
      </c>
      <c r="B769" s="81">
        <v>717</v>
      </c>
      <c r="C769" s="81" t="s">
        <v>1282</v>
      </c>
      <c r="D769" s="82">
        <v>330333401452</v>
      </c>
      <c r="E769" s="83">
        <v>0.12</v>
      </c>
      <c r="F769" s="86"/>
    </row>
    <row r="770" spans="1:8" x14ac:dyDescent="0.25">
      <c r="A770" s="84" t="s">
        <v>4942</v>
      </c>
      <c r="B770" s="81">
        <v>717</v>
      </c>
      <c r="C770" s="81" t="s">
        <v>1282</v>
      </c>
      <c r="D770" s="82">
        <v>330333401453</v>
      </c>
      <c r="E770" s="83">
        <v>0.12</v>
      </c>
      <c r="F770" s="86"/>
      <c r="H770" s="68">
        <v>2467</v>
      </c>
    </row>
    <row r="771" spans="1:8" x14ac:dyDescent="0.25">
      <c r="A771" s="84" t="s">
        <v>4943</v>
      </c>
      <c r="B771" s="81">
        <v>717</v>
      </c>
      <c r="C771" s="81" t="s">
        <v>4944</v>
      </c>
      <c r="D771" s="82">
        <v>330333401472</v>
      </c>
      <c r="E771" s="83">
        <v>0.14</v>
      </c>
      <c r="H771" s="68">
        <v>469</v>
      </c>
    </row>
    <row r="772" spans="1:5" x14ac:dyDescent="0.25">
      <c r="A772" s="84" t="s">
        <v>4945</v>
      </c>
      <c r="B772" s="81">
        <v>717</v>
      </c>
      <c r="C772" s="81" t="s">
        <v>1282</v>
      </c>
      <c r="D772" s="82">
        <v>330333402101</v>
      </c>
      <c r="E772" s="83">
        <v>0.12</v>
      </c>
    </row>
    <row r="773" spans="1:8" x14ac:dyDescent="0.25">
      <c r="A773" s="84" t="s">
        <v>4946</v>
      </c>
      <c r="B773" s="81">
        <v>717</v>
      </c>
      <c r="C773" s="81" t="s">
        <v>1282</v>
      </c>
      <c r="D773" s="82">
        <v>330333402151</v>
      </c>
      <c r="E773" s="83">
        <v>0.12</v>
      </c>
      <c r="F773" s="87"/>
      <c r="H773" s="68">
        <v>1998</v>
      </c>
    </row>
    <row r="774" spans="1:6" x14ac:dyDescent="0.25">
      <c r="A774" s="84" t="s">
        <v>4947</v>
      </c>
      <c r="B774" s="81">
        <v>717</v>
      </c>
      <c r="C774" s="81" t="s">
        <v>1282</v>
      </c>
      <c r="D774" s="82">
        <v>330333402152</v>
      </c>
      <c r="E774" s="83">
        <v>0.12</v>
      </c>
      <c r="F774" s="86"/>
    </row>
    <row r="775" spans="1:6" x14ac:dyDescent="0.25">
      <c r="A775" s="84" t="s">
        <v>4948</v>
      </c>
      <c r="B775" s="81">
        <v>717</v>
      </c>
      <c r="C775" s="81" t="s">
        <v>1282</v>
      </c>
      <c r="D775" s="82">
        <v>330335405101</v>
      </c>
      <c r="E775" s="83">
        <v>0.15</v>
      </c>
      <c r="F775" s="86"/>
    </row>
    <row r="776" spans="1:6" x14ac:dyDescent="0.25">
      <c r="A776" s="84" t="s">
        <v>4949</v>
      </c>
      <c r="B776" s="81">
        <v>717</v>
      </c>
      <c r="C776" s="81" t="s">
        <v>1282</v>
      </c>
      <c r="D776" s="82">
        <v>330335405142</v>
      </c>
      <c r="E776" s="83">
        <v>0.2</v>
      </c>
      <c r="F776" s="86"/>
    </row>
    <row r="777" spans="1:6" x14ac:dyDescent="0.25">
      <c r="A777" s="84" t="s">
        <v>4949</v>
      </c>
      <c r="B777" s="81">
        <v>717</v>
      </c>
      <c r="C777" s="81" t="s">
        <v>1282</v>
      </c>
      <c r="D777" s="82">
        <v>330335405142</v>
      </c>
      <c r="E777" s="83">
        <v>0.2</v>
      </c>
      <c r="F777" s="86"/>
    </row>
    <row r="778" spans="1:6" x14ac:dyDescent="0.25">
      <c r="A778" s="84" t="s">
        <v>4950</v>
      </c>
      <c r="B778" s="81">
        <v>717</v>
      </c>
      <c r="C778" s="81" t="s">
        <v>1282</v>
      </c>
      <c r="D778" s="82">
        <v>330335405148</v>
      </c>
      <c r="E778" s="83">
        <v>0.15</v>
      </c>
      <c r="F778" s="87"/>
    </row>
    <row r="779" spans="1:6" x14ac:dyDescent="0.25">
      <c r="A779" s="84" t="s">
        <v>4951</v>
      </c>
      <c r="B779" s="81">
        <v>717</v>
      </c>
      <c r="C779" s="81" t="s">
        <v>1282</v>
      </c>
      <c r="D779" s="82">
        <v>430433103251</v>
      </c>
      <c r="E779" s="83">
        <v>0.2</v>
      </c>
      <c r="F779" s="86"/>
    </row>
    <row r="780" spans="1:6" x14ac:dyDescent="0.25">
      <c r="A780" s="84" t="s">
        <v>4952</v>
      </c>
      <c r="B780" s="81">
        <v>717</v>
      </c>
      <c r="C780" s="81" t="s">
        <v>1282</v>
      </c>
      <c r="D780" s="82">
        <v>430433104105</v>
      </c>
      <c r="E780" s="83">
        <v>0.2</v>
      </c>
      <c r="F780" s="86"/>
    </row>
    <row r="781" spans="1:6" x14ac:dyDescent="0.25">
      <c r="A781" s="84" t="s">
        <v>4953</v>
      </c>
      <c r="B781" s="81">
        <v>717</v>
      </c>
      <c r="C781" s="81" t="s">
        <v>1282</v>
      </c>
      <c r="D781" s="82">
        <v>480483101228</v>
      </c>
      <c r="E781" s="83">
        <v>0.2</v>
      </c>
      <c r="F781" s="87"/>
    </row>
    <row r="782" spans="1:6" x14ac:dyDescent="0.25">
      <c r="A782" s="75" t="s">
        <v>4954</v>
      </c>
      <c r="B782" s="76">
        <v>718</v>
      </c>
      <c r="C782" s="76" t="s">
        <v>2472</v>
      </c>
      <c r="D782" s="77">
        <v>330335405142</v>
      </c>
      <c r="E782" s="78">
        <v>0.2</v>
      </c>
      <c r="F782" s="86"/>
    </row>
    <row r="783" spans="1:6" x14ac:dyDescent="0.25">
      <c r="A783" s="84" t="s">
        <v>4955</v>
      </c>
      <c r="B783" s="81">
        <v>718</v>
      </c>
      <c r="C783" s="81" t="s">
        <v>2472</v>
      </c>
      <c r="D783" s="82">
        <v>430433103251</v>
      </c>
      <c r="E783" s="83">
        <v>0.2</v>
      </c>
      <c r="F783" s="86"/>
    </row>
    <row r="784" spans="1:6" x14ac:dyDescent="0.25">
      <c r="A784" s="84" t="s">
        <v>4956</v>
      </c>
      <c r="B784" s="81">
        <v>718</v>
      </c>
      <c r="C784" s="81" t="s">
        <v>2472</v>
      </c>
      <c r="D784" s="82">
        <v>430433104105</v>
      </c>
      <c r="E784" s="83">
        <v>0.2</v>
      </c>
      <c r="F784" s="86"/>
    </row>
    <row r="785" spans="1:6" x14ac:dyDescent="0.25">
      <c r="A785" s="84" t="s">
        <v>4957</v>
      </c>
      <c r="B785" s="81">
        <v>718</v>
      </c>
      <c r="C785" s="81" t="s">
        <v>2472</v>
      </c>
      <c r="D785" s="82">
        <v>480483101228</v>
      </c>
      <c r="E785" s="83">
        <v>0.2</v>
      </c>
      <c r="F785" s="86"/>
    </row>
    <row r="786" spans="1:6" x14ac:dyDescent="0.25">
      <c r="A786" s="84" t="s">
        <v>4958</v>
      </c>
      <c r="B786" s="81">
        <v>720</v>
      </c>
      <c r="C786" s="81" t="s">
        <v>2476</v>
      </c>
      <c r="D786" s="82">
        <v>330335405142</v>
      </c>
      <c r="E786" s="83">
        <v>0.2</v>
      </c>
      <c r="F786" s="86"/>
    </row>
    <row r="787" spans="1:6" x14ac:dyDescent="0.25">
      <c r="A787" s="84" t="s">
        <v>4958</v>
      </c>
      <c r="B787" s="81">
        <v>720</v>
      </c>
      <c r="C787" s="81" t="s">
        <v>2476</v>
      </c>
      <c r="D787" s="82">
        <v>330335405142</v>
      </c>
      <c r="E787" s="83">
        <v>0.2</v>
      </c>
      <c r="F787" s="86"/>
    </row>
    <row r="788" spans="1:6" x14ac:dyDescent="0.25">
      <c r="A788" s="84" t="s">
        <v>4959</v>
      </c>
      <c r="B788" s="81">
        <v>720</v>
      </c>
      <c r="C788" s="81" t="s">
        <v>2476</v>
      </c>
      <c r="D788" s="82">
        <v>430433103251</v>
      </c>
      <c r="E788" s="83">
        <v>0.2</v>
      </c>
      <c r="F788" s="86"/>
    </row>
    <row r="789" spans="1:6" x14ac:dyDescent="0.25">
      <c r="A789" s="84" t="s">
        <v>4960</v>
      </c>
      <c r="B789" s="81">
        <v>720</v>
      </c>
      <c r="C789" s="81" t="s">
        <v>2476</v>
      </c>
      <c r="D789" s="82">
        <v>430433104105</v>
      </c>
      <c r="E789" s="83">
        <v>0.2</v>
      </c>
      <c r="F789" s="86"/>
    </row>
    <row r="790" spans="1:6" x14ac:dyDescent="0.25">
      <c r="A790" s="84" t="s">
        <v>4961</v>
      </c>
      <c r="B790" s="81">
        <v>720</v>
      </c>
      <c r="C790" s="81" t="s">
        <v>2476</v>
      </c>
      <c r="D790" s="82">
        <v>480483101228</v>
      </c>
      <c r="E790" s="83">
        <v>0.2</v>
      </c>
      <c r="F790" s="86"/>
    </row>
    <row r="791" spans="1:6" x14ac:dyDescent="0.25">
      <c r="A791" s="84" t="s">
        <v>4962</v>
      </c>
      <c r="B791" s="81">
        <v>721</v>
      </c>
      <c r="C791" s="81" t="s">
        <v>2480</v>
      </c>
      <c r="D791" s="82">
        <v>330335405142</v>
      </c>
      <c r="E791" s="83">
        <v>0.2</v>
      </c>
      <c r="F791" s="86"/>
    </row>
    <row r="792" spans="1:6" x14ac:dyDescent="0.25">
      <c r="A792" s="84" t="s">
        <v>4962</v>
      </c>
      <c r="B792" s="81">
        <v>721</v>
      </c>
      <c r="C792" s="81" t="s">
        <v>2480</v>
      </c>
      <c r="D792" s="82">
        <v>330335405142</v>
      </c>
      <c r="E792" s="83">
        <v>0.2</v>
      </c>
      <c r="F792" s="86"/>
    </row>
    <row r="793" spans="1:10" s="93" customFormat="1" x14ac:dyDescent="0.25">
      <c r="A793" s="84" t="s">
        <v>4963</v>
      </c>
      <c r="B793" s="81">
        <v>721</v>
      </c>
      <c r="C793" s="81" t="s">
        <v>2480</v>
      </c>
      <c r="D793" s="82">
        <v>430433103251</v>
      </c>
      <c r="E793" s="83">
        <v>0.2</v>
      </c>
      <c r="F793" s="94"/>
      <c r="H793" s="88"/>
      <c r="I793" s="88"/>
      <c r="J793" s="88"/>
    </row>
    <row r="794" spans="1:6" x14ac:dyDescent="0.25">
      <c r="A794" s="84" t="s">
        <v>4964</v>
      </c>
      <c r="B794" s="81">
        <v>721</v>
      </c>
      <c r="C794" s="81" t="s">
        <v>2480</v>
      </c>
      <c r="D794" s="82">
        <v>430433104105</v>
      </c>
      <c r="E794" s="83">
        <v>0.2</v>
      </c>
      <c r="F794" s="86"/>
    </row>
    <row r="795" spans="1:6" x14ac:dyDescent="0.25">
      <c r="A795" s="84" t="s">
        <v>4965</v>
      </c>
      <c r="B795" s="81">
        <v>721</v>
      </c>
      <c r="C795" s="81" t="s">
        <v>2480</v>
      </c>
      <c r="D795" s="82">
        <v>480483101228</v>
      </c>
      <c r="E795" s="83">
        <v>0.2</v>
      </c>
      <c r="F795" s="86"/>
    </row>
    <row r="796" spans="1:6" x14ac:dyDescent="0.25">
      <c r="A796" s="63" t="s">
        <v>4966</v>
      </c>
      <c r="B796" s="81">
        <v>722</v>
      </c>
      <c r="C796" s="81" t="s">
        <v>1403</v>
      </c>
      <c r="D796" s="82">
        <v>330333401452</v>
      </c>
      <c r="E796" s="83">
        <v>0.12</v>
      </c>
      <c r="F796" s="86"/>
    </row>
    <row r="797" spans="1:6" x14ac:dyDescent="0.25">
      <c r="A797" s="63" t="s">
        <v>4967</v>
      </c>
      <c r="B797" s="81">
        <v>722</v>
      </c>
      <c r="C797" s="81" t="s">
        <v>1403</v>
      </c>
      <c r="D797" s="82">
        <v>330333401453</v>
      </c>
      <c r="E797" s="83">
        <v>0.12</v>
      </c>
      <c r="F797" s="86"/>
    </row>
    <row r="798" spans="1:10" s="93" customFormat="1" x14ac:dyDescent="0.25">
      <c r="A798" s="84" t="s">
        <v>4968</v>
      </c>
      <c r="B798" s="81">
        <v>722</v>
      </c>
      <c r="C798" s="81" t="s">
        <v>1403</v>
      </c>
      <c r="D798" s="82">
        <v>330335405142</v>
      </c>
      <c r="E798" s="83">
        <v>0.2</v>
      </c>
      <c r="F798" s="94"/>
      <c r="H798" s="88"/>
      <c r="I798" s="88"/>
      <c r="J798" s="88"/>
    </row>
    <row r="799" spans="1:6" x14ac:dyDescent="0.25">
      <c r="A799" s="84" t="s">
        <v>4968</v>
      </c>
      <c r="B799" s="81">
        <v>722</v>
      </c>
      <c r="C799" s="81" t="s">
        <v>1403</v>
      </c>
      <c r="D799" s="82">
        <v>330335405142</v>
      </c>
      <c r="E799" s="83">
        <v>0.2</v>
      </c>
      <c r="F799" s="86"/>
    </row>
    <row r="800" spans="1:6" x14ac:dyDescent="0.25">
      <c r="A800" s="84" t="s">
        <v>4969</v>
      </c>
      <c r="B800" s="81">
        <v>722</v>
      </c>
      <c r="C800" s="81" t="s">
        <v>1403</v>
      </c>
      <c r="D800" s="82">
        <v>430433103251</v>
      </c>
      <c r="E800" s="83">
        <v>0.2</v>
      </c>
      <c r="F800" s="86"/>
    </row>
    <row r="801" spans="1:6" x14ac:dyDescent="0.25">
      <c r="A801" s="84" t="s">
        <v>4970</v>
      </c>
      <c r="B801" s="81">
        <v>722</v>
      </c>
      <c r="C801" s="81" t="s">
        <v>1403</v>
      </c>
      <c r="D801" s="82">
        <v>430433104105</v>
      </c>
      <c r="E801" s="83">
        <v>0.2</v>
      </c>
      <c r="F801" s="86"/>
    </row>
    <row r="802" spans="1:6" x14ac:dyDescent="0.25">
      <c r="A802" s="84" t="s">
        <v>4971</v>
      </c>
      <c r="B802" s="81">
        <v>722</v>
      </c>
      <c r="C802" s="81" t="s">
        <v>1403</v>
      </c>
      <c r="D802" s="82">
        <v>480483101228</v>
      </c>
      <c r="E802" s="83">
        <v>0.2</v>
      </c>
      <c r="F802" s="86"/>
    </row>
    <row r="803" spans="1:6" x14ac:dyDescent="0.25">
      <c r="A803" s="84" t="s">
        <v>4972</v>
      </c>
      <c r="B803" s="81">
        <v>725</v>
      </c>
      <c r="C803" s="81" t="s">
        <v>4973</v>
      </c>
      <c r="D803" s="82">
        <v>330333401452</v>
      </c>
      <c r="E803" s="83">
        <v>0.12</v>
      </c>
      <c r="F803" s="86"/>
    </row>
    <row r="804" spans="1:6" x14ac:dyDescent="0.25">
      <c r="A804" s="63" t="s">
        <v>4974</v>
      </c>
      <c r="B804" s="81">
        <v>725</v>
      </c>
      <c r="C804" s="81" t="s">
        <v>4973</v>
      </c>
      <c r="D804" s="82">
        <v>480483101228</v>
      </c>
      <c r="E804" s="83">
        <v>0.2</v>
      </c>
      <c r="F804" s="86"/>
    </row>
    <row r="805" spans="1:6" x14ac:dyDescent="0.25">
      <c r="A805" s="84" t="s">
        <v>4975</v>
      </c>
      <c r="B805" s="81">
        <v>727</v>
      </c>
      <c r="C805" s="81" t="s">
        <v>2482</v>
      </c>
      <c r="D805" s="82">
        <v>330335405142</v>
      </c>
      <c r="E805" s="83">
        <v>0.2</v>
      </c>
      <c r="F805" s="86"/>
    </row>
    <row r="806" spans="1:6" x14ac:dyDescent="0.25">
      <c r="A806" s="84" t="s">
        <v>4975</v>
      </c>
      <c r="B806" s="81">
        <v>727</v>
      </c>
      <c r="C806" s="81" t="s">
        <v>2482</v>
      </c>
      <c r="D806" s="82">
        <v>330335405142</v>
      </c>
      <c r="E806" s="83">
        <v>0.2</v>
      </c>
      <c r="F806" s="86"/>
    </row>
    <row r="807" spans="1:6" x14ac:dyDescent="0.25">
      <c r="A807" s="84" t="s">
        <v>4976</v>
      </c>
      <c r="B807" s="81">
        <v>727</v>
      </c>
      <c r="C807" s="81" t="s">
        <v>2482</v>
      </c>
      <c r="D807" s="82">
        <v>430433103251</v>
      </c>
      <c r="E807" s="83">
        <v>0.2</v>
      </c>
      <c r="F807" s="86"/>
    </row>
    <row r="808" spans="1:6" x14ac:dyDescent="0.25">
      <c r="A808" s="84" t="s">
        <v>4977</v>
      </c>
      <c r="B808" s="81">
        <v>727</v>
      </c>
      <c r="C808" s="81" t="s">
        <v>2482</v>
      </c>
      <c r="D808" s="82">
        <v>430433104105</v>
      </c>
      <c r="E808" s="83">
        <v>0.2</v>
      </c>
      <c r="F808" s="86"/>
    </row>
    <row r="809" spans="1:6" x14ac:dyDescent="0.25">
      <c r="A809" s="84" t="s">
        <v>4978</v>
      </c>
      <c r="B809" s="81">
        <v>727</v>
      </c>
      <c r="C809" s="81" t="s">
        <v>2482</v>
      </c>
      <c r="D809" s="82">
        <v>480483101228</v>
      </c>
      <c r="E809" s="83">
        <v>0.2</v>
      </c>
      <c r="F809" s="86"/>
    </row>
    <row r="810" spans="1:6" x14ac:dyDescent="0.25">
      <c r="A810" s="84" t="s">
        <v>4979</v>
      </c>
      <c r="B810" s="81">
        <v>728</v>
      </c>
      <c r="C810" s="81" t="s">
        <v>2486</v>
      </c>
      <c r="D810" s="82">
        <v>330335405142</v>
      </c>
      <c r="E810" s="83">
        <v>0.2</v>
      </c>
      <c r="F810" s="86"/>
    </row>
    <row r="811" spans="1:6" x14ac:dyDescent="0.25">
      <c r="A811" s="84" t="s">
        <v>4979</v>
      </c>
      <c r="B811" s="81">
        <v>728</v>
      </c>
      <c r="C811" s="81" t="s">
        <v>2486</v>
      </c>
      <c r="D811" s="82">
        <v>330335405142</v>
      </c>
      <c r="E811" s="83">
        <v>0.2</v>
      </c>
      <c r="F811" s="86"/>
    </row>
    <row r="812" spans="1:6" x14ac:dyDescent="0.25">
      <c r="A812" s="84" t="s">
        <v>4980</v>
      </c>
      <c r="B812" s="81">
        <v>728</v>
      </c>
      <c r="C812" s="81" t="s">
        <v>2486</v>
      </c>
      <c r="D812" s="82">
        <v>430433103251</v>
      </c>
      <c r="E812" s="83">
        <v>0.2</v>
      </c>
      <c r="F812" s="86"/>
    </row>
    <row r="813" spans="1:6" x14ac:dyDescent="0.25">
      <c r="A813" s="84" t="s">
        <v>4981</v>
      </c>
      <c r="B813" s="81">
        <v>728</v>
      </c>
      <c r="C813" s="81" t="s">
        <v>2486</v>
      </c>
      <c r="D813" s="82">
        <v>430433104105</v>
      </c>
      <c r="E813" s="83">
        <v>0.2</v>
      </c>
      <c r="F813" s="86"/>
    </row>
    <row r="814" spans="1:6" x14ac:dyDescent="0.25">
      <c r="A814" s="84" t="s">
        <v>4982</v>
      </c>
      <c r="B814" s="81">
        <v>728</v>
      </c>
      <c r="C814" s="81" t="s">
        <v>2486</v>
      </c>
      <c r="D814" s="82">
        <v>480483101228</v>
      </c>
      <c r="E814" s="83">
        <v>0.2</v>
      </c>
      <c r="F814" s="86"/>
    </row>
    <row r="815" spans="1:6" x14ac:dyDescent="0.25">
      <c r="A815" s="84" t="s">
        <v>4983</v>
      </c>
      <c r="B815" s="81">
        <v>729</v>
      </c>
      <c r="C815" s="81" t="s">
        <v>2489</v>
      </c>
      <c r="D815" s="82">
        <v>330335405142</v>
      </c>
      <c r="E815" s="83">
        <v>0.2</v>
      </c>
      <c r="F815" s="86"/>
    </row>
    <row r="816" spans="1:6" x14ac:dyDescent="0.25">
      <c r="A816" s="84" t="s">
        <v>4984</v>
      </c>
      <c r="B816" s="81">
        <v>729</v>
      </c>
      <c r="C816" s="81" t="s">
        <v>2489</v>
      </c>
      <c r="D816" s="82">
        <v>430433103251</v>
      </c>
      <c r="E816" s="83">
        <v>0.2</v>
      </c>
      <c r="F816" s="86"/>
    </row>
    <row r="817" spans="1:6" x14ac:dyDescent="0.25">
      <c r="A817" s="84" t="s">
        <v>4985</v>
      </c>
      <c r="B817" s="81">
        <v>729</v>
      </c>
      <c r="C817" s="81" t="s">
        <v>2489</v>
      </c>
      <c r="D817" s="82">
        <v>430433104105</v>
      </c>
      <c r="E817" s="83">
        <v>0.2</v>
      </c>
      <c r="F817" s="86"/>
    </row>
    <row r="818" spans="1:6" x14ac:dyDescent="0.25">
      <c r="A818" s="84" t="s">
        <v>4986</v>
      </c>
      <c r="B818" s="81">
        <v>729</v>
      </c>
      <c r="C818" s="81" t="s">
        <v>2489</v>
      </c>
      <c r="D818" s="82">
        <v>480483101228</v>
      </c>
      <c r="E818" s="83">
        <v>0.2</v>
      </c>
      <c r="F818" s="86"/>
    </row>
    <row r="819" spans="1:6" x14ac:dyDescent="0.25">
      <c r="A819" s="63" t="s">
        <v>4987</v>
      </c>
      <c r="B819" s="81">
        <v>731</v>
      </c>
      <c r="C819" s="81" t="s">
        <v>2493</v>
      </c>
      <c r="D819" s="82">
        <v>330333401452</v>
      </c>
      <c r="E819" s="83">
        <v>0.12</v>
      </c>
      <c r="F819" s="86"/>
    </row>
    <row r="820" spans="1:6" x14ac:dyDescent="0.25">
      <c r="A820" s="84" t="s">
        <v>4988</v>
      </c>
      <c r="B820" s="81">
        <v>731</v>
      </c>
      <c r="C820" s="81" t="s">
        <v>2493</v>
      </c>
      <c r="D820" s="82">
        <v>330335405142</v>
      </c>
      <c r="E820" s="83">
        <v>0.2</v>
      </c>
      <c r="F820" s="86"/>
    </row>
    <row r="821" spans="1:6" x14ac:dyDescent="0.25">
      <c r="A821" s="84" t="s">
        <v>4988</v>
      </c>
      <c r="B821" s="81">
        <v>731</v>
      </c>
      <c r="C821" s="81" t="s">
        <v>2493</v>
      </c>
      <c r="D821" s="82">
        <v>330335405142</v>
      </c>
      <c r="E821" s="83">
        <v>0.2</v>
      </c>
      <c r="F821" s="86"/>
    </row>
    <row r="822" spans="1:6" x14ac:dyDescent="0.25">
      <c r="A822" s="84" t="s">
        <v>4989</v>
      </c>
      <c r="B822" s="81">
        <v>731</v>
      </c>
      <c r="C822" s="81" t="s">
        <v>2493</v>
      </c>
      <c r="D822" s="82">
        <v>430433103251</v>
      </c>
      <c r="E822" s="83">
        <v>0.2</v>
      </c>
      <c r="F822" s="86"/>
    </row>
    <row r="823" spans="1:6" x14ac:dyDescent="0.25">
      <c r="A823" s="84" t="s">
        <v>4990</v>
      </c>
      <c r="B823" s="81">
        <v>731</v>
      </c>
      <c r="C823" s="81" t="s">
        <v>2493</v>
      </c>
      <c r="D823" s="82">
        <v>430433104105</v>
      </c>
      <c r="E823" s="83">
        <v>0.2</v>
      </c>
      <c r="F823" s="86"/>
    </row>
    <row r="824" spans="1:6" x14ac:dyDescent="0.25">
      <c r="A824" s="84" t="s">
        <v>4991</v>
      </c>
      <c r="B824" s="81">
        <v>731</v>
      </c>
      <c r="C824" s="81" t="s">
        <v>2493</v>
      </c>
      <c r="D824" s="82">
        <v>480483101228</v>
      </c>
      <c r="E824" s="83">
        <v>0.2</v>
      </c>
      <c r="F824" s="86"/>
    </row>
    <row r="825" spans="1:6" x14ac:dyDescent="0.25">
      <c r="A825" s="84" t="s">
        <v>4992</v>
      </c>
      <c r="B825" s="81">
        <v>732</v>
      </c>
      <c r="C825" s="81" t="s">
        <v>2497</v>
      </c>
      <c r="D825" s="82">
        <v>330335405142</v>
      </c>
      <c r="E825" s="83">
        <v>0.2</v>
      </c>
      <c r="F825" s="86"/>
    </row>
    <row r="826" spans="1:6" x14ac:dyDescent="0.25">
      <c r="A826" s="84" t="s">
        <v>4993</v>
      </c>
      <c r="B826" s="81">
        <v>732</v>
      </c>
      <c r="C826" s="81" t="s">
        <v>2497</v>
      </c>
      <c r="D826" s="82">
        <v>430433103251</v>
      </c>
      <c r="E826" s="83">
        <v>0.2</v>
      </c>
      <c r="F826" s="86"/>
    </row>
    <row r="827" spans="1:6" x14ac:dyDescent="0.25">
      <c r="A827" s="84" t="s">
        <v>4994</v>
      </c>
      <c r="B827" s="81">
        <v>732</v>
      </c>
      <c r="C827" s="81" t="s">
        <v>2497</v>
      </c>
      <c r="D827" s="82">
        <v>430433104105</v>
      </c>
      <c r="E827" s="83">
        <v>0.2</v>
      </c>
      <c r="F827" s="86"/>
    </row>
    <row r="828" spans="1:6" x14ac:dyDescent="0.25">
      <c r="A828" s="84" t="s">
        <v>4995</v>
      </c>
      <c r="B828" s="81">
        <v>732</v>
      </c>
      <c r="C828" s="81" t="s">
        <v>2497</v>
      </c>
      <c r="D828" s="82">
        <v>480483101228</v>
      </c>
      <c r="E828" s="83">
        <v>0.2</v>
      </c>
      <c r="F828" s="86"/>
    </row>
    <row r="829" spans="1:6" x14ac:dyDescent="0.25">
      <c r="A829" s="84" t="s">
        <v>4996</v>
      </c>
      <c r="B829" s="81">
        <v>733</v>
      </c>
      <c r="C829" s="81" t="s">
        <v>2501</v>
      </c>
      <c r="D829" s="82">
        <v>330335405142</v>
      </c>
      <c r="E829" s="83">
        <v>0.2</v>
      </c>
      <c r="F829" s="86"/>
    </row>
    <row r="830" spans="1:6" x14ac:dyDescent="0.25">
      <c r="A830" s="84" t="s">
        <v>4996</v>
      </c>
      <c r="B830" s="81">
        <v>733</v>
      </c>
      <c r="C830" s="81" t="s">
        <v>2501</v>
      </c>
      <c r="D830" s="82">
        <v>330335405142</v>
      </c>
      <c r="E830" s="83">
        <v>0.2</v>
      </c>
      <c r="F830" s="86"/>
    </row>
    <row r="831" spans="1:6" x14ac:dyDescent="0.25">
      <c r="A831" s="84" t="s">
        <v>4997</v>
      </c>
      <c r="B831" s="81">
        <v>733</v>
      </c>
      <c r="C831" s="81" t="s">
        <v>2501</v>
      </c>
      <c r="D831" s="82">
        <v>430433103251</v>
      </c>
      <c r="E831" s="83">
        <v>0.2</v>
      </c>
      <c r="F831" s="86"/>
    </row>
    <row r="832" spans="1:6" x14ac:dyDescent="0.25">
      <c r="A832" s="84" t="s">
        <v>4998</v>
      </c>
      <c r="B832" s="81">
        <v>733</v>
      </c>
      <c r="C832" s="81" t="s">
        <v>2501</v>
      </c>
      <c r="D832" s="82">
        <v>430433104105</v>
      </c>
      <c r="E832" s="83">
        <v>0.2</v>
      </c>
      <c r="F832" s="86"/>
    </row>
    <row r="833" spans="1:6" x14ac:dyDescent="0.25">
      <c r="A833" s="84" t="s">
        <v>4999</v>
      </c>
      <c r="B833" s="81">
        <v>733</v>
      </c>
      <c r="C833" s="81" t="s">
        <v>2501</v>
      </c>
      <c r="D833" s="82">
        <v>480483101228</v>
      </c>
      <c r="E833" s="83">
        <v>0.2</v>
      </c>
      <c r="F833" s="86"/>
    </row>
    <row r="834" spans="1:6" x14ac:dyDescent="0.25">
      <c r="A834" s="84" t="s">
        <v>5000</v>
      </c>
      <c r="B834" s="81">
        <v>736</v>
      </c>
      <c r="C834" s="81" t="s">
        <v>1295</v>
      </c>
      <c r="D834" s="82">
        <v>330333401101</v>
      </c>
      <c r="E834" s="83">
        <v>0.12</v>
      </c>
      <c r="F834" s="86"/>
    </row>
    <row r="835" spans="1:6" x14ac:dyDescent="0.25">
      <c r="A835" s="84" t="s">
        <v>5001</v>
      </c>
      <c r="B835" s="81">
        <v>736</v>
      </c>
      <c r="C835" s="81" t="s">
        <v>1295</v>
      </c>
      <c r="D835" s="82">
        <v>330333401452</v>
      </c>
      <c r="E835" s="83">
        <v>0.12</v>
      </c>
      <c r="F835" s="86"/>
    </row>
    <row r="836" spans="1:6" x14ac:dyDescent="0.25">
      <c r="A836" s="84" t="s">
        <v>5002</v>
      </c>
      <c r="B836" s="81">
        <v>736</v>
      </c>
      <c r="C836" s="81" t="s">
        <v>1295</v>
      </c>
      <c r="D836" s="82">
        <v>330333401453</v>
      </c>
      <c r="E836" s="83">
        <v>0.12</v>
      </c>
      <c r="F836" s="86"/>
    </row>
    <row r="837" spans="1:6" x14ac:dyDescent="0.25">
      <c r="A837" s="84" t="s">
        <v>5003</v>
      </c>
      <c r="B837" s="81">
        <v>736</v>
      </c>
      <c r="C837" s="81" t="s">
        <v>1295</v>
      </c>
      <c r="D837" s="82">
        <v>330333402101</v>
      </c>
      <c r="E837" s="83">
        <v>0.12</v>
      </c>
      <c r="F837" s="86"/>
    </row>
    <row r="838" spans="1:6" x14ac:dyDescent="0.25">
      <c r="A838" s="84" t="s">
        <v>5004</v>
      </c>
      <c r="B838" s="81">
        <v>736</v>
      </c>
      <c r="C838" s="81" t="s">
        <v>1295</v>
      </c>
      <c r="D838" s="82">
        <v>330333402151</v>
      </c>
      <c r="E838" s="83">
        <v>0.12</v>
      </c>
      <c r="F838" s="86"/>
    </row>
    <row r="839" spans="1:6" x14ac:dyDescent="0.25">
      <c r="A839" s="84" t="s">
        <v>5005</v>
      </c>
      <c r="B839" s="81">
        <v>736</v>
      </c>
      <c r="C839" s="81" t="s">
        <v>1295</v>
      </c>
      <c r="D839" s="82">
        <v>330333402152</v>
      </c>
      <c r="E839" s="83">
        <v>0.12</v>
      </c>
      <c r="F839" s="86"/>
    </row>
    <row r="840" spans="1:6" x14ac:dyDescent="0.25">
      <c r="A840" s="84" t="s">
        <v>5006</v>
      </c>
      <c r="B840" s="81">
        <v>736</v>
      </c>
      <c r="C840" s="81" t="s">
        <v>1295</v>
      </c>
      <c r="D840" s="82">
        <v>330335405101</v>
      </c>
      <c r="E840" s="83">
        <v>0.15</v>
      </c>
      <c r="F840" s="86"/>
    </row>
    <row r="841" spans="1:6" x14ac:dyDescent="0.25">
      <c r="A841" s="84" t="s">
        <v>5007</v>
      </c>
      <c r="B841" s="81">
        <v>736</v>
      </c>
      <c r="C841" s="81" t="s">
        <v>1295</v>
      </c>
      <c r="D841" s="82">
        <v>330335405142</v>
      </c>
      <c r="E841" s="83">
        <v>0.15</v>
      </c>
      <c r="F841" s="86"/>
    </row>
    <row r="842" spans="1:6" x14ac:dyDescent="0.25">
      <c r="A842" s="63" t="s">
        <v>5008</v>
      </c>
      <c r="B842" s="81">
        <v>736</v>
      </c>
      <c r="C842" s="81" t="s">
        <v>1295</v>
      </c>
      <c r="D842" s="82">
        <v>430433104105</v>
      </c>
      <c r="E842" s="83">
        <v>0.2</v>
      </c>
      <c r="F842" s="86"/>
    </row>
    <row r="843" spans="1:6" x14ac:dyDescent="0.25">
      <c r="A843" s="63" t="s">
        <v>5009</v>
      </c>
      <c r="B843" s="81">
        <v>736</v>
      </c>
      <c r="C843" s="81" t="s">
        <v>1295</v>
      </c>
      <c r="D843" s="82">
        <v>480483101228</v>
      </c>
      <c r="E843" s="83">
        <v>0.2</v>
      </c>
      <c r="F843" s="86"/>
    </row>
    <row r="844" spans="1:6" x14ac:dyDescent="0.25">
      <c r="A844" s="63" t="s">
        <v>5010</v>
      </c>
      <c r="B844" s="81">
        <v>739</v>
      </c>
      <c r="C844" s="81" t="s">
        <v>2505</v>
      </c>
      <c r="D844" s="82">
        <v>330333401101</v>
      </c>
      <c r="E844" s="83">
        <v>0.12</v>
      </c>
      <c r="F844" s="86"/>
    </row>
    <row r="845" spans="1:6" x14ac:dyDescent="0.25">
      <c r="A845" s="84" t="s">
        <v>5011</v>
      </c>
      <c r="B845" s="81">
        <v>739</v>
      </c>
      <c r="C845" s="81" t="s">
        <v>2505</v>
      </c>
      <c r="D845" s="82">
        <v>330335405142</v>
      </c>
      <c r="E845" s="83">
        <v>0.2</v>
      </c>
      <c r="F845" s="86"/>
    </row>
    <row r="846" spans="1:6" x14ac:dyDescent="0.25">
      <c r="A846" s="84" t="s">
        <v>5011</v>
      </c>
      <c r="B846" s="81">
        <v>739</v>
      </c>
      <c r="C846" s="81" t="s">
        <v>2505</v>
      </c>
      <c r="D846" s="82">
        <v>330335405142</v>
      </c>
      <c r="E846" s="83">
        <v>0.2</v>
      </c>
      <c r="F846" s="86"/>
    </row>
    <row r="847" spans="1:6" x14ac:dyDescent="0.25">
      <c r="A847" s="84" t="s">
        <v>5012</v>
      </c>
      <c r="B847" s="81">
        <v>739</v>
      </c>
      <c r="C847" s="81" t="s">
        <v>2505</v>
      </c>
      <c r="D847" s="82">
        <v>430433103251</v>
      </c>
      <c r="E847" s="83">
        <v>0.2</v>
      </c>
      <c r="F847" s="86"/>
    </row>
    <row r="848" spans="1:6" x14ac:dyDescent="0.25">
      <c r="A848" s="84" t="s">
        <v>5013</v>
      </c>
      <c r="B848" s="81">
        <v>739</v>
      </c>
      <c r="C848" s="81" t="s">
        <v>2505</v>
      </c>
      <c r="D848" s="82">
        <v>430433104105</v>
      </c>
      <c r="E848" s="83">
        <v>0.2</v>
      </c>
      <c r="F848" s="86"/>
    </row>
    <row r="849" spans="1:6" x14ac:dyDescent="0.25">
      <c r="A849" s="84" t="s">
        <v>5014</v>
      </c>
      <c r="B849" s="81">
        <v>739</v>
      </c>
      <c r="C849" s="81" t="s">
        <v>2505</v>
      </c>
      <c r="D849" s="82">
        <v>480483101228</v>
      </c>
      <c r="E849" s="83">
        <v>0.2</v>
      </c>
      <c r="F849" s="86"/>
    </row>
    <row r="850" spans="1:6" x14ac:dyDescent="0.25">
      <c r="A850" s="75" t="s">
        <v>5015</v>
      </c>
      <c r="B850" s="76">
        <v>741</v>
      </c>
      <c r="C850" s="76" t="s">
        <v>2772</v>
      </c>
      <c r="D850" s="77">
        <v>330333401101</v>
      </c>
      <c r="E850" s="78">
        <v>0.12</v>
      </c>
      <c r="F850" s="86"/>
    </row>
    <row r="851" spans="1:6" x14ac:dyDescent="0.25">
      <c r="A851" s="84" t="s">
        <v>5016</v>
      </c>
      <c r="B851" s="81">
        <v>741</v>
      </c>
      <c r="C851" s="81" t="s">
        <v>2772</v>
      </c>
      <c r="D851" s="82">
        <v>330335405142</v>
      </c>
      <c r="E851" s="83">
        <v>0.2</v>
      </c>
      <c r="F851" s="86"/>
    </row>
    <row r="852" spans="1:6" x14ac:dyDescent="0.25">
      <c r="A852" s="84" t="s">
        <v>5016</v>
      </c>
      <c r="B852" s="81">
        <v>741</v>
      </c>
      <c r="C852" s="81" t="s">
        <v>2772</v>
      </c>
      <c r="D852" s="82">
        <v>330335405142</v>
      </c>
      <c r="E852" s="83">
        <v>0.2</v>
      </c>
      <c r="F852" s="86"/>
    </row>
    <row r="853" spans="1:6" x14ac:dyDescent="0.25">
      <c r="A853" s="84" t="s">
        <v>5017</v>
      </c>
      <c r="B853" s="81">
        <v>741</v>
      </c>
      <c r="C853" s="81" t="s">
        <v>2772</v>
      </c>
      <c r="D853" s="82">
        <v>430433103251</v>
      </c>
      <c r="E853" s="83">
        <v>0.2</v>
      </c>
      <c r="F853" s="86"/>
    </row>
    <row r="854" spans="1:6" x14ac:dyDescent="0.25">
      <c r="A854" s="84" t="s">
        <v>5018</v>
      </c>
      <c r="B854" s="81">
        <v>741</v>
      </c>
      <c r="C854" s="81" t="s">
        <v>2772</v>
      </c>
      <c r="D854" s="82">
        <v>430433104105</v>
      </c>
      <c r="E854" s="83">
        <v>0.2</v>
      </c>
      <c r="F854" s="86"/>
    </row>
    <row r="855" spans="1:6" x14ac:dyDescent="0.25">
      <c r="A855" s="84" t="s">
        <v>5019</v>
      </c>
      <c r="B855" s="81">
        <v>741</v>
      </c>
      <c r="C855" s="81" t="s">
        <v>2772</v>
      </c>
      <c r="D855" s="82">
        <v>480483101228</v>
      </c>
      <c r="E855" s="83">
        <v>0.2</v>
      </c>
      <c r="F855" s="86"/>
    </row>
    <row r="856" spans="1:6" x14ac:dyDescent="0.25">
      <c r="A856" s="84" t="s">
        <v>5020</v>
      </c>
      <c r="B856" s="81">
        <v>742</v>
      </c>
      <c r="C856" s="81" t="s">
        <v>2509</v>
      </c>
      <c r="D856" s="82">
        <v>330335405142</v>
      </c>
      <c r="E856" s="83">
        <v>0.2</v>
      </c>
      <c r="F856" s="86"/>
    </row>
    <row r="857" spans="1:6" x14ac:dyDescent="0.25">
      <c r="A857" s="84" t="s">
        <v>5021</v>
      </c>
      <c r="B857" s="81">
        <v>742</v>
      </c>
      <c r="C857" s="81" t="s">
        <v>2509</v>
      </c>
      <c r="D857" s="82">
        <v>430433103251</v>
      </c>
      <c r="E857" s="83">
        <v>0.2</v>
      </c>
      <c r="F857" s="86"/>
    </row>
    <row r="858" spans="1:6" x14ac:dyDescent="0.25">
      <c r="A858" s="84" t="s">
        <v>5022</v>
      </c>
      <c r="B858" s="81">
        <v>742</v>
      </c>
      <c r="C858" s="81" t="s">
        <v>2509</v>
      </c>
      <c r="D858" s="82">
        <v>430433104105</v>
      </c>
      <c r="E858" s="83">
        <v>0.2</v>
      </c>
      <c r="F858" s="86"/>
    </row>
    <row r="859" spans="1:6" x14ac:dyDescent="0.25">
      <c r="A859" s="84" t="s">
        <v>5023</v>
      </c>
      <c r="B859" s="81">
        <v>742</v>
      </c>
      <c r="C859" s="81" t="s">
        <v>2509</v>
      </c>
      <c r="D859" s="82">
        <v>480483101228</v>
      </c>
      <c r="E859" s="83">
        <v>0.2</v>
      </c>
      <c r="F859" s="86"/>
    </row>
    <row r="860" spans="1:6" x14ac:dyDescent="0.25">
      <c r="A860" s="84" t="s">
        <v>5024</v>
      </c>
      <c r="B860" s="81">
        <v>745</v>
      </c>
      <c r="C860" s="81" t="s">
        <v>1649</v>
      </c>
      <c r="D860" s="82">
        <v>330333401472</v>
      </c>
      <c r="E860" s="83">
        <v>0.14</v>
      </c>
      <c r="F860" s="86"/>
    </row>
    <row r="861" spans="1:6" x14ac:dyDescent="0.25">
      <c r="A861" s="84" t="s">
        <v>5025</v>
      </c>
      <c r="B861" s="81">
        <v>745</v>
      </c>
      <c r="C861" s="81" t="s">
        <v>1649</v>
      </c>
      <c r="D861" s="82">
        <v>330333402172</v>
      </c>
      <c r="E861" s="83">
        <v>0.14</v>
      </c>
      <c r="F861" s="86"/>
    </row>
    <row r="862" spans="1:6" x14ac:dyDescent="0.25">
      <c r="A862" s="84" t="s">
        <v>5026</v>
      </c>
      <c r="B862" s="81">
        <v>745</v>
      </c>
      <c r="C862" s="81" t="s">
        <v>1649</v>
      </c>
      <c r="D862" s="82">
        <v>330335405142</v>
      </c>
      <c r="E862" s="83">
        <v>0.2</v>
      </c>
      <c r="F862" s="86"/>
    </row>
    <row r="863" spans="1:6" x14ac:dyDescent="0.25">
      <c r="A863" s="84" t="s">
        <v>5027</v>
      </c>
      <c r="B863" s="81">
        <v>746</v>
      </c>
      <c r="C863" s="81" t="s">
        <v>1626</v>
      </c>
      <c r="D863" s="82">
        <v>330333401101</v>
      </c>
      <c r="E863" s="83">
        <v>0.11</v>
      </c>
      <c r="F863" s="86"/>
    </row>
    <row r="864" spans="1:6" x14ac:dyDescent="0.25">
      <c r="A864" s="84" t="s">
        <v>5028</v>
      </c>
      <c r="B864" s="81">
        <v>746</v>
      </c>
      <c r="C864" s="81" t="s">
        <v>1626</v>
      </c>
      <c r="D864" s="82">
        <v>330333401452</v>
      </c>
      <c r="E864" s="83">
        <v>0.12</v>
      </c>
      <c r="F864" s="86"/>
    </row>
    <row r="865" spans="1:6" x14ac:dyDescent="0.25">
      <c r="A865" s="84" t="s">
        <v>5029</v>
      </c>
      <c r="B865" s="81">
        <v>746</v>
      </c>
      <c r="C865" s="81" t="s">
        <v>1626</v>
      </c>
      <c r="D865" s="82">
        <v>330333401453</v>
      </c>
      <c r="E865" s="83">
        <v>0.12</v>
      </c>
      <c r="F865" s="86"/>
    </row>
    <row r="866" spans="1:6" x14ac:dyDescent="0.25">
      <c r="A866" s="75" t="s">
        <v>5030</v>
      </c>
      <c r="B866" s="76">
        <v>746</v>
      </c>
      <c r="C866" s="76" t="s">
        <v>1626</v>
      </c>
      <c r="D866" s="77">
        <v>330335405142</v>
      </c>
      <c r="E866" s="78">
        <v>0.2</v>
      </c>
      <c r="F866" s="86"/>
    </row>
    <row r="867" spans="1:6" x14ac:dyDescent="0.25">
      <c r="A867" s="84" t="s">
        <v>5031</v>
      </c>
      <c r="B867" s="81">
        <v>801</v>
      </c>
      <c r="C867" s="81" t="s">
        <v>2438</v>
      </c>
      <c r="D867" s="82">
        <v>330333401473</v>
      </c>
      <c r="E867" s="83">
        <v>0.15</v>
      </c>
      <c r="F867" s="86"/>
    </row>
    <row r="868" spans="1:6" x14ac:dyDescent="0.25">
      <c r="A868" s="84" t="s">
        <v>5032</v>
      </c>
      <c r="B868" s="81">
        <v>801</v>
      </c>
      <c r="C868" s="81" t="s">
        <v>2438</v>
      </c>
      <c r="D868" s="82">
        <v>330335405142</v>
      </c>
      <c r="E868" s="83">
        <v>0.2</v>
      </c>
      <c r="F868" s="86"/>
    </row>
    <row r="869" spans="1:6" x14ac:dyDescent="0.25">
      <c r="A869" s="84" t="s">
        <v>5032</v>
      </c>
      <c r="B869" s="81">
        <v>801</v>
      </c>
      <c r="C869" s="81" t="s">
        <v>2438</v>
      </c>
      <c r="D869" s="82">
        <v>330335405142</v>
      </c>
      <c r="E869" s="83">
        <v>0.2</v>
      </c>
      <c r="F869" s="86"/>
    </row>
    <row r="870" spans="1:6" x14ac:dyDescent="0.25">
      <c r="A870" s="84" t="s">
        <v>5033</v>
      </c>
      <c r="B870" s="81">
        <v>801</v>
      </c>
      <c r="C870" s="81" t="s">
        <v>2438</v>
      </c>
      <c r="D870" s="82">
        <v>430433103251</v>
      </c>
      <c r="E870" s="83">
        <v>0.2</v>
      </c>
      <c r="F870" s="86"/>
    </row>
    <row r="871" spans="1:6" x14ac:dyDescent="0.25">
      <c r="A871" s="84" t="s">
        <v>5034</v>
      </c>
      <c r="B871" s="81">
        <v>801</v>
      </c>
      <c r="C871" s="81" t="s">
        <v>2438</v>
      </c>
      <c r="D871" s="82">
        <v>430433104105</v>
      </c>
      <c r="E871" s="83">
        <v>0.2</v>
      </c>
      <c r="F871" s="86"/>
    </row>
    <row r="872" spans="1:6" x14ac:dyDescent="0.25">
      <c r="A872" s="84" t="s">
        <v>5035</v>
      </c>
      <c r="B872" s="81">
        <v>801</v>
      </c>
      <c r="C872" s="81" t="s">
        <v>2438</v>
      </c>
      <c r="D872" s="82">
        <v>480483101228</v>
      </c>
      <c r="E872" s="83">
        <v>0.2</v>
      </c>
      <c r="F872" s="86"/>
    </row>
    <row r="873" spans="1:6" x14ac:dyDescent="0.25">
      <c r="A873" s="84" t="s">
        <v>5036</v>
      </c>
      <c r="B873" s="81">
        <v>802</v>
      </c>
      <c r="C873" s="81" t="s">
        <v>2442</v>
      </c>
      <c r="D873" s="82">
        <v>330333401452</v>
      </c>
      <c r="E873" s="83">
        <v>0.14</v>
      </c>
      <c r="F873" s="86"/>
    </row>
    <row r="874" spans="1:6" x14ac:dyDescent="0.25">
      <c r="A874" s="84" t="s">
        <v>5037</v>
      </c>
      <c r="B874" s="81">
        <v>802</v>
      </c>
      <c r="C874" s="81" t="s">
        <v>2442</v>
      </c>
      <c r="D874" s="82">
        <v>330333401473</v>
      </c>
      <c r="E874" s="83">
        <v>0.15</v>
      </c>
      <c r="F874" s="86"/>
    </row>
    <row r="875" spans="1:6" x14ac:dyDescent="0.25">
      <c r="A875" s="84" t="s">
        <v>5038</v>
      </c>
      <c r="B875" s="81">
        <v>802</v>
      </c>
      <c r="C875" s="81" t="s">
        <v>2442</v>
      </c>
      <c r="D875" s="82">
        <v>330335405142</v>
      </c>
      <c r="E875" s="83">
        <v>0.2</v>
      </c>
      <c r="F875" s="86"/>
    </row>
    <row r="876" spans="1:6" x14ac:dyDescent="0.25">
      <c r="A876" s="84" t="s">
        <v>5038</v>
      </c>
      <c r="B876" s="81">
        <v>802</v>
      </c>
      <c r="C876" s="81" t="s">
        <v>2442</v>
      </c>
      <c r="D876" s="82">
        <v>330335405142</v>
      </c>
      <c r="E876" s="83">
        <v>0.2</v>
      </c>
      <c r="F876" s="86"/>
    </row>
    <row r="877" spans="1:6" x14ac:dyDescent="0.25">
      <c r="A877" s="84" t="s">
        <v>5039</v>
      </c>
      <c r="B877" s="81">
        <v>802</v>
      </c>
      <c r="C877" s="81" t="s">
        <v>2442</v>
      </c>
      <c r="D877" s="82">
        <v>430433103251</v>
      </c>
      <c r="E877" s="83">
        <v>0.2</v>
      </c>
      <c r="F877" s="86"/>
    </row>
    <row r="878" spans="1:6" x14ac:dyDescent="0.25">
      <c r="A878" s="84" t="s">
        <v>5040</v>
      </c>
      <c r="B878" s="81">
        <v>802</v>
      </c>
      <c r="C878" s="81" t="s">
        <v>2442</v>
      </c>
      <c r="D878" s="82">
        <v>430433104105</v>
      </c>
      <c r="E878" s="83">
        <v>0.2</v>
      </c>
      <c r="F878" s="86"/>
    </row>
    <row r="879" spans="1:6" x14ac:dyDescent="0.25">
      <c r="A879" s="84" t="s">
        <v>5041</v>
      </c>
      <c r="B879" s="81">
        <v>802</v>
      </c>
      <c r="C879" s="81" t="s">
        <v>2442</v>
      </c>
      <c r="D879" s="82">
        <v>480483101228</v>
      </c>
      <c r="E879" s="83">
        <v>0.2</v>
      </c>
      <c r="F879" s="86"/>
    </row>
    <row r="880" spans="1:6" x14ac:dyDescent="0.25">
      <c r="A880" s="84" t="s">
        <v>5042</v>
      </c>
      <c r="B880" s="81">
        <v>804</v>
      </c>
      <c r="C880" s="81" t="s">
        <v>1268</v>
      </c>
      <c r="D880" s="82">
        <v>330333401101</v>
      </c>
      <c r="E880" s="83">
        <v>0.12</v>
      </c>
      <c r="F880" s="86"/>
    </row>
    <row r="881" spans="1:6" x14ac:dyDescent="0.25">
      <c r="A881" s="84" t="s">
        <v>5043</v>
      </c>
      <c r="B881" s="81">
        <v>804</v>
      </c>
      <c r="C881" s="81" t="s">
        <v>1268</v>
      </c>
      <c r="D881" s="82">
        <v>330333401452</v>
      </c>
      <c r="E881" s="83">
        <v>0.14</v>
      </c>
      <c r="F881" s="86"/>
    </row>
    <row r="882" spans="1:6" x14ac:dyDescent="0.25">
      <c r="A882" s="84" t="s">
        <v>5044</v>
      </c>
      <c r="B882" s="81">
        <v>804</v>
      </c>
      <c r="C882" s="81" t="s">
        <v>1268</v>
      </c>
      <c r="D882" s="82">
        <v>330333401453</v>
      </c>
      <c r="E882" s="83">
        <v>0.14</v>
      </c>
      <c r="F882" s="86"/>
    </row>
    <row r="883" spans="1:6" x14ac:dyDescent="0.25">
      <c r="A883" s="84" t="s">
        <v>5045</v>
      </c>
      <c r="B883" s="81">
        <v>804</v>
      </c>
      <c r="C883" s="81" t="s">
        <v>1268</v>
      </c>
      <c r="D883" s="82">
        <v>330333401473</v>
      </c>
      <c r="E883" s="83">
        <v>0.15</v>
      </c>
      <c r="F883" s="86"/>
    </row>
    <row r="884" spans="1:6" x14ac:dyDescent="0.25">
      <c r="A884" s="84" t="s">
        <v>5046</v>
      </c>
      <c r="B884" s="81">
        <v>804</v>
      </c>
      <c r="C884" s="81" t="s">
        <v>1268</v>
      </c>
      <c r="D884" s="82">
        <v>330333402151</v>
      </c>
      <c r="E884" s="83">
        <v>0.14</v>
      </c>
      <c r="F884" s="86"/>
    </row>
    <row r="885" spans="1:6" x14ac:dyDescent="0.25">
      <c r="A885" s="84" t="s">
        <v>5047</v>
      </c>
      <c r="B885" s="81">
        <v>804</v>
      </c>
      <c r="C885" s="81" t="s">
        <v>1268</v>
      </c>
      <c r="D885" s="82">
        <v>330333402152</v>
      </c>
      <c r="E885" s="83">
        <v>0.14</v>
      </c>
      <c r="F885" s="86"/>
    </row>
    <row r="886" spans="1:6" x14ac:dyDescent="0.25">
      <c r="A886" s="84" t="s">
        <v>5048</v>
      </c>
      <c r="B886" s="81">
        <v>804</v>
      </c>
      <c r="C886" s="81" t="s">
        <v>1268</v>
      </c>
      <c r="D886" s="82">
        <v>330335405142</v>
      </c>
      <c r="E886" s="83">
        <v>0.15</v>
      </c>
      <c r="F886" s="86"/>
    </row>
    <row r="887" spans="1:6" x14ac:dyDescent="0.25">
      <c r="A887" s="84" t="s">
        <v>5049</v>
      </c>
      <c r="B887" s="81">
        <v>804</v>
      </c>
      <c r="C887" s="81" t="s">
        <v>1268</v>
      </c>
      <c r="D887" s="82">
        <v>430433103251</v>
      </c>
      <c r="E887" s="83">
        <v>0.2</v>
      </c>
      <c r="F887" s="86"/>
    </row>
    <row r="888" spans="1:6" x14ac:dyDescent="0.25">
      <c r="A888" s="84" t="s">
        <v>5050</v>
      </c>
      <c r="B888" s="81">
        <v>804</v>
      </c>
      <c r="C888" s="81" t="s">
        <v>1268</v>
      </c>
      <c r="D888" s="82">
        <v>430433104105</v>
      </c>
      <c r="E888" s="83">
        <v>0.2</v>
      </c>
      <c r="F888" s="86"/>
    </row>
    <row r="889" spans="1:6" x14ac:dyDescent="0.25">
      <c r="A889" s="84" t="s">
        <v>5051</v>
      </c>
      <c r="B889" s="81">
        <v>804</v>
      </c>
      <c r="C889" s="81" t="s">
        <v>1268</v>
      </c>
      <c r="D889" s="82">
        <v>480483101228</v>
      </c>
      <c r="E889" s="83">
        <v>0.2</v>
      </c>
      <c r="F889" s="86"/>
    </row>
    <row r="890" spans="1:6" x14ac:dyDescent="0.25">
      <c r="A890" s="84" t="s">
        <v>5052</v>
      </c>
      <c r="B890" s="81">
        <v>805</v>
      </c>
      <c r="C890" s="81" t="s">
        <v>2444</v>
      </c>
      <c r="D890" s="82">
        <v>330333401452</v>
      </c>
      <c r="E890" s="83">
        <v>0.14</v>
      </c>
      <c r="F890" s="86"/>
    </row>
    <row r="891" spans="1:6" x14ac:dyDescent="0.25">
      <c r="A891" s="84" t="s">
        <v>5053</v>
      </c>
      <c r="B891" s="81">
        <v>805</v>
      </c>
      <c r="C891" s="81" t="s">
        <v>2444</v>
      </c>
      <c r="D891" s="82">
        <v>330333401453</v>
      </c>
      <c r="E891" s="83">
        <v>0.14</v>
      </c>
      <c r="F891" s="86"/>
    </row>
    <row r="892" spans="1:6" x14ac:dyDescent="0.25">
      <c r="A892" s="84" t="s">
        <v>5054</v>
      </c>
      <c r="B892" s="81">
        <v>805</v>
      </c>
      <c r="C892" s="81" t="s">
        <v>2444</v>
      </c>
      <c r="D892" s="82">
        <v>330333401473</v>
      </c>
      <c r="E892" s="83">
        <v>0.15</v>
      </c>
      <c r="F892" s="86"/>
    </row>
    <row r="893" spans="1:6" x14ac:dyDescent="0.25">
      <c r="A893" s="84" t="s">
        <v>5055</v>
      </c>
      <c r="B893" s="81">
        <v>805</v>
      </c>
      <c r="C893" s="81" t="s">
        <v>2444</v>
      </c>
      <c r="D893" s="82">
        <v>330333402151</v>
      </c>
      <c r="E893" s="83">
        <v>0.14</v>
      </c>
      <c r="F893" s="86"/>
    </row>
    <row r="894" spans="1:6" x14ac:dyDescent="0.25">
      <c r="A894" s="84" t="s">
        <v>5056</v>
      </c>
      <c r="B894" s="81">
        <v>805</v>
      </c>
      <c r="C894" s="81" t="s">
        <v>2444</v>
      </c>
      <c r="D894" s="82">
        <v>330333402152</v>
      </c>
      <c r="E894" s="83">
        <v>0.16</v>
      </c>
      <c r="F894" s="86"/>
    </row>
    <row r="895" spans="1:6" x14ac:dyDescent="0.25">
      <c r="A895" s="84" t="s">
        <v>5057</v>
      </c>
      <c r="B895" s="81">
        <v>805</v>
      </c>
      <c r="C895" s="81" t="s">
        <v>2444</v>
      </c>
      <c r="D895" s="82">
        <v>330335405142</v>
      </c>
      <c r="E895" s="83">
        <v>0.2</v>
      </c>
      <c r="F895" s="86"/>
    </row>
    <row r="896" spans="1:6" x14ac:dyDescent="0.25">
      <c r="A896" s="84" t="s">
        <v>5057</v>
      </c>
      <c r="B896" s="81">
        <v>805</v>
      </c>
      <c r="C896" s="81" t="s">
        <v>2444</v>
      </c>
      <c r="D896" s="82">
        <v>330335405142</v>
      </c>
      <c r="E896" s="83">
        <v>0.2</v>
      </c>
      <c r="F896" s="86"/>
    </row>
    <row r="897" spans="1:6" x14ac:dyDescent="0.25">
      <c r="A897" s="84" t="s">
        <v>5058</v>
      </c>
      <c r="B897" s="81">
        <v>805</v>
      </c>
      <c r="C897" s="81" t="s">
        <v>2444</v>
      </c>
      <c r="D897" s="82">
        <v>430433103251</v>
      </c>
      <c r="E897" s="83">
        <v>0.2</v>
      </c>
      <c r="F897" s="86"/>
    </row>
    <row r="898" spans="1:6" x14ac:dyDescent="0.25">
      <c r="A898" s="84" t="s">
        <v>5059</v>
      </c>
      <c r="B898" s="81">
        <v>805</v>
      </c>
      <c r="C898" s="81" t="s">
        <v>2444</v>
      </c>
      <c r="D898" s="82">
        <v>430433104105</v>
      </c>
      <c r="E898" s="83">
        <v>0.2</v>
      </c>
      <c r="F898" s="86"/>
    </row>
    <row r="899" spans="1:6" x14ac:dyDescent="0.25">
      <c r="A899" s="84" t="s">
        <v>5060</v>
      </c>
      <c r="B899" s="81">
        <v>805</v>
      </c>
      <c r="C899" s="81" t="s">
        <v>2444</v>
      </c>
      <c r="D899" s="82">
        <v>480483101228</v>
      </c>
      <c r="E899" s="83">
        <v>0.2</v>
      </c>
      <c r="F899" s="86"/>
    </row>
    <row r="900" spans="1:6" x14ac:dyDescent="0.25">
      <c r="A900" s="84" t="s">
        <v>5061</v>
      </c>
      <c r="B900" s="81">
        <v>806</v>
      </c>
      <c r="C900" s="81" t="s">
        <v>2446</v>
      </c>
      <c r="D900" s="82">
        <v>330335405142</v>
      </c>
      <c r="E900" s="83">
        <v>0.2</v>
      </c>
      <c r="F900" s="86"/>
    </row>
    <row r="901" spans="1:6" x14ac:dyDescent="0.25">
      <c r="A901" s="84" t="s">
        <v>5061</v>
      </c>
      <c r="B901" s="81">
        <v>806</v>
      </c>
      <c r="C901" s="81" t="s">
        <v>2446</v>
      </c>
      <c r="D901" s="82">
        <v>330335405142</v>
      </c>
      <c r="E901" s="83">
        <v>0.2</v>
      </c>
      <c r="F901" s="86"/>
    </row>
    <row r="902" spans="1:6" x14ac:dyDescent="0.25">
      <c r="A902" s="84" t="s">
        <v>5062</v>
      </c>
      <c r="B902" s="81">
        <v>806</v>
      </c>
      <c r="C902" s="81" t="s">
        <v>2446</v>
      </c>
      <c r="D902" s="82">
        <v>430433103251</v>
      </c>
      <c r="E902" s="83">
        <v>0.2</v>
      </c>
      <c r="F902" s="86"/>
    </row>
    <row r="903" spans="1:6" x14ac:dyDescent="0.25">
      <c r="A903" s="84" t="s">
        <v>5063</v>
      </c>
      <c r="B903" s="81">
        <v>806</v>
      </c>
      <c r="C903" s="81" t="s">
        <v>2446</v>
      </c>
      <c r="D903" s="82">
        <v>430433104105</v>
      </c>
      <c r="E903" s="83">
        <v>0.2</v>
      </c>
      <c r="F903" s="86"/>
    </row>
    <row r="904" spans="1:6" x14ac:dyDescent="0.25">
      <c r="A904" s="84" t="s">
        <v>5064</v>
      </c>
      <c r="B904" s="81">
        <v>806</v>
      </c>
      <c r="C904" s="81" t="s">
        <v>2446</v>
      </c>
      <c r="D904" s="82">
        <v>480483101228</v>
      </c>
      <c r="E904" s="83">
        <v>0.2</v>
      </c>
      <c r="F904" s="86"/>
    </row>
    <row r="905" spans="1:6" x14ac:dyDescent="0.25">
      <c r="A905" s="84" t="s">
        <v>5065</v>
      </c>
      <c r="B905" s="81">
        <v>808</v>
      </c>
      <c r="C905" s="81" t="s">
        <v>2448</v>
      </c>
      <c r="D905" s="82">
        <v>330333401473</v>
      </c>
      <c r="E905" s="83">
        <v>0.15</v>
      </c>
      <c r="F905" s="86"/>
    </row>
    <row r="906" spans="1:6" x14ac:dyDescent="0.25">
      <c r="A906" s="84" t="s">
        <v>5066</v>
      </c>
      <c r="B906" s="81">
        <v>808</v>
      </c>
      <c r="C906" s="81" t="s">
        <v>2448</v>
      </c>
      <c r="D906" s="82">
        <v>330335405142</v>
      </c>
      <c r="E906" s="83">
        <v>0.2</v>
      </c>
      <c r="F906" s="86"/>
    </row>
    <row r="907" spans="1:6" x14ac:dyDescent="0.25">
      <c r="A907" s="84" t="s">
        <v>5066</v>
      </c>
      <c r="B907" s="81">
        <v>808</v>
      </c>
      <c r="C907" s="81" t="s">
        <v>2448</v>
      </c>
      <c r="D907" s="82">
        <v>330335405142</v>
      </c>
      <c r="E907" s="83">
        <v>0.2</v>
      </c>
      <c r="F907" s="86"/>
    </row>
    <row r="908" spans="1:6" x14ac:dyDescent="0.25">
      <c r="A908" s="84" t="s">
        <v>5067</v>
      </c>
      <c r="B908" s="81">
        <v>808</v>
      </c>
      <c r="C908" s="81" t="s">
        <v>2448</v>
      </c>
      <c r="D908" s="82">
        <v>430433103251</v>
      </c>
      <c r="E908" s="83">
        <v>0.2</v>
      </c>
      <c r="F908" s="86"/>
    </row>
    <row r="909" spans="1:6" x14ac:dyDescent="0.25">
      <c r="A909" s="84" t="s">
        <v>5068</v>
      </c>
      <c r="B909" s="81">
        <v>808</v>
      </c>
      <c r="C909" s="81" t="s">
        <v>2448</v>
      </c>
      <c r="D909" s="82">
        <v>430433104105</v>
      </c>
      <c r="E909" s="83">
        <v>0.2</v>
      </c>
      <c r="F909" s="86"/>
    </row>
    <row r="910" spans="1:6" x14ac:dyDescent="0.25">
      <c r="A910" s="84" t="s">
        <v>5069</v>
      </c>
      <c r="B910" s="81">
        <v>808</v>
      </c>
      <c r="C910" s="81" t="s">
        <v>2448</v>
      </c>
      <c r="D910" s="82">
        <v>480483101228</v>
      </c>
      <c r="E910" s="83">
        <v>0.2</v>
      </c>
      <c r="F910" s="86"/>
    </row>
    <row r="911" spans="1:6" x14ac:dyDescent="0.25">
      <c r="A911" s="84" t="s">
        <v>5070</v>
      </c>
      <c r="B911" s="81">
        <v>809</v>
      </c>
      <c r="C911" s="81" t="s">
        <v>1339</v>
      </c>
      <c r="D911" s="82">
        <v>330333401101</v>
      </c>
      <c r="E911" s="83">
        <v>0.12</v>
      </c>
      <c r="F911" s="86"/>
    </row>
    <row r="912" spans="1:6" x14ac:dyDescent="0.25">
      <c r="A912" s="84" t="s">
        <v>5071</v>
      </c>
      <c r="B912" s="81">
        <v>809</v>
      </c>
      <c r="C912" s="81" t="s">
        <v>1339</v>
      </c>
      <c r="D912" s="82">
        <v>330333401452</v>
      </c>
      <c r="E912" s="83">
        <v>0.12</v>
      </c>
      <c r="F912" s="86"/>
    </row>
    <row r="913" spans="1:6" x14ac:dyDescent="0.25">
      <c r="A913" s="84" t="s">
        <v>5072</v>
      </c>
      <c r="B913" s="81">
        <v>809</v>
      </c>
      <c r="C913" s="81" t="s">
        <v>1339</v>
      </c>
      <c r="D913" s="82">
        <v>330333401453</v>
      </c>
      <c r="E913" s="83">
        <v>0.12</v>
      </c>
      <c r="F913" s="86"/>
    </row>
    <row r="914" spans="1:6" x14ac:dyDescent="0.25">
      <c r="A914" s="84" t="s">
        <v>5073</v>
      </c>
      <c r="B914" s="81">
        <v>809</v>
      </c>
      <c r="C914" s="81" t="s">
        <v>1339</v>
      </c>
      <c r="D914" s="82">
        <v>330333401473</v>
      </c>
      <c r="E914" s="83">
        <v>0.15</v>
      </c>
      <c r="F914" s="86"/>
    </row>
    <row r="915" spans="1:6" x14ac:dyDescent="0.25">
      <c r="A915" s="84" t="s">
        <v>5074</v>
      </c>
      <c r="B915" s="81">
        <v>809</v>
      </c>
      <c r="C915" s="81" t="s">
        <v>1339</v>
      </c>
      <c r="D915" s="82">
        <v>330333402101</v>
      </c>
      <c r="E915" s="83">
        <v>0.12</v>
      </c>
      <c r="F915" s="86"/>
    </row>
    <row r="916" spans="1:6" x14ac:dyDescent="0.25">
      <c r="A916" s="84" t="s">
        <v>5075</v>
      </c>
      <c r="B916" s="81">
        <v>809</v>
      </c>
      <c r="C916" s="81" t="s">
        <v>1339</v>
      </c>
      <c r="D916" s="82">
        <v>330333402151</v>
      </c>
      <c r="E916" s="83">
        <v>0.12</v>
      </c>
      <c r="F916" s="86"/>
    </row>
    <row r="917" spans="1:6" x14ac:dyDescent="0.25">
      <c r="A917" s="84" t="s">
        <v>5076</v>
      </c>
      <c r="B917" s="81">
        <v>809</v>
      </c>
      <c r="C917" s="81" t="s">
        <v>1339</v>
      </c>
      <c r="D917" s="82">
        <v>330333402152</v>
      </c>
      <c r="E917" s="83">
        <v>0.12</v>
      </c>
      <c r="F917" s="86"/>
    </row>
    <row r="918" spans="1:6" x14ac:dyDescent="0.25">
      <c r="A918" s="84" t="s">
        <v>5077</v>
      </c>
      <c r="B918" s="81">
        <v>809</v>
      </c>
      <c r="C918" s="81" t="s">
        <v>1339</v>
      </c>
      <c r="D918" s="82">
        <v>330335405142</v>
      </c>
      <c r="E918" s="83">
        <v>0.2</v>
      </c>
      <c r="F918" s="86"/>
    </row>
    <row r="919" spans="1:6" x14ac:dyDescent="0.25">
      <c r="A919" s="84" t="s">
        <v>5077</v>
      </c>
      <c r="B919" s="81">
        <v>809</v>
      </c>
      <c r="C919" s="81" t="s">
        <v>1339</v>
      </c>
      <c r="D919" s="82">
        <v>330335405142</v>
      </c>
      <c r="E919" s="83">
        <v>0.2</v>
      </c>
      <c r="F919" s="86"/>
    </row>
    <row r="920" spans="1:6" x14ac:dyDescent="0.25">
      <c r="A920" s="84" t="s">
        <v>5078</v>
      </c>
      <c r="B920" s="81">
        <v>809</v>
      </c>
      <c r="C920" s="81" t="s">
        <v>1339</v>
      </c>
      <c r="D920" s="82">
        <v>430433103251</v>
      </c>
      <c r="E920" s="83">
        <v>0.2</v>
      </c>
      <c r="F920" s="86"/>
    </row>
    <row r="921" spans="1:6" x14ac:dyDescent="0.25">
      <c r="A921" s="84" t="s">
        <v>5079</v>
      </c>
      <c r="B921" s="81">
        <v>809</v>
      </c>
      <c r="C921" s="81" t="s">
        <v>1339</v>
      </c>
      <c r="D921" s="82">
        <v>430433104105</v>
      </c>
      <c r="E921" s="83">
        <v>0.2</v>
      </c>
      <c r="F921" s="86"/>
    </row>
    <row r="922" spans="1:6" x14ac:dyDescent="0.25">
      <c r="A922" s="84" t="s">
        <v>5080</v>
      </c>
      <c r="B922" s="81">
        <v>809</v>
      </c>
      <c r="C922" s="81" t="s">
        <v>1339</v>
      </c>
      <c r="D922" s="82">
        <v>480483101228</v>
      </c>
      <c r="E922" s="83">
        <v>0.2</v>
      </c>
      <c r="F922" s="86"/>
    </row>
    <row r="923" spans="1:6" x14ac:dyDescent="0.25">
      <c r="A923" s="84" t="s">
        <v>5081</v>
      </c>
      <c r="B923" s="81">
        <v>810</v>
      </c>
      <c r="C923" s="81" t="s">
        <v>2452</v>
      </c>
      <c r="D923" s="82">
        <v>330333401473</v>
      </c>
      <c r="E923" s="83">
        <v>0.15</v>
      </c>
      <c r="F923" s="86"/>
    </row>
    <row r="924" spans="1:6" x14ac:dyDescent="0.25">
      <c r="A924" s="84" t="s">
        <v>5082</v>
      </c>
      <c r="B924" s="81">
        <v>810</v>
      </c>
      <c r="C924" s="81" t="s">
        <v>2452</v>
      </c>
      <c r="D924" s="82">
        <v>330335405142</v>
      </c>
      <c r="E924" s="83">
        <v>0.2</v>
      </c>
      <c r="F924" s="86"/>
    </row>
    <row r="925" spans="1:6" x14ac:dyDescent="0.25">
      <c r="A925" s="84" t="s">
        <v>5082</v>
      </c>
      <c r="B925" s="81">
        <v>810</v>
      </c>
      <c r="C925" s="81" t="s">
        <v>2452</v>
      </c>
      <c r="D925" s="82">
        <v>330335405142</v>
      </c>
      <c r="E925" s="83">
        <v>0.2</v>
      </c>
      <c r="F925" s="86"/>
    </row>
    <row r="926" spans="1:6" x14ac:dyDescent="0.25">
      <c r="A926" s="84" t="s">
        <v>5083</v>
      </c>
      <c r="B926" s="81">
        <v>810</v>
      </c>
      <c r="C926" s="81" t="s">
        <v>2452</v>
      </c>
      <c r="D926" s="82">
        <v>430433103251</v>
      </c>
      <c r="E926" s="83">
        <v>0.2</v>
      </c>
      <c r="F926" s="86"/>
    </row>
    <row r="927" spans="1:6" x14ac:dyDescent="0.25">
      <c r="A927" s="84" t="s">
        <v>5084</v>
      </c>
      <c r="B927" s="81">
        <v>810</v>
      </c>
      <c r="C927" s="81" t="s">
        <v>2452</v>
      </c>
      <c r="D927" s="82">
        <v>430433104105</v>
      </c>
      <c r="E927" s="83">
        <v>0.2</v>
      </c>
      <c r="F927" s="86"/>
    </row>
    <row r="928" spans="1:6" x14ac:dyDescent="0.25">
      <c r="A928" s="84" t="s">
        <v>5085</v>
      </c>
      <c r="B928" s="81">
        <v>810</v>
      </c>
      <c r="C928" s="81" t="s">
        <v>2452</v>
      </c>
      <c r="D928" s="82">
        <v>480483101228</v>
      </c>
      <c r="E928" s="83">
        <v>0.2</v>
      </c>
      <c r="F928" s="86"/>
    </row>
    <row r="929" spans="1:6" x14ac:dyDescent="0.25">
      <c r="A929" s="84" t="s">
        <v>5086</v>
      </c>
      <c r="B929" s="81">
        <v>812</v>
      </c>
      <c r="C929" s="81" t="s">
        <v>2455</v>
      </c>
      <c r="D929" s="82">
        <v>330333401473</v>
      </c>
      <c r="E929" s="83">
        <v>0.15</v>
      </c>
      <c r="F929" s="86"/>
    </row>
    <row r="930" spans="1:6" x14ac:dyDescent="0.25">
      <c r="A930" s="84" t="s">
        <v>5087</v>
      </c>
      <c r="B930" s="81">
        <v>812</v>
      </c>
      <c r="C930" s="81" t="s">
        <v>2455</v>
      </c>
      <c r="D930" s="82">
        <v>330335405142</v>
      </c>
      <c r="E930" s="83">
        <v>0.2</v>
      </c>
      <c r="F930" s="86"/>
    </row>
    <row r="931" spans="1:6" x14ac:dyDescent="0.25">
      <c r="A931" s="84" t="s">
        <v>5087</v>
      </c>
      <c r="B931" s="81">
        <v>812</v>
      </c>
      <c r="C931" s="81" t="s">
        <v>2455</v>
      </c>
      <c r="D931" s="82">
        <v>330335405142</v>
      </c>
      <c r="E931" s="83">
        <v>0.2</v>
      </c>
      <c r="F931" s="86"/>
    </row>
    <row r="932" spans="1:6" x14ac:dyDescent="0.25">
      <c r="A932" s="84" t="s">
        <v>5088</v>
      </c>
      <c r="B932" s="81">
        <v>812</v>
      </c>
      <c r="C932" s="81" t="s">
        <v>2455</v>
      </c>
      <c r="D932" s="82">
        <v>430433103251</v>
      </c>
      <c r="E932" s="83">
        <v>0.2</v>
      </c>
      <c r="F932" s="86"/>
    </row>
    <row r="933" spans="1:6" x14ac:dyDescent="0.25">
      <c r="A933" s="84" t="s">
        <v>5089</v>
      </c>
      <c r="B933" s="81">
        <v>812</v>
      </c>
      <c r="C933" s="81" t="s">
        <v>2455</v>
      </c>
      <c r="D933" s="82">
        <v>430433104105</v>
      </c>
      <c r="E933" s="83">
        <v>0.2</v>
      </c>
      <c r="F933" s="86"/>
    </row>
    <row r="934" spans="1:6" x14ac:dyDescent="0.25">
      <c r="A934" s="84" t="s">
        <v>5090</v>
      </c>
      <c r="B934" s="81">
        <v>812</v>
      </c>
      <c r="C934" s="81" t="s">
        <v>2455</v>
      </c>
      <c r="D934" s="82">
        <v>480483101228</v>
      </c>
      <c r="E934" s="83">
        <v>0.2</v>
      </c>
      <c r="F934" s="86"/>
    </row>
    <row r="935" spans="1:6" x14ac:dyDescent="0.25">
      <c r="A935" s="63" t="s">
        <v>5091</v>
      </c>
      <c r="B935" s="81">
        <v>813</v>
      </c>
      <c r="C935" s="81" t="s">
        <v>1365</v>
      </c>
      <c r="D935" s="82">
        <v>330333401101</v>
      </c>
      <c r="E935" s="83">
        <v>0.12</v>
      </c>
      <c r="F935" s="86"/>
    </row>
    <row r="936" spans="1:6" x14ac:dyDescent="0.25">
      <c r="A936" s="84" t="s">
        <v>5092</v>
      </c>
      <c r="B936" s="81">
        <v>813</v>
      </c>
      <c r="C936" s="81" t="s">
        <v>1365</v>
      </c>
      <c r="D936" s="82">
        <v>330333401452</v>
      </c>
      <c r="E936" s="83">
        <v>0.12</v>
      </c>
      <c r="F936" s="86"/>
    </row>
    <row r="937" spans="1:6" x14ac:dyDescent="0.25">
      <c r="A937" s="84" t="s">
        <v>5093</v>
      </c>
      <c r="B937" s="81">
        <v>813</v>
      </c>
      <c r="C937" s="81" t="s">
        <v>1365</v>
      </c>
      <c r="D937" s="82">
        <v>330333401453</v>
      </c>
      <c r="E937" s="83">
        <v>0.12</v>
      </c>
      <c r="F937" s="86"/>
    </row>
    <row r="938" spans="1:6" x14ac:dyDescent="0.25">
      <c r="A938" s="84" t="s">
        <v>5094</v>
      </c>
      <c r="B938" s="81">
        <v>813</v>
      </c>
      <c r="C938" s="81" t="s">
        <v>1365</v>
      </c>
      <c r="D938" s="82">
        <v>330333401473</v>
      </c>
      <c r="E938" s="83">
        <v>0.15</v>
      </c>
      <c r="F938" s="86"/>
    </row>
    <row r="939" spans="1:6" x14ac:dyDescent="0.25">
      <c r="A939" s="84" t="s">
        <v>5095</v>
      </c>
      <c r="B939" s="81">
        <v>813</v>
      </c>
      <c r="C939" s="81" t="s">
        <v>1365</v>
      </c>
      <c r="D939" s="82">
        <v>330333402101</v>
      </c>
      <c r="E939" s="83">
        <v>0.12</v>
      </c>
      <c r="F939" s="86"/>
    </row>
    <row r="940" spans="1:6" x14ac:dyDescent="0.25">
      <c r="A940" s="84" t="s">
        <v>5096</v>
      </c>
      <c r="B940" s="81">
        <v>813</v>
      </c>
      <c r="C940" s="81" t="s">
        <v>1365</v>
      </c>
      <c r="D940" s="82">
        <v>330333402151</v>
      </c>
      <c r="E940" s="83">
        <v>0.12</v>
      </c>
      <c r="F940" s="86"/>
    </row>
    <row r="941" spans="1:6" x14ac:dyDescent="0.25">
      <c r="A941" s="84" t="s">
        <v>5097</v>
      </c>
      <c r="B941" s="81">
        <v>813</v>
      </c>
      <c r="C941" s="81" t="s">
        <v>1365</v>
      </c>
      <c r="D941" s="82">
        <v>330333402152</v>
      </c>
      <c r="E941" s="83">
        <v>0.12</v>
      </c>
      <c r="F941" s="86"/>
    </row>
    <row r="942" spans="1:6" x14ac:dyDescent="0.25">
      <c r="A942" s="84" t="s">
        <v>5098</v>
      </c>
      <c r="B942" s="81">
        <v>813</v>
      </c>
      <c r="C942" s="81" t="s">
        <v>1365</v>
      </c>
      <c r="D942" s="82">
        <v>330335405142</v>
      </c>
      <c r="E942" s="83">
        <v>0.2</v>
      </c>
      <c r="F942" s="86"/>
    </row>
    <row r="943" spans="1:6" x14ac:dyDescent="0.25">
      <c r="A943" s="84" t="s">
        <v>5098</v>
      </c>
      <c r="B943" s="81">
        <v>813</v>
      </c>
      <c r="C943" s="81" t="s">
        <v>1365</v>
      </c>
      <c r="D943" s="82">
        <v>330335405142</v>
      </c>
      <c r="E943" s="83">
        <v>0.2</v>
      </c>
      <c r="F943" s="86"/>
    </row>
    <row r="944" spans="1:6" x14ac:dyDescent="0.25">
      <c r="A944" s="84" t="s">
        <v>5099</v>
      </c>
      <c r="B944" s="81">
        <v>813</v>
      </c>
      <c r="C944" s="81" t="s">
        <v>1365</v>
      </c>
      <c r="D944" s="82">
        <v>430433103251</v>
      </c>
      <c r="E944" s="83">
        <v>0.2</v>
      </c>
      <c r="F944" s="86"/>
    </row>
    <row r="945" spans="1:6" x14ac:dyDescent="0.25">
      <c r="A945" s="84" t="s">
        <v>5100</v>
      </c>
      <c r="B945" s="81">
        <v>813</v>
      </c>
      <c r="C945" s="81" t="s">
        <v>1365</v>
      </c>
      <c r="D945" s="82">
        <v>430433104105</v>
      </c>
      <c r="E945" s="83">
        <v>0.2</v>
      </c>
      <c r="F945" s="86"/>
    </row>
    <row r="946" spans="1:6" x14ac:dyDescent="0.25">
      <c r="A946" s="84" t="s">
        <v>5101</v>
      </c>
      <c r="B946" s="81">
        <v>813</v>
      </c>
      <c r="C946" s="81" t="s">
        <v>1365</v>
      </c>
      <c r="D946" s="82">
        <v>480483101228</v>
      </c>
      <c r="E946" s="83">
        <v>0.2</v>
      </c>
      <c r="F946" s="86"/>
    </row>
    <row r="947" spans="1:6" x14ac:dyDescent="0.25">
      <c r="A947" s="84" t="s">
        <v>5102</v>
      </c>
      <c r="B947" s="81">
        <v>814</v>
      </c>
      <c r="C947" s="81" t="s">
        <v>5103</v>
      </c>
      <c r="D947" s="82">
        <v>330333401101</v>
      </c>
      <c r="E947" s="83">
        <v>0.12</v>
      </c>
      <c r="F947" s="86"/>
    </row>
    <row r="948" spans="1:6" x14ac:dyDescent="0.25">
      <c r="A948" s="84" t="s">
        <v>5104</v>
      </c>
      <c r="B948" s="81">
        <v>814</v>
      </c>
      <c r="C948" s="81" t="s">
        <v>1345</v>
      </c>
      <c r="D948" s="82">
        <v>330333401102</v>
      </c>
      <c r="E948" s="83">
        <v>0.08</v>
      </c>
      <c r="F948" s="86"/>
    </row>
    <row r="949" spans="1:6" x14ac:dyDescent="0.25">
      <c r="A949" s="84" t="s">
        <v>5105</v>
      </c>
      <c r="B949" s="81">
        <v>814</v>
      </c>
      <c r="C949" s="81" t="s">
        <v>1345</v>
      </c>
      <c r="D949" s="82">
        <v>330333401452</v>
      </c>
      <c r="E949" s="83">
        <v>0.12</v>
      </c>
      <c r="F949" s="86"/>
    </row>
    <row r="950" spans="1:6" x14ac:dyDescent="0.25">
      <c r="A950" s="84" t="s">
        <v>5106</v>
      </c>
      <c r="B950" s="81">
        <v>814</v>
      </c>
      <c r="C950" s="81" t="s">
        <v>1345</v>
      </c>
      <c r="D950" s="82">
        <v>330333401453</v>
      </c>
      <c r="E950" s="83">
        <v>0.12</v>
      </c>
      <c r="F950" s="86"/>
    </row>
    <row r="951" spans="1:6" x14ac:dyDescent="0.25">
      <c r="A951" s="84" t="s">
        <v>5107</v>
      </c>
      <c r="B951" s="81">
        <v>814</v>
      </c>
      <c r="C951" s="81" t="s">
        <v>1345</v>
      </c>
      <c r="D951" s="82">
        <v>330333401473</v>
      </c>
      <c r="E951" s="83">
        <v>0.15</v>
      </c>
      <c r="F951" s="86"/>
    </row>
    <row r="952" spans="1:6" x14ac:dyDescent="0.25">
      <c r="A952" s="84" t="s">
        <v>5108</v>
      </c>
      <c r="B952" s="81">
        <v>814</v>
      </c>
      <c r="C952" s="81" t="s">
        <v>1345</v>
      </c>
      <c r="D952" s="82">
        <v>330333402101</v>
      </c>
      <c r="E952" s="83">
        <v>0.12</v>
      </c>
      <c r="F952" s="86"/>
    </row>
    <row r="953" spans="1:6" x14ac:dyDescent="0.25">
      <c r="A953" s="84" t="s">
        <v>5109</v>
      </c>
      <c r="B953" s="81">
        <v>814</v>
      </c>
      <c r="C953" s="81" t="s">
        <v>1345</v>
      </c>
      <c r="D953" s="82">
        <v>330333402151</v>
      </c>
      <c r="E953" s="83">
        <v>0.12</v>
      </c>
      <c r="F953" s="86"/>
    </row>
    <row r="954" spans="1:6" x14ac:dyDescent="0.25">
      <c r="A954" s="84" t="s">
        <v>5110</v>
      </c>
      <c r="B954" s="81">
        <v>814</v>
      </c>
      <c r="C954" s="81" t="s">
        <v>1345</v>
      </c>
      <c r="D954" s="82">
        <v>330333402152</v>
      </c>
      <c r="E954" s="83">
        <v>0.12</v>
      </c>
      <c r="F954" s="86"/>
    </row>
    <row r="955" spans="1:6" x14ac:dyDescent="0.25">
      <c r="A955" s="84" t="s">
        <v>5111</v>
      </c>
      <c r="B955" s="81">
        <v>814</v>
      </c>
      <c r="C955" s="81" t="s">
        <v>1345</v>
      </c>
      <c r="D955" s="82">
        <v>330335405142</v>
      </c>
      <c r="E955" s="83">
        <v>0.2</v>
      </c>
      <c r="F955" s="86"/>
    </row>
    <row r="956" spans="1:6" x14ac:dyDescent="0.25">
      <c r="A956" s="84" t="s">
        <v>5111</v>
      </c>
      <c r="B956" s="81">
        <v>814</v>
      </c>
      <c r="C956" s="81" t="s">
        <v>1345</v>
      </c>
      <c r="D956" s="82">
        <v>330335405142</v>
      </c>
      <c r="E956" s="83">
        <v>0.2</v>
      </c>
      <c r="F956" s="86"/>
    </row>
    <row r="957" spans="1:6" x14ac:dyDescent="0.25">
      <c r="A957" s="84" t="s">
        <v>5112</v>
      </c>
      <c r="B957" s="81">
        <v>814</v>
      </c>
      <c r="C957" s="81" t="s">
        <v>1345</v>
      </c>
      <c r="D957" s="82">
        <v>430433103251</v>
      </c>
      <c r="E957" s="83">
        <v>0.2</v>
      </c>
      <c r="F957" s="86"/>
    </row>
    <row r="958" spans="1:6" x14ac:dyDescent="0.25">
      <c r="A958" s="84" t="s">
        <v>5113</v>
      </c>
      <c r="B958" s="81">
        <v>814</v>
      </c>
      <c r="C958" s="81" t="s">
        <v>1345</v>
      </c>
      <c r="D958" s="82">
        <v>430433104105</v>
      </c>
      <c r="E958" s="83">
        <v>0.2</v>
      </c>
      <c r="F958" s="86"/>
    </row>
    <row r="959" spans="1:6" x14ac:dyDescent="0.25">
      <c r="A959" s="84" t="s">
        <v>5114</v>
      </c>
      <c r="B959" s="81">
        <v>814</v>
      </c>
      <c r="C959" s="81" t="s">
        <v>1345</v>
      </c>
      <c r="D959" s="82">
        <v>480483101228</v>
      </c>
      <c r="E959" s="83">
        <v>0.2</v>
      </c>
      <c r="F959" s="86"/>
    </row>
    <row r="960" spans="1:6" x14ac:dyDescent="0.25">
      <c r="A960" s="84" t="s">
        <v>5115</v>
      </c>
      <c r="B960" s="81">
        <v>815</v>
      </c>
      <c r="C960" s="81" t="s">
        <v>2458</v>
      </c>
      <c r="D960" s="82">
        <v>330333401473</v>
      </c>
      <c r="E960" s="83">
        <v>0.15</v>
      </c>
      <c r="F960" s="86"/>
    </row>
    <row r="961" spans="1:6" x14ac:dyDescent="0.25">
      <c r="A961" s="84" t="s">
        <v>5116</v>
      </c>
      <c r="B961" s="81">
        <v>815</v>
      </c>
      <c r="C961" s="81" t="s">
        <v>2458</v>
      </c>
      <c r="D961" s="82">
        <v>330335405142</v>
      </c>
      <c r="E961" s="83">
        <v>0.2</v>
      </c>
      <c r="F961" s="86"/>
    </row>
    <row r="962" spans="1:6" x14ac:dyDescent="0.25">
      <c r="A962" s="84" t="s">
        <v>5116</v>
      </c>
      <c r="B962" s="81">
        <v>815</v>
      </c>
      <c r="C962" s="81" t="s">
        <v>2458</v>
      </c>
      <c r="D962" s="82">
        <v>330335405142</v>
      </c>
      <c r="E962" s="83">
        <v>0.2</v>
      </c>
      <c r="F962" s="86"/>
    </row>
    <row r="963" spans="1:6" x14ac:dyDescent="0.25">
      <c r="A963" s="84" t="s">
        <v>5117</v>
      </c>
      <c r="B963" s="81">
        <v>815</v>
      </c>
      <c r="C963" s="81" t="s">
        <v>2458</v>
      </c>
      <c r="D963" s="82">
        <v>430433103251</v>
      </c>
      <c r="E963" s="83">
        <v>0.2</v>
      </c>
      <c r="F963" s="86"/>
    </row>
    <row r="964" spans="1:6" x14ac:dyDescent="0.25">
      <c r="A964" s="84" t="s">
        <v>5118</v>
      </c>
      <c r="B964" s="81">
        <v>815</v>
      </c>
      <c r="C964" s="81" t="s">
        <v>2458</v>
      </c>
      <c r="D964" s="82">
        <v>430433104105</v>
      </c>
      <c r="E964" s="83">
        <v>0.2</v>
      </c>
      <c r="F964" s="86"/>
    </row>
    <row r="965" spans="1:6" x14ac:dyDescent="0.25">
      <c r="A965" s="84" t="s">
        <v>5119</v>
      </c>
      <c r="B965" s="81">
        <v>815</v>
      </c>
      <c r="C965" s="81" t="s">
        <v>2458</v>
      </c>
      <c r="D965" s="82">
        <v>480483101228</v>
      </c>
      <c r="E965" s="83">
        <v>0.2</v>
      </c>
      <c r="F965" s="86"/>
    </row>
    <row r="966" spans="1:6" x14ac:dyDescent="0.25">
      <c r="A966" s="84" t="s">
        <v>5120</v>
      </c>
      <c r="B966" s="81">
        <v>816</v>
      </c>
      <c r="C966" s="81" t="s">
        <v>2460</v>
      </c>
      <c r="D966" s="82">
        <v>330333401452</v>
      </c>
      <c r="E966" s="83">
        <v>0.14</v>
      </c>
      <c r="F966" s="86"/>
    </row>
    <row r="967" spans="1:6" x14ac:dyDescent="0.25">
      <c r="A967" s="84" t="s">
        <v>5121</v>
      </c>
      <c r="B967" s="81">
        <v>816</v>
      </c>
      <c r="C967" s="81" t="s">
        <v>2460</v>
      </c>
      <c r="D967" s="82">
        <v>330333401473</v>
      </c>
      <c r="E967" s="83">
        <v>0.15</v>
      </c>
      <c r="F967" s="86"/>
    </row>
    <row r="968" spans="1:6" x14ac:dyDescent="0.25">
      <c r="A968" s="84" t="s">
        <v>5122</v>
      </c>
      <c r="B968" s="81">
        <v>816</v>
      </c>
      <c r="C968" s="81" t="s">
        <v>2460</v>
      </c>
      <c r="D968" s="82">
        <v>330335405142</v>
      </c>
      <c r="E968" s="83">
        <v>0.2</v>
      </c>
      <c r="F968" s="86"/>
    </row>
    <row r="969" spans="1:6" x14ac:dyDescent="0.25">
      <c r="A969" s="84" t="s">
        <v>5122</v>
      </c>
      <c r="B969" s="81">
        <v>816</v>
      </c>
      <c r="C969" s="81" t="s">
        <v>2460</v>
      </c>
      <c r="D969" s="82">
        <v>330335405142</v>
      </c>
      <c r="E969" s="83">
        <v>0.2</v>
      </c>
      <c r="F969" s="86"/>
    </row>
    <row r="970" spans="1:6" x14ac:dyDescent="0.25">
      <c r="A970" s="84" t="s">
        <v>5123</v>
      </c>
      <c r="B970" s="81">
        <v>816</v>
      </c>
      <c r="C970" s="81" t="s">
        <v>2460</v>
      </c>
      <c r="D970" s="82">
        <v>430433103251</v>
      </c>
      <c r="E970" s="83">
        <v>0.2</v>
      </c>
      <c r="F970" s="86"/>
    </row>
    <row r="971" spans="1:6" x14ac:dyDescent="0.25">
      <c r="A971" s="84" t="s">
        <v>5124</v>
      </c>
      <c r="B971" s="81">
        <v>816</v>
      </c>
      <c r="C971" s="81" t="s">
        <v>2460</v>
      </c>
      <c r="D971" s="82">
        <v>430433104105</v>
      </c>
      <c r="E971" s="83">
        <v>0.2</v>
      </c>
      <c r="F971" s="86"/>
    </row>
    <row r="972" spans="1:6" x14ac:dyDescent="0.25">
      <c r="A972" s="84" t="s">
        <v>5125</v>
      </c>
      <c r="B972" s="81">
        <v>816</v>
      </c>
      <c r="C972" s="81" t="s">
        <v>2460</v>
      </c>
      <c r="D972" s="82">
        <v>480483101228</v>
      </c>
      <c r="E972" s="83">
        <v>0.2</v>
      </c>
      <c r="F972" s="86"/>
    </row>
    <row r="973" spans="1:6" x14ac:dyDescent="0.25">
      <c r="A973" s="84" t="s">
        <v>5126</v>
      </c>
      <c r="B973" s="81">
        <v>818</v>
      </c>
      <c r="C973" s="81" t="s">
        <v>2788</v>
      </c>
      <c r="D973" s="82">
        <v>330335405142</v>
      </c>
      <c r="E973" s="83">
        <v>0.2</v>
      </c>
      <c r="F973" s="86"/>
    </row>
    <row r="974" spans="1:6" x14ac:dyDescent="0.25">
      <c r="A974" s="84" t="s">
        <v>5127</v>
      </c>
      <c r="B974" s="81">
        <v>818</v>
      </c>
      <c r="C974" s="81" t="s">
        <v>2788</v>
      </c>
      <c r="D974" s="82">
        <v>430433104105</v>
      </c>
      <c r="E974" s="83">
        <v>0.2</v>
      </c>
      <c r="F974" s="86"/>
    </row>
    <row r="975" spans="1:6" x14ac:dyDescent="0.25">
      <c r="A975" s="84" t="s">
        <v>5128</v>
      </c>
      <c r="B975" s="81">
        <v>818</v>
      </c>
      <c r="C975" s="81" t="s">
        <v>2788</v>
      </c>
      <c r="D975" s="82">
        <v>480483101228</v>
      </c>
      <c r="E975" s="83">
        <v>0.2</v>
      </c>
      <c r="F975" s="86"/>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2" customWidth="1"/>
    <col min="2" max="2" width="30" style="42" customWidth="1"/>
    <col min="3" max="3" width="13.5703125" style="42" customWidth="1"/>
    <col min="4" max="4" width="14.140625" style="95" customWidth="1"/>
    <col min="5" max="5" width="12.5703125" style="42" customWidth="1"/>
    <col min="6" max="16384" width="8.85546875" style="42" customWidth="1"/>
  </cols>
  <sheetData>
    <row r="1" spans="1:5" x14ac:dyDescent="0.25">
      <c r="A1" s="96" t="s">
        <v>5129</v>
      </c>
      <c r="B1" s="96" t="s">
        <v>5130</v>
      </c>
      <c r="C1" s="96" t="s">
        <v>5131</v>
      </c>
      <c r="D1" s="97" t="s">
        <v>5132</v>
      </c>
      <c r="E1" s="96" t="s">
        <v>5133</v>
      </c>
    </row>
    <row r="2" spans="1:5" x14ac:dyDescent="0.25">
      <c r="A2" s="60">
        <v>677203</v>
      </c>
      <c r="B2" s="60" t="s">
        <v>3688</v>
      </c>
      <c r="C2" s="60" t="s">
        <v>5134</v>
      </c>
      <c r="D2" s="98">
        <v>3.33333333333333</v>
      </c>
      <c r="E2" s="60">
        <v>99</v>
      </c>
    </row>
    <row r="3" spans="1:5" x14ac:dyDescent="0.25">
      <c r="A3" s="60">
        <v>677204</v>
      </c>
      <c r="B3" s="60" t="s">
        <v>3694</v>
      </c>
      <c r="C3" s="60" t="s">
        <v>5135</v>
      </c>
      <c r="D3" s="98">
        <v>3.7037037037037</v>
      </c>
      <c r="E3" s="60">
        <v>99</v>
      </c>
    </row>
    <row r="4" spans="1:5" x14ac:dyDescent="0.25">
      <c r="A4" s="60">
        <v>677205</v>
      </c>
      <c r="B4" s="60" t="s">
        <v>3692</v>
      </c>
      <c r="C4" s="60" t="s">
        <v>5135</v>
      </c>
      <c r="D4" s="98">
        <v>3.7037037037037</v>
      </c>
      <c r="E4" s="60">
        <v>99</v>
      </c>
    </row>
    <row r="5" spans="1:5" x14ac:dyDescent="0.25">
      <c r="A5" s="60">
        <v>677206</v>
      </c>
      <c r="B5" s="60" t="s">
        <v>3690</v>
      </c>
      <c r="C5" s="60" t="s">
        <v>5134</v>
      </c>
      <c r="D5" s="98">
        <v>3.33333333333333</v>
      </c>
      <c r="E5" s="60">
        <v>99</v>
      </c>
    </row>
    <row r="6" spans="1:5" x14ac:dyDescent="0.25">
      <c r="A6" s="60">
        <v>677207</v>
      </c>
      <c r="B6" s="60" t="s">
        <v>3702</v>
      </c>
      <c r="C6" s="60" t="s">
        <v>5134</v>
      </c>
      <c r="D6" s="98">
        <v>3.33333333333333</v>
      </c>
      <c r="E6" s="60">
        <v>99</v>
      </c>
    </row>
    <row r="7" spans="1:5" x14ac:dyDescent="0.25">
      <c r="A7" s="60">
        <v>677208</v>
      </c>
      <c r="B7" s="60" t="s">
        <v>3698</v>
      </c>
      <c r="C7" s="60" t="s">
        <v>5136</v>
      </c>
      <c r="D7" s="98">
        <v>2.46913580246914</v>
      </c>
      <c r="E7" s="60">
        <v>99</v>
      </c>
    </row>
    <row r="8" spans="1:5" x14ac:dyDescent="0.25">
      <c r="A8" s="60">
        <v>677210</v>
      </c>
      <c r="B8" s="60" t="s">
        <v>3696</v>
      </c>
      <c r="C8" s="60" t="s">
        <v>5134</v>
      </c>
      <c r="D8" s="98">
        <v>3.33333333333333</v>
      </c>
      <c r="E8" s="60">
        <v>99</v>
      </c>
    </row>
    <row r="9" spans="1:5" x14ac:dyDescent="0.25">
      <c r="A9" s="60">
        <v>677211</v>
      </c>
      <c r="B9" s="60" t="s">
        <v>3700</v>
      </c>
      <c r="C9" s="60" t="s">
        <v>5134</v>
      </c>
      <c r="D9" s="98">
        <v>3.33333333333333</v>
      </c>
      <c r="E9" s="60">
        <v>99</v>
      </c>
    </row>
    <row r="10" spans="1:5" x14ac:dyDescent="0.25">
      <c r="A10" s="60">
        <v>677212</v>
      </c>
      <c r="B10" s="60" t="s">
        <v>3685</v>
      </c>
      <c r="C10" s="60" t="s">
        <v>5134</v>
      </c>
      <c r="D10" s="98">
        <v>3.33333333333333</v>
      </c>
      <c r="E10" s="60">
        <v>99</v>
      </c>
    </row>
    <row r="11" spans="1:5" x14ac:dyDescent="0.25">
      <c r="A11" s="60">
        <v>677213</v>
      </c>
      <c r="B11" s="60" t="s">
        <v>3723</v>
      </c>
      <c r="C11" s="60" t="s">
        <v>5137</v>
      </c>
      <c r="D11" s="98">
        <v>4</v>
      </c>
      <c r="E11" s="60">
        <v>99</v>
      </c>
    </row>
    <row r="12" spans="1:5" x14ac:dyDescent="0.25">
      <c r="A12" s="99">
        <v>690866</v>
      </c>
      <c r="B12" s="99" t="s">
        <v>3778</v>
      </c>
      <c r="C12" s="99" t="s">
        <v>5134</v>
      </c>
      <c r="D12" s="100">
        <v>3.33333333333333</v>
      </c>
      <c r="E12" s="99">
        <v>99</v>
      </c>
    </row>
    <row r="13" spans="1:5" x14ac:dyDescent="0.25">
      <c r="A13" s="99">
        <v>690868</v>
      </c>
      <c r="B13" s="99" t="s">
        <v>3779</v>
      </c>
      <c r="C13" s="99" t="s">
        <v>5138</v>
      </c>
      <c r="D13" s="100">
        <v>3.7037037037037</v>
      </c>
      <c r="E13" s="99">
        <v>99</v>
      </c>
    </row>
    <row r="14" spans="1:5" x14ac:dyDescent="0.25">
      <c r="A14" s="99">
        <v>690869</v>
      </c>
      <c r="B14" s="99" t="s">
        <v>3780</v>
      </c>
      <c r="C14" s="99" t="s">
        <v>5134</v>
      </c>
      <c r="D14" s="100">
        <v>3.33333333333333</v>
      </c>
      <c r="E14" s="99">
        <v>99</v>
      </c>
    </row>
    <row r="15" spans="1:5" x14ac:dyDescent="0.25">
      <c r="A15" s="99">
        <v>690870</v>
      </c>
      <c r="B15" s="99" t="s">
        <v>3781</v>
      </c>
      <c r="C15" s="99" t="s">
        <v>5134</v>
      </c>
      <c r="D15" s="100">
        <v>3.33333333333333</v>
      </c>
      <c r="E15" s="99">
        <v>99</v>
      </c>
    </row>
    <row r="16" spans="1:5" x14ac:dyDescent="0.25">
      <c r="A16" s="99">
        <v>690871</v>
      </c>
      <c r="B16" s="99" t="s">
        <v>3782</v>
      </c>
      <c r="C16" s="99" t="s">
        <v>5139</v>
      </c>
      <c r="D16" s="100">
        <v>2.46913580246914</v>
      </c>
      <c r="E16" s="99">
        <v>99</v>
      </c>
    </row>
    <row r="17" spans="1:5" x14ac:dyDescent="0.25">
      <c r="A17" s="99">
        <v>690874</v>
      </c>
      <c r="B17" s="99" t="s">
        <v>3783</v>
      </c>
      <c r="C17" s="99" t="s">
        <v>5134</v>
      </c>
      <c r="D17" s="100">
        <v>3.33333333333333</v>
      </c>
      <c r="E17" s="99">
        <v>99</v>
      </c>
    </row>
    <row r="18" spans="1:5" x14ac:dyDescent="0.25">
      <c r="A18" s="99">
        <v>690875</v>
      </c>
      <c r="B18" s="99" t="s">
        <v>3784</v>
      </c>
      <c r="C18" s="99" t="s">
        <v>5134</v>
      </c>
      <c r="D18" s="100">
        <v>3.33333333333333</v>
      </c>
      <c r="E18" s="99">
        <v>99</v>
      </c>
    </row>
    <row r="19" spans="1:5" x14ac:dyDescent="0.25">
      <c r="A19" s="99">
        <v>690876</v>
      </c>
      <c r="B19" s="99" t="s">
        <v>3785</v>
      </c>
      <c r="C19" s="99" t="s">
        <v>5137</v>
      </c>
      <c r="D19" s="100">
        <v>4</v>
      </c>
      <c r="E19" s="99">
        <v>99</v>
      </c>
    </row>
    <row r="20" spans="1:5" x14ac:dyDescent="0.25">
      <c r="A20" s="99">
        <v>690872</v>
      </c>
      <c r="B20" s="99" t="s">
        <v>3790</v>
      </c>
      <c r="C20" s="99" t="s">
        <v>5134</v>
      </c>
      <c r="D20" s="100">
        <v>3.33333333333333</v>
      </c>
      <c r="E20" s="99">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9"/>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2" customFormat="1" x14ac:dyDescent="0.25">
      <c r="A1" s="3" t="s">
        <v>0</v>
      </c>
      <c r="B1" s="3" t="s">
        <v>1</v>
      </c>
      <c r="C1" s="3" t="s">
        <v>2</v>
      </c>
      <c r="D1" s="3" t="s">
        <v>3</v>
      </c>
      <c r="E1" s="3" t="s">
        <v>4</v>
      </c>
      <c r="F1" s="4" t="s">
        <v>5</v>
      </c>
      <c r="G1" s="4" t="s">
        <v>6</v>
      </c>
      <c r="H1" s="3" t="s">
        <v>7</v>
      </c>
      <c r="I1" s="5" t="s">
        <v>8</v>
      </c>
      <c r="J1" s="6" t="s">
        <v>9</v>
      </c>
      <c r="K1" s="6" t="s">
        <v>10</v>
      </c>
      <c r="L1" s="6" t="s">
        <v>11</v>
      </c>
      <c r="M1" s="7" t="s">
        <v>12</v>
      </c>
      <c r="N1" s="5" t="s">
        <v>13</v>
      </c>
      <c r="O1" s="5" t="s">
        <v>14</v>
      </c>
      <c r="P1" s="5" t="s">
        <v>15</v>
      </c>
      <c r="Q1" s="5" t="s">
        <v>16</v>
      </c>
      <c r="R1" s="8" t="s">
        <v>17</v>
      </c>
      <c r="S1" s="8" t="s">
        <v>18</v>
      </c>
      <c r="T1" s="8" t="s">
        <v>19</v>
      </c>
      <c r="U1" s="5" t="s">
        <v>20</v>
      </c>
      <c r="V1" s="8" t="s">
        <v>21</v>
      </c>
      <c r="W1" s="9" t="s">
        <v>22</v>
      </c>
      <c r="X1" s="9" t="s">
        <v>23</v>
      </c>
      <c r="Y1" s="9" t="s">
        <v>24</v>
      </c>
      <c r="Z1" s="9" t="s">
        <v>25</v>
      </c>
      <c r="AA1" s="10" t="s">
        <v>26</v>
      </c>
      <c r="AB1" s="9" t="s">
        <v>27</v>
      </c>
      <c r="AC1" s="10" t="s">
        <v>28</v>
      </c>
      <c r="AD1" s="11" t="s">
        <v>29</v>
      </c>
    </row>
    <row r="2" spans="1:35" x14ac:dyDescent="0.25">
      <c r="A2">
        <v>2024</v>
      </c>
      <c r="B2" t="s">
        <v>30</v>
      </c>
      <c r="C2" t="s">
        <v>31</v>
      </c>
      <c r="D2">
        <v>104143246</v>
      </c>
      <c r="E2" t="s">
        <v>32</v>
      </c>
      <c r="F2" s="12" t="s">
        <v>33</v>
      </c>
      <c r="G2" s="12" t="s">
        <v>33</v>
      </c>
      <c r="H2" t="s">
        <v>34</v>
      </c>
      <c r="I2" s="13" t="s">
        <v>35</v>
      </c>
      <c r="J2" s="13">
        <f>IF(H2="EA", I2, 0)</f>
      </c>
      <c r="K2" s="13">
        <f>IF(H2="KG", I2, I2 * VLOOKUP(D2,Sku_Consolidated!A2:U948,21,FALSE))</f>
      </c>
      <c r="L2" s="14" t="s">
        <v>36</v>
      </c>
      <c r="M2">
        <v>80</v>
      </c>
      <c r="N2" s="14" t="s">
        <v>37</v>
      </c>
      <c r="O2" s="14" t="s">
        <v>38</v>
      </c>
      <c r="P2" s="14" t="s">
        <v>39</v>
      </c>
      <c r="Q2" s="14" t="s">
        <v>40</v>
      </c>
      <c r="R2">
        <f>IF(IFERROR(VLOOKUP(U2,Store_Showcase!B2:H134,7, FALSE), TRUE)=TRUE, IF(IFERROR(VLOOKUP(U2,Store_SRP!B2:H103,7, FALSE), TRUE)=TRUE,VLOOKUP(U2,Store_VAM!B2:H271,7, FALSE),VLOOKUP(U2,Store_SRP!B2:H103,7, FALSE)), VLOOKUP(U2,Store_Showcase!B2:H134,7, FALSE))</f>
      </c>
      <c r="S2">
        <f>IF(IFERROR(VLOOKUP(U2,Store_Showcase!B2:K134,10, FALSE), TRUE)=TRUE, IF(IFERROR(VLOOKUP(U2,Store_SRP!B2:K103,10, FALSE), TRUE)=TRUE,VLOOKUP(U2,Store_VAM!B2:K271,10, FALSE),VLOOKUP(U2,Store_SRP!B2:K103,10, FALSE)), VLOOKUP(U2,Store_Showcase!B2:K134,10, FALSE))</f>
      </c>
      <c r="T2">
        <f>IF(VLOOKUP(D2,Sku_Consolidated!A2:S948,19,FALSE)="SHOWCASE", VLOOKUP(U2,Store_Showcase!B2:L134,11, FALSE), IF(VLOOKUP(D2,Sku_Consolidated!A2:S948,19,FALSE)="VAM",VLOOKUP(U2,Store_VAM!B2:L271,11, FALSE),VLOOKUP(U2,Store_SRP!B2:L103,11, FALSE)))</f>
      </c>
      <c r="U2" s="14">
        <v>2018</v>
      </c>
      <c r="V2">
        <f>IF(VLOOKUP(D2,Sku_Consolidated!A2:S948,19,FALSE)="SHOWCASE", VLOOKUP(U2,Store_Showcase!B2:C134,2, FALSE), IF(VLOOKUP(D2,Sku_Consolidated!A2:S948,19,FALSE)="VAM",VLOOKUP(U2,Store_VAM!B2:C271,2, FALSE),VLOOKUP(U2,Store_SRP!B2:C103,2, FALSE)))</f>
      </c>
      <c r="W2">
        <f>VLOOKUP(D2,Sku_Consolidated!A2:G948, 7, FALSE)</f>
      </c>
      <c r="X2">
        <f>VLOOKUP(D2,Sku_Consolidated!A2:K948, 11, FALSE)</f>
      </c>
      <c r="Y2">
        <f>VLOOKUP(D2,Sku_Consolidated!A2:H948, 8, FALSE)</f>
      </c>
      <c r="Z2">
        <f>VLOOKUP(D2,Sku_Consolidated!A2:I948, 9, FALSE)</f>
      </c>
      <c r="AA2" t="s">
        <v>41</v>
      </c>
      <c r="AB2">
        <f>VLOOKUP(D2,Sku_Consolidated!A2:E948, {5}, FALSE)</f>
      </c>
      <c r="AC2">
        <f>IF(VLOOKUP(D2,Sku_Consolidated!A2:S948,19,FALSE)="SHOWCASE", VLOOKUP(U2,Store_Showcase!B2:N134,13, FALSE), IF(VLOOKUP(D2,Sku_Consolidated!A2:S948,19,FALSE)="VAM",VLOOKUP(U2,Store_VAM!B2:N271,13, FALSE),VLOOKUP(U2,Store_SRP!B2:N103,13, FALSE)))</f>
      </c>
      <c r="AD2">
        <f>IF(IFERROR(AC2,TRUE)=TRUE, "-","OK")</f>
      </c>
      <c r="AE2">
        <f>IF(IFERROR(VLOOKUP(U2,Store_Showcase!B2:H134,{5}, FALSE), TRUE)=TRUE, IF(IFERROR(VLOOKUP(U2,Store_SRP!B2:H103,{5}, FALSE), TRUE)=TRUE,VLOOKUP(U2,Store_VAM!B2:H271,{5}, FALSE),VLOOKUP(U2,Store_SRP!B2:H103,{5}, FALSE)), VLOOKUP(U2,Store_Showcase!B2:H134,{5}, FALSE))</f>
      </c>
      <c r="AF2">
        <f>IF(IFERROR(VLOOKUP(U2,Store_Showcase!B2:H134,{6}, FALSE), TRUE)=TRUE, IF(IFERROR(VLOOKUP(U2,Store_SRP!B2:H103,{6}, FALSE), TRUE)=TRUE,VLOOKUP(U2,Store_VAM!B2:H271,{6}, FALSE),VLOOKUP(U2,Store_SRP!B2:H103,{6}, FALSE)), VLOOKUP(U2,Store_Showcase!B2:H134,{6}, FALSE))</f>
      </c>
      <c r="AG2">
        <f>VLOOKUP(D2,Sku_Consolidated!A2:R948,18,FALSE)</f>
      </c>
      <c r="AH2">
        <f>VLOOKUP(D2,Sku_Consolidated!A2:S948,19,FALSE)</f>
      </c>
      <c r="AI2">
        <f>VLOOKUP(D2,Sku_Consolidated!A2:T948,20,FALSE)</f>
      </c>
    </row>
    <row r="3" spans="1:35" x14ac:dyDescent="0.25">
      <c r="A3">
        <v>2024</v>
      </c>
      <c r="B3" t="s">
        <v>30</v>
      </c>
      <c r="C3" t="s">
        <v>31</v>
      </c>
      <c r="D3">
        <v>104143253</v>
      </c>
      <c r="E3" t="s">
        <v>42</v>
      </c>
      <c r="F3" s="12" t="s">
        <v>33</v>
      </c>
      <c r="G3" s="12" t="s">
        <v>33</v>
      </c>
      <c r="H3" t="s">
        <v>34</v>
      </c>
      <c r="I3" s="13" t="s">
        <v>35</v>
      </c>
      <c r="J3" s="13">
        <f>IF(H3="EA", I3, 0)</f>
      </c>
      <c r="K3" s="13">
        <f>IF(H3="KG", I3, I3 * VLOOKUP(D3,Sku_Consolidated!A2:U948,21,FALSE))</f>
      </c>
      <c r="L3" s="14" t="s">
        <v>36</v>
      </c>
      <c r="M3">
        <v>80</v>
      </c>
      <c r="N3" s="14" t="s">
        <v>43</v>
      </c>
      <c r="O3" s="14" t="s">
        <v>44</v>
      </c>
      <c r="P3" s="14" t="s">
        <v>45</v>
      </c>
      <c r="Q3" s="14" t="s">
        <v>46</v>
      </c>
      <c r="R3">
        <f>IF(IFERROR(VLOOKUP(U3,Store_Showcase!B2:H134,7, FALSE), TRUE)=TRUE, IF(IFERROR(VLOOKUP(U3,Store_SRP!B2:H103,7, FALSE), TRUE)=TRUE,VLOOKUP(U3,Store_VAM!B2:H271,7, FALSE),VLOOKUP(U3,Store_SRP!B2:H103,7, FALSE)), VLOOKUP(U3,Store_Showcase!B2:H134,7, FALSE))</f>
      </c>
      <c r="S3">
        <f>IF(IFERROR(VLOOKUP(U3,Store_Showcase!B2:K134,10, FALSE), TRUE)=TRUE, IF(IFERROR(VLOOKUP(U3,Store_SRP!B2:K103,10, FALSE), TRUE)=TRUE,VLOOKUP(U3,Store_VAM!B2:K271,10, FALSE),VLOOKUP(U3,Store_SRP!B2:K103,10, FALSE)), VLOOKUP(U3,Store_Showcase!B2:K134,10, FALSE))</f>
      </c>
      <c r="T3">
        <f>IF(VLOOKUP(D3,Sku_Consolidated!A2:S948,19,FALSE)="SHOWCASE", VLOOKUP(U3,Store_Showcase!B2:L134,11, FALSE), IF(VLOOKUP(D3,Sku_Consolidated!A2:S948,19,FALSE)="VAM",VLOOKUP(U3,Store_VAM!B2:L271,11, FALSE),VLOOKUP(U3,Store_SRP!B2:L103,11, FALSE)))</f>
      </c>
      <c r="U3" s="14">
        <v>2018</v>
      </c>
      <c r="V3">
        <f>IF(VLOOKUP(D3,Sku_Consolidated!A2:S948,19,FALSE)="SHOWCASE", VLOOKUP(U3,Store_Showcase!B2:C134,2, FALSE), IF(VLOOKUP(D3,Sku_Consolidated!A2:S948,19,FALSE)="VAM",VLOOKUP(U3,Store_VAM!B2:C271,2, FALSE),VLOOKUP(U3,Store_SRP!B2:C103,2, FALSE)))</f>
      </c>
      <c r="W3">
        <f>VLOOKUP(D3,Sku_Consolidated!A2:G948, 7, FALSE)</f>
      </c>
      <c r="X3">
        <f>VLOOKUP(D3,Sku_Consolidated!A2:K948, 11, FALSE)</f>
      </c>
      <c r="Y3">
        <f>VLOOKUP(D3,Sku_Consolidated!A2:H948, 8, FALSE)</f>
      </c>
      <c r="Z3">
        <f>VLOOKUP(D3,Sku_Consolidated!A2:I948, 9, FALSE)</f>
      </c>
      <c r="AA3" t="s">
        <v>41</v>
      </c>
      <c r="AB3">
        <f>VLOOKUP(D3,Sku_Consolidated!A2:E948, {5}, FALSE)</f>
      </c>
      <c r="AC3">
        <f>IF(VLOOKUP(D3,Sku_Consolidated!A2:S948,19,FALSE)="SHOWCASE", VLOOKUP(U3,Store_Showcase!B2:N134,13, FALSE), IF(VLOOKUP(D3,Sku_Consolidated!A2:S948,19,FALSE)="VAM",VLOOKUP(U3,Store_VAM!B2:N271,13, FALSE),VLOOKUP(U3,Store_SRP!B2:N103,13, FALSE)))</f>
      </c>
      <c r="AD3">
        <f>IF(IFERROR(AC3,TRUE)=TRUE, "-","OK")</f>
      </c>
      <c r="AE3">
        <f>IF(IFERROR(VLOOKUP(U3,Store_Showcase!B2:H134,{5}, FALSE), TRUE)=TRUE, IF(IFERROR(VLOOKUP(U3,Store_SRP!B2:H103,{5}, FALSE), TRUE)=TRUE,VLOOKUP(U3,Store_VAM!B2:H271,{5}, FALSE),VLOOKUP(U3,Store_SRP!B2:H103,{5}, FALSE)), VLOOKUP(U3,Store_Showcase!B2:H134,{5}, FALSE))</f>
      </c>
      <c r="AF3">
        <f>IF(IFERROR(VLOOKUP(U3,Store_Showcase!B2:H134,{6}, FALSE), TRUE)=TRUE, IF(IFERROR(VLOOKUP(U3,Store_SRP!B2:H103,{6}, FALSE), TRUE)=TRUE,VLOOKUP(U3,Store_VAM!B2:H271,{6}, FALSE),VLOOKUP(U3,Store_SRP!B2:H103,{6}, FALSE)), VLOOKUP(U3,Store_Showcase!B2:H134,{6}, FALSE))</f>
      </c>
      <c r="AG3">
        <f>VLOOKUP(D3,Sku_Consolidated!A2:R948,18,FALSE)</f>
      </c>
      <c r="AH3">
        <f>VLOOKUP(D3,Sku_Consolidated!A2:S948,19,FALSE)</f>
      </c>
      <c r="AI3">
        <f>VLOOKUP(D3,Sku_Consolidated!A2:T948,20,FALSE)</f>
      </c>
    </row>
    <row r="4" spans="1:35" x14ac:dyDescent="0.25">
      <c r="A4">
        <v>2024</v>
      </c>
      <c r="B4" t="s">
        <v>30</v>
      </c>
      <c r="C4" t="s">
        <v>31</v>
      </c>
      <c r="D4">
        <v>104143268</v>
      </c>
      <c r="E4" t="s">
        <v>47</v>
      </c>
      <c r="F4" s="12" t="s">
        <v>33</v>
      </c>
      <c r="G4" s="12" t="s">
        <v>33</v>
      </c>
      <c r="H4" t="s">
        <v>34</v>
      </c>
      <c r="I4" s="13" t="s">
        <v>35</v>
      </c>
      <c r="J4" s="13">
        <f>IF(H4="EA", I4, 0)</f>
      </c>
      <c r="K4" s="13">
        <f>IF(H4="KG", I4, I4 * VLOOKUP(D4,Sku_Consolidated!A2:U948,21,FALSE))</f>
      </c>
      <c r="L4" s="14" t="s">
        <v>36</v>
      </c>
      <c r="M4">
        <v>80</v>
      </c>
      <c r="N4" s="14" t="s">
        <v>48</v>
      </c>
      <c r="O4" s="14" t="s">
        <v>49</v>
      </c>
      <c r="P4" s="14" t="s">
        <v>50</v>
      </c>
      <c r="Q4" s="14" t="s">
        <v>51</v>
      </c>
      <c r="R4">
        <f>IF(IFERROR(VLOOKUP(U4,Store_Showcase!B2:H134,7, FALSE), TRUE)=TRUE, IF(IFERROR(VLOOKUP(U4,Store_SRP!B2:H103,7, FALSE), TRUE)=TRUE,VLOOKUP(U4,Store_VAM!B2:H271,7, FALSE),VLOOKUP(U4,Store_SRP!B2:H103,7, FALSE)), VLOOKUP(U4,Store_Showcase!B2:H134,7, FALSE))</f>
      </c>
      <c r="S4">
        <f>IF(IFERROR(VLOOKUP(U4,Store_Showcase!B2:K134,10, FALSE), TRUE)=TRUE, IF(IFERROR(VLOOKUP(U4,Store_SRP!B2:K103,10, FALSE), TRUE)=TRUE,VLOOKUP(U4,Store_VAM!B2:K271,10, FALSE),VLOOKUP(U4,Store_SRP!B2:K103,10, FALSE)), VLOOKUP(U4,Store_Showcase!B2:K134,10, FALSE))</f>
      </c>
      <c r="T4">
        <f>IF(VLOOKUP(D4,Sku_Consolidated!A2:S948,19,FALSE)="SHOWCASE", VLOOKUP(U4,Store_Showcase!B2:L134,11, FALSE), IF(VLOOKUP(D4,Sku_Consolidated!A2:S948,19,FALSE)="VAM",VLOOKUP(U4,Store_VAM!B2:L271,11, FALSE),VLOOKUP(U4,Store_SRP!B2:L103,11, FALSE)))</f>
      </c>
      <c r="U4" s="14">
        <v>2018</v>
      </c>
      <c r="V4">
        <f>IF(VLOOKUP(D4,Sku_Consolidated!A2:S948,19,FALSE)="SHOWCASE", VLOOKUP(U4,Store_Showcase!B2:C134,2, FALSE), IF(VLOOKUP(D4,Sku_Consolidated!A2:S948,19,FALSE)="VAM",VLOOKUP(U4,Store_VAM!B2:C271,2, FALSE),VLOOKUP(U4,Store_SRP!B2:C103,2, FALSE)))</f>
      </c>
      <c r="W4">
        <f>VLOOKUP(D4,Sku_Consolidated!A2:G948, 7, FALSE)</f>
      </c>
      <c r="X4">
        <f>VLOOKUP(D4,Sku_Consolidated!A2:K948, 11, FALSE)</f>
      </c>
      <c r="Y4">
        <f>VLOOKUP(D4,Sku_Consolidated!A2:H948, 8, FALSE)</f>
      </c>
      <c r="Z4">
        <f>VLOOKUP(D4,Sku_Consolidated!A2:I948, 9, FALSE)</f>
      </c>
      <c r="AA4" t="s">
        <v>41</v>
      </c>
      <c r="AB4">
        <f>VLOOKUP(D4,Sku_Consolidated!A2:E948, {5}, FALSE)</f>
      </c>
      <c r="AC4">
        <f>IF(VLOOKUP(D4,Sku_Consolidated!A2:S948,19,FALSE)="SHOWCASE", VLOOKUP(U4,Store_Showcase!B2:N134,13, FALSE), IF(VLOOKUP(D4,Sku_Consolidated!A2:S948,19,FALSE)="VAM",VLOOKUP(U4,Store_VAM!B2:N271,13, FALSE),VLOOKUP(U4,Store_SRP!B2:N103,13, FALSE)))</f>
      </c>
      <c r="AD4">
        <f>IF(IFERROR(AC4,TRUE)=TRUE, "-","OK")</f>
      </c>
      <c r="AE4">
        <f>IF(IFERROR(VLOOKUP(U4,Store_Showcase!B2:H134,{5}, FALSE), TRUE)=TRUE, IF(IFERROR(VLOOKUP(U4,Store_SRP!B2:H103,{5}, FALSE), TRUE)=TRUE,VLOOKUP(U4,Store_VAM!B2:H271,{5}, FALSE),VLOOKUP(U4,Store_SRP!B2:H103,{5}, FALSE)), VLOOKUP(U4,Store_Showcase!B2:H134,{5}, FALSE))</f>
      </c>
      <c r="AF4">
        <f>IF(IFERROR(VLOOKUP(U4,Store_Showcase!B2:H134,{6}, FALSE), TRUE)=TRUE, IF(IFERROR(VLOOKUP(U4,Store_SRP!B2:H103,{6}, FALSE), TRUE)=TRUE,VLOOKUP(U4,Store_VAM!B2:H271,{6}, FALSE),VLOOKUP(U4,Store_SRP!B2:H103,{6}, FALSE)), VLOOKUP(U4,Store_Showcase!B2:H134,{6}, FALSE))</f>
      </c>
      <c r="AG4">
        <f>VLOOKUP(D4,Sku_Consolidated!A2:R948,18,FALSE)</f>
      </c>
      <c r="AH4">
        <f>VLOOKUP(D4,Sku_Consolidated!A2:S948,19,FALSE)</f>
      </c>
      <c r="AI4">
        <f>VLOOKUP(D4,Sku_Consolidated!A2:T948,20,FALSE)</f>
      </c>
    </row>
    <row r="5" spans="1:35" x14ac:dyDescent="0.25">
      <c r="A5">
        <v>2024</v>
      </c>
      <c r="B5" t="s">
        <v>30</v>
      </c>
      <c r="C5" t="s">
        <v>31</v>
      </c>
      <c r="D5">
        <v>104143246</v>
      </c>
      <c r="E5" t="s">
        <v>32</v>
      </c>
      <c r="F5" s="12" t="s">
        <v>52</v>
      </c>
      <c r="G5" s="12" t="s">
        <v>52</v>
      </c>
      <c r="H5" t="s">
        <v>34</v>
      </c>
      <c r="I5" s="13" t="s">
        <v>53</v>
      </c>
      <c r="J5" s="13">
        <f>IF(H5="EA", I5, 0)</f>
      </c>
      <c r="K5" s="13">
        <f>IF(H5="KG", I5, I5 * VLOOKUP(D5,Sku_Consolidated!A2:U948,21,FALSE))</f>
      </c>
      <c r="L5" s="14" t="s">
        <v>36</v>
      </c>
      <c r="M5">
        <v>80</v>
      </c>
      <c r="N5" s="14" t="s">
        <v>54</v>
      </c>
      <c r="O5" s="14" t="s">
        <v>55</v>
      </c>
      <c r="P5" s="14" t="s">
        <v>56</v>
      </c>
      <c r="Q5" s="14" t="s">
        <v>57</v>
      </c>
      <c r="R5">
        <f>IF(IFERROR(VLOOKUP(U5,Store_Showcase!B2:H134,7, FALSE), TRUE)=TRUE, IF(IFERROR(VLOOKUP(U5,Store_SRP!B2:H103,7, FALSE), TRUE)=TRUE,VLOOKUP(U5,Store_VAM!B2:H271,7, FALSE),VLOOKUP(U5,Store_SRP!B2:H103,7, FALSE)), VLOOKUP(U5,Store_Showcase!B2:H134,7, FALSE))</f>
      </c>
      <c r="S5">
        <f>IF(IFERROR(VLOOKUP(U5,Store_Showcase!B2:K134,10, FALSE), TRUE)=TRUE, IF(IFERROR(VLOOKUP(U5,Store_SRP!B2:K103,10, FALSE), TRUE)=TRUE,VLOOKUP(U5,Store_VAM!B2:K271,10, FALSE),VLOOKUP(U5,Store_SRP!B2:K103,10, FALSE)), VLOOKUP(U5,Store_Showcase!B2:K134,10, FALSE))</f>
      </c>
      <c r="T5">
        <f>IF(VLOOKUP(D5,Sku_Consolidated!A2:S948,19,FALSE)="SHOWCASE", VLOOKUP(U5,Store_Showcase!B2:L134,11, FALSE), IF(VLOOKUP(D5,Sku_Consolidated!A2:S948,19,FALSE)="VAM",VLOOKUP(U5,Store_VAM!B2:L271,11, FALSE),VLOOKUP(U5,Store_SRP!B2:L103,11, FALSE)))</f>
      </c>
      <c r="U5" s="14">
        <v>2018</v>
      </c>
      <c r="V5">
        <f>IF(VLOOKUP(D5,Sku_Consolidated!A2:S948,19,FALSE)="SHOWCASE", VLOOKUP(U5,Store_Showcase!B2:C134,2, FALSE), IF(VLOOKUP(D5,Sku_Consolidated!A2:S948,19,FALSE)="VAM",VLOOKUP(U5,Store_VAM!B2:C271,2, FALSE),VLOOKUP(U5,Store_SRP!B2:C103,2, FALSE)))</f>
      </c>
      <c r="W5">
        <f>VLOOKUP(D5,Sku_Consolidated!A2:G948, 7, FALSE)</f>
      </c>
      <c r="X5">
        <f>VLOOKUP(D5,Sku_Consolidated!A2:K948, 11, FALSE)</f>
      </c>
      <c r="Y5">
        <f>VLOOKUP(D5,Sku_Consolidated!A2:H948, 8, FALSE)</f>
      </c>
      <c r="Z5">
        <f>VLOOKUP(D5,Sku_Consolidated!A2:I948, 9, FALSE)</f>
      </c>
      <c r="AA5" t="s">
        <v>41</v>
      </c>
      <c r="AB5">
        <f>VLOOKUP(D5,Sku_Consolidated!A2:E948, {5}, FALSE)</f>
      </c>
      <c r="AC5">
        <f>IF(VLOOKUP(D5,Sku_Consolidated!A2:S948,19,FALSE)="SHOWCASE", VLOOKUP(U5,Store_Showcase!B2:N134,13, FALSE), IF(VLOOKUP(D5,Sku_Consolidated!A2:S948,19,FALSE)="VAM",VLOOKUP(U5,Store_VAM!B2:N271,13, FALSE),VLOOKUP(U5,Store_SRP!B2:N103,13, FALSE)))</f>
      </c>
      <c r="AD5">
        <f>IF(IFERROR(AC5,TRUE)=TRUE, "-","OK")</f>
      </c>
      <c r="AE5">
        <f>IF(IFERROR(VLOOKUP(U5,Store_Showcase!B2:H134,{5}, FALSE), TRUE)=TRUE, IF(IFERROR(VLOOKUP(U5,Store_SRP!B2:H103,{5}, FALSE), TRUE)=TRUE,VLOOKUP(U5,Store_VAM!B2:H271,{5}, FALSE),VLOOKUP(U5,Store_SRP!B2:H103,{5}, FALSE)), VLOOKUP(U5,Store_Showcase!B2:H134,{5}, FALSE))</f>
      </c>
      <c r="AF5">
        <f>IF(IFERROR(VLOOKUP(U5,Store_Showcase!B2:H134,{6}, FALSE), TRUE)=TRUE, IF(IFERROR(VLOOKUP(U5,Store_SRP!B2:H103,{6}, FALSE), TRUE)=TRUE,VLOOKUP(U5,Store_VAM!B2:H271,{6}, FALSE),VLOOKUP(U5,Store_SRP!B2:H103,{6}, FALSE)), VLOOKUP(U5,Store_Showcase!B2:H134,{6}, FALSE))</f>
      </c>
      <c r="AG5">
        <f>VLOOKUP(D5,Sku_Consolidated!A2:R948,18,FALSE)</f>
      </c>
      <c r="AH5">
        <f>VLOOKUP(D5,Sku_Consolidated!A2:S948,19,FALSE)</f>
      </c>
      <c r="AI5">
        <f>VLOOKUP(D5,Sku_Consolidated!A2:T948,20,FALSE)</f>
      </c>
    </row>
    <row r="6" spans="1:35" x14ac:dyDescent="0.25">
      <c r="A6">
        <v>2024</v>
      </c>
      <c r="B6" t="s">
        <v>30</v>
      </c>
      <c r="C6" t="s">
        <v>31</v>
      </c>
      <c r="D6">
        <v>104143253</v>
      </c>
      <c r="E6" t="s">
        <v>42</v>
      </c>
      <c r="F6" s="12" t="s">
        <v>52</v>
      </c>
      <c r="G6" s="12" t="s">
        <v>52</v>
      </c>
      <c r="H6" t="s">
        <v>34</v>
      </c>
      <c r="I6" s="13" t="s">
        <v>35</v>
      </c>
      <c r="J6" s="13">
        <f>IF(H6="EA", I6, 0)</f>
      </c>
      <c r="K6" s="13">
        <f>IF(H6="KG", I6, I6 * VLOOKUP(D6,Sku_Consolidated!A2:U948,21,FALSE))</f>
      </c>
      <c r="L6" s="14" t="s">
        <v>36</v>
      </c>
      <c r="M6">
        <v>80</v>
      </c>
      <c r="N6" s="14" t="s">
        <v>58</v>
      </c>
      <c r="O6" s="14" t="s">
        <v>59</v>
      </c>
      <c r="P6" s="14" t="s">
        <v>60</v>
      </c>
      <c r="Q6" s="14" t="s">
        <v>61</v>
      </c>
      <c r="R6">
        <f>IF(IFERROR(VLOOKUP(U6,Store_Showcase!B2:H134,7, FALSE), TRUE)=TRUE, IF(IFERROR(VLOOKUP(U6,Store_SRP!B2:H103,7, FALSE), TRUE)=TRUE,VLOOKUP(U6,Store_VAM!B2:H271,7, FALSE),VLOOKUP(U6,Store_SRP!B2:H103,7, FALSE)), VLOOKUP(U6,Store_Showcase!B2:H134,7, FALSE))</f>
      </c>
      <c r="S6">
        <f>IF(IFERROR(VLOOKUP(U6,Store_Showcase!B2:K134,10, FALSE), TRUE)=TRUE, IF(IFERROR(VLOOKUP(U6,Store_SRP!B2:K103,10, FALSE), TRUE)=TRUE,VLOOKUP(U6,Store_VAM!B2:K271,10, FALSE),VLOOKUP(U6,Store_SRP!B2:K103,10, FALSE)), VLOOKUP(U6,Store_Showcase!B2:K134,10, FALSE))</f>
      </c>
      <c r="T6">
        <f>IF(VLOOKUP(D6,Sku_Consolidated!A2:S948,19,FALSE)="SHOWCASE", VLOOKUP(U6,Store_Showcase!B2:L134,11, FALSE), IF(VLOOKUP(D6,Sku_Consolidated!A2:S948,19,FALSE)="VAM",VLOOKUP(U6,Store_VAM!B2:L271,11, FALSE),VLOOKUP(U6,Store_SRP!B2:L103,11, FALSE)))</f>
      </c>
      <c r="U6" s="14">
        <v>2018</v>
      </c>
      <c r="V6">
        <f>IF(VLOOKUP(D6,Sku_Consolidated!A2:S948,19,FALSE)="SHOWCASE", VLOOKUP(U6,Store_Showcase!B2:C134,2, FALSE), IF(VLOOKUP(D6,Sku_Consolidated!A2:S948,19,FALSE)="VAM",VLOOKUP(U6,Store_VAM!B2:C271,2, FALSE),VLOOKUP(U6,Store_SRP!B2:C103,2, FALSE)))</f>
      </c>
      <c r="W6">
        <f>VLOOKUP(D6,Sku_Consolidated!A2:G948, 7, FALSE)</f>
      </c>
      <c r="X6">
        <f>VLOOKUP(D6,Sku_Consolidated!A2:K948, 11, FALSE)</f>
      </c>
      <c r="Y6">
        <f>VLOOKUP(D6,Sku_Consolidated!A2:H948, 8, FALSE)</f>
      </c>
      <c r="Z6">
        <f>VLOOKUP(D6,Sku_Consolidated!A2:I948, 9, FALSE)</f>
      </c>
      <c r="AA6" t="s">
        <v>41</v>
      </c>
      <c r="AB6">
        <f>VLOOKUP(D6,Sku_Consolidated!A2:E948, {5}, FALSE)</f>
      </c>
      <c r="AC6">
        <f>IF(VLOOKUP(D6,Sku_Consolidated!A2:S948,19,FALSE)="SHOWCASE", VLOOKUP(U6,Store_Showcase!B2:N134,13, FALSE), IF(VLOOKUP(D6,Sku_Consolidated!A2:S948,19,FALSE)="VAM",VLOOKUP(U6,Store_VAM!B2:N271,13, FALSE),VLOOKUP(U6,Store_SRP!B2:N103,13, FALSE)))</f>
      </c>
      <c r="AD6">
        <f>IF(IFERROR(AC6,TRUE)=TRUE, "-","OK")</f>
      </c>
      <c r="AE6">
        <f>IF(IFERROR(VLOOKUP(U6,Store_Showcase!B2:H134,{5}, FALSE), TRUE)=TRUE, IF(IFERROR(VLOOKUP(U6,Store_SRP!B2:H103,{5}, FALSE), TRUE)=TRUE,VLOOKUP(U6,Store_VAM!B2:H271,{5}, FALSE),VLOOKUP(U6,Store_SRP!B2:H103,{5}, FALSE)), VLOOKUP(U6,Store_Showcase!B2:H134,{5}, FALSE))</f>
      </c>
      <c r="AF6">
        <f>IF(IFERROR(VLOOKUP(U6,Store_Showcase!B2:H134,{6}, FALSE), TRUE)=TRUE, IF(IFERROR(VLOOKUP(U6,Store_SRP!B2:H103,{6}, FALSE), TRUE)=TRUE,VLOOKUP(U6,Store_VAM!B2:H271,{6}, FALSE),VLOOKUP(U6,Store_SRP!B2:H103,{6}, FALSE)), VLOOKUP(U6,Store_Showcase!B2:H134,{6}, FALSE))</f>
      </c>
      <c r="AG6">
        <f>VLOOKUP(D6,Sku_Consolidated!A2:R948,18,FALSE)</f>
      </c>
      <c r="AH6">
        <f>VLOOKUP(D6,Sku_Consolidated!A2:S948,19,FALSE)</f>
      </c>
      <c r="AI6">
        <f>VLOOKUP(D6,Sku_Consolidated!A2:T948,20,FALSE)</f>
      </c>
    </row>
    <row r="7" spans="1:35" x14ac:dyDescent="0.25">
      <c r="A7">
        <v>2024</v>
      </c>
      <c r="B7" t="s">
        <v>30</v>
      </c>
      <c r="C7" t="s">
        <v>31</v>
      </c>
      <c r="D7">
        <v>104143256</v>
      </c>
      <c r="E7" t="s">
        <v>62</v>
      </c>
      <c r="F7" s="12" t="s">
        <v>52</v>
      </c>
      <c r="G7" s="12" t="s">
        <v>52</v>
      </c>
      <c r="H7" t="s">
        <v>34</v>
      </c>
      <c r="I7" s="13" t="s">
        <v>63</v>
      </c>
      <c r="J7" s="13">
        <f>IF(H7="EA", I7, 0)</f>
      </c>
      <c r="K7" s="13">
        <f>IF(H7="KG", I7, I7 * VLOOKUP(D7,Sku_Consolidated!A2:U948,21,FALSE))</f>
      </c>
      <c r="L7" s="14" t="s">
        <v>36</v>
      </c>
      <c r="M7">
        <v>80</v>
      </c>
      <c r="N7" s="14" t="s">
        <v>64</v>
      </c>
      <c r="O7" s="14" t="s">
        <v>65</v>
      </c>
      <c r="P7" s="14" t="s">
        <v>66</v>
      </c>
      <c r="Q7" s="14" t="s">
        <v>67</v>
      </c>
      <c r="R7">
        <f>IF(IFERROR(VLOOKUP(U7,Store_Showcase!B2:H134,7, FALSE), TRUE)=TRUE, IF(IFERROR(VLOOKUP(U7,Store_SRP!B2:H103,7, FALSE), TRUE)=TRUE,VLOOKUP(U7,Store_VAM!B2:H271,7, FALSE),VLOOKUP(U7,Store_SRP!B2:H103,7, FALSE)), VLOOKUP(U7,Store_Showcase!B2:H134,7, FALSE))</f>
      </c>
      <c r="S7">
        <f>IF(IFERROR(VLOOKUP(U7,Store_Showcase!B2:K134,10, FALSE), TRUE)=TRUE, IF(IFERROR(VLOOKUP(U7,Store_SRP!B2:K103,10, FALSE), TRUE)=TRUE,VLOOKUP(U7,Store_VAM!B2:K271,10, FALSE),VLOOKUP(U7,Store_SRP!B2:K103,10, FALSE)), VLOOKUP(U7,Store_Showcase!B2:K134,10, FALSE))</f>
      </c>
      <c r="T7">
        <f>IF(VLOOKUP(D7,Sku_Consolidated!A2:S948,19,FALSE)="SHOWCASE", VLOOKUP(U7,Store_Showcase!B2:L134,11, FALSE), IF(VLOOKUP(D7,Sku_Consolidated!A2:S948,19,FALSE)="VAM",VLOOKUP(U7,Store_VAM!B2:L271,11, FALSE),VLOOKUP(U7,Store_SRP!B2:L103,11, FALSE)))</f>
      </c>
      <c r="U7" s="14">
        <v>2018</v>
      </c>
      <c r="V7">
        <f>IF(VLOOKUP(D7,Sku_Consolidated!A2:S948,19,FALSE)="SHOWCASE", VLOOKUP(U7,Store_Showcase!B2:C134,2, FALSE), IF(VLOOKUP(D7,Sku_Consolidated!A2:S948,19,FALSE)="VAM",VLOOKUP(U7,Store_VAM!B2:C271,2, FALSE),VLOOKUP(U7,Store_SRP!B2:C103,2, FALSE)))</f>
      </c>
      <c r="W7">
        <f>VLOOKUP(D7,Sku_Consolidated!A2:G948, 7, FALSE)</f>
      </c>
      <c r="X7">
        <f>VLOOKUP(D7,Sku_Consolidated!A2:K948, 11, FALSE)</f>
      </c>
      <c r="Y7">
        <f>VLOOKUP(D7,Sku_Consolidated!A2:H948, 8, FALSE)</f>
      </c>
      <c r="Z7">
        <f>VLOOKUP(D7,Sku_Consolidated!A2:I948, 9, FALSE)</f>
      </c>
      <c r="AA7" t="s">
        <v>41</v>
      </c>
      <c r="AB7">
        <f>VLOOKUP(D7,Sku_Consolidated!A2:E948, {5}, FALSE)</f>
      </c>
      <c r="AC7">
        <f>IF(VLOOKUP(D7,Sku_Consolidated!A2:S948,19,FALSE)="SHOWCASE", VLOOKUP(U7,Store_Showcase!B2:N134,13, FALSE), IF(VLOOKUP(D7,Sku_Consolidated!A2:S948,19,FALSE)="VAM",VLOOKUP(U7,Store_VAM!B2:N271,13, FALSE),VLOOKUP(U7,Store_SRP!B2:N103,13, FALSE)))</f>
      </c>
      <c r="AD7">
        <f>IF(IFERROR(AC7,TRUE)=TRUE, "-","OK")</f>
      </c>
      <c r="AE7">
        <f>IF(IFERROR(VLOOKUP(U7,Store_Showcase!B2:H134,{5}, FALSE), TRUE)=TRUE, IF(IFERROR(VLOOKUP(U7,Store_SRP!B2:H103,{5}, FALSE), TRUE)=TRUE,VLOOKUP(U7,Store_VAM!B2:H271,{5}, FALSE),VLOOKUP(U7,Store_SRP!B2:H103,{5}, FALSE)), VLOOKUP(U7,Store_Showcase!B2:H134,{5}, FALSE))</f>
      </c>
      <c r="AF7">
        <f>IF(IFERROR(VLOOKUP(U7,Store_Showcase!B2:H134,{6}, FALSE), TRUE)=TRUE, IF(IFERROR(VLOOKUP(U7,Store_SRP!B2:H103,{6}, FALSE), TRUE)=TRUE,VLOOKUP(U7,Store_VAM!B2:H271,{6}, FALSE),VLOOKUP(U7,Store_SRP!B2:H103,{6}, FALSE)), VLOOKUP(U7,Store_Showcase!B2:H134,{6}, FALSE))</f>
      </c>
      <c r="AG7">
        <f>VLOOKUP(D7,Sku_Consolidated!A2:R948,18,FALSE)</f>
      </c>
      <c r="AH7">
        <f>VLOOKUP(D7,Sku_Consolidated!A2:S948,19,FALSE)</f>
      </c>
      <c r="AI7">
        <f>VLOOKUP(D7,Sku_Consolidated!A2:T948,20,FALSE)</f>
      </c>
    </row>
    <row r="8" spans="1:35" x14ac:dyDescent="0.25">
      <c r="A8">
        <v>2024</v>
      </c>
      <c r="B8" t="s">
        <v>30</v>
      </c>
      <c r="C8" t="s">
        <v>31</v>
      </c>
      <c r="D8">
        <v>104143268</v>
      </c>
      <c r="E8" t="s">
        <v>47</v>
      </c>
      <c r="F8" s="12" t="s">
        <v>52</v>
      </c>
      <c r="G8" s="12" t="s">
        <v>52</v>
      </c>
      <c r="H8" t="s">
        <v>34</v>
      </c>
      <c r="I8" s="13" t="s">
        <v>68</v>
      </c>
      <c r="J8" s="13">
        <f>IF(H8="EA", I8, 0)</f>
      </c>
      <c r="K8" s="13">
        <f>IF(H8="KG", I8, I8 * VLOOKUP(D8,Sku_Consolidated!A2:U948,21,FALSE))</f>
      </c>
      <c r="L8" s="14" t="s">
        <v>36</v>
      </c>
      <c r="M8">
        <v>80</v>
      </c>
      <c r="N8" s="14" t="s">
        <v>69</v>
      </c>
      <c r="O8" s="14" t="s">
        <v>70</v>
      </c>
      <c r="P8" s="14" t="s">
        <v>71</v>
      </c>
      <c r="Q8" s="14" t="s">
        <v>72</v>
      </c>
      <c r="R8">
        <f>IF(IFERROR(VLOOKUP(U8,Store_Showcase!B2:H134,7, FALSE), TRUE)=TRUE, IF(IFERROR(VLOOKUP(U8,Store_SRP!B2:H103,7, FALSE), TRUE)=TRUE,VLOOKUP(U8,Store_VAM!B2:H271,7, FALSE),VLOOKUP(U8,Store_SRP!B2:H103,7, FALSE)), VLOOKUP(U8,Store_Showcase!B2:H134,7, FALSE))</f>
      </c>
      <c r="S8">
        <f>IF(IFERROR(VLOOKUP(U8,Store_Showcase!B2:K134,10, FALSE), TRUE)=TRUE, IF(IFERROR(VLOOKUP(U8,Store_SRP!B2:K103,10, FALSE), TRUE)=TRUE,VLOOKUP(U8,Store_VAM!B2:K271,10, FALSE),VLOOKUP(U8,Store_SRP!B2:K103,10, FALSE)), VLOOKUP(U8,Store_Showcase!B2:K134,10, FALSE))</f>
      </c>
      <c r="T8">
        <f>IF(VLOOKUP(D8,Sku_Consolidated!A2:S948,19,FALSE)="SHOWCASE", VLOOKUP(U8,Store_Showcase!B2:L134,11, FALSE), IF(VLOOKUP(D8,Sku_Consolidated!A2:S948,19,FALSE)="VAM",VLOOKUP(U8,Store_VAM!B2:L271,11, FALSE),VLOOKUP(U8,Store_SRP!B2:L103,11, FALSE)))</f>
      </c>
      <c r="U8" s="14">
        <v>2018</v>
      </c>
      <c r="V8">
        <f>IF(VLOOKUP(D8,Sku_Consolidated!A2:S948,19,FALSE)="SHOWCASE", VLOOKUP(U8,Store_Showcase!B2:C134,2, FALSE), IF(VLOOKUP(D8,Sku_Consolidated!A2:S948,19,FALSE)="VAM",VLOOKUP(U8,Store_VAM!B2:C271,2, FALSE),VLOOKUP(U8,Store_SRP!B2:C103,2, FALSE)))</f>
      </c>
      <c r="W8">
        <f>VLOOKUP(D8,Sku_Consolidated!A2:G948, 7, FALSE)</f>
      </c>
      <c r="X8">
        <f>VLOOKUP(D8,Sku_Consolidated!A2:K948, 11, FALSE)</f>
      </c>
      <c r="Y8">
        <f>VLOOKUP(D8,Sku_Consolidated!A2:H948, 8, FALSE)</f>
      </c>
      <c r="Z8">
        <f>VLOOKUP(D8,Sku_Consolidated!A2:I948, 9, FALSE)</f>
      </c>
      <c r="AA8" t="s">
        <v>41</v>
      </c>
      <c r="AB8">
        <f>VLOOKUP(D8,Sku_Consolidated!A2:E948, {5}, FALSE)</f>
      </c>
      <c r="AC8">
        <f>IF(VLOOKUP(D8,Sku_Consolidated!A2:S948,19,FALSE)="SHOWCASE", VLOOKUP(U8,Store_Showcase!B2:N134,13, FALSE), IF(VLOOKUP(D8,Sku_Consolidated!A2:S948,19,FALSE)="VAM",VLOOKUP(U8,Store_VAM!B2:N271,13, FALSE),VLOOKUP(U8,Store_SRP!B2:N103,13, FALSE)))</f>
      </c>
      <c r="AD8">
        <f>IF(IFERROR(AC8,TRUE)=TRUE, "-","OK")</f>
      </c>
      <c r="AE8">
        <f>IF(IFERROR(VLOOKUP(U8,Store_Showcase!B2:H134,{5}, FALSE), TRUE)=TRUE, IF(IFERROR(VLOOKUP(U8,Store_SRP!B2:H103,{5}, FALSE), TRUE)=TRUE,VLOOKUP(U8,Store_VAM!B2:H271,{5}, FALSE),VLOOKUP(U8,Store_SRP!B2:H103,{5}, FALSE)), VLOOKUP(U8,Store_Showcase!B2:H134,{5}, FALSE))</f>
      </c>
      <c r="AF8">
        <f>IF(IFERROR(VLOOKUP(U8,Store_Showcase!B2:H134,{6}, FALSE), TRUE)=TRUE, IF(IFERROR(VLOOKUP(U8,Store_SRP!B2:H103,{6}, FALSE), TRUE)=TRUE,VLOOKUP(U8,Store_VAM!B2:H271,{6}, FALSE),VLOOKUP(U8,Store_SRP!B2:H103,{6}, FALSE)), VLOOKUP(U8,Store_Showcase!B2:H134,{6}, FALSE))</f>
      </c>
      <c r="AG8">
        <f>VLOOKUP(D8,Sku_Consolidated!A2:R948,18,FALSE)</f>
      </c>
      <c r="AH8">
        <f>VLOOKUP(D8,Sku_Consolidated!A2:S948,19,FALSE)</f>
      </c>
      <c r="AI8">
        <f>VLOOKUP(D8,Sku_Consolidated!A2:T948,20,FALSE)</f>
      </c>
    </row>
    <row r="9" spans="1:35" x14ac:dyDescent="0.25">
      <c r="A9">
        <v>2024</v>
      </c>
      <c r="B9" t="s">
        <v>30</v>
      </c>
      <c r="C9" t="s">
        <v>31</v>
      </c>
      <c r="D9">
        <v>104143268</v>
      </c>
      <c r="E9" t="s">
        <v>47</v>
      </c>
      <c r="F9" s="12" t="s">
        <v>73</v>
      </c>
      <c r="G9" s="12" t="s">
        <v>73</v>
      </c>
      <c r="H9" t="s">
        <v>34</v>
      </c>
      <c r="I9" s="13" t="s">
        <v>35</v>
      </c>
      <c r="J9" s="13">
        <f>IF(H9="EA", I9, 0)</f>
      </c>
      <c r="K9" s="13">
        <f>IF(H9="KG", I9, I9 * VLOOKUP(D9,Sku_Consolidated!A2:U948,21,FALSE))</f>
      </c>
      <c r="L9" s="14" t="s">
        <v>36</v>
      </c>
      <c r="M9">
        <v>80</v>
      </c>
      <c r="N9" s="14" t="s">
        <v>74</v>
      </c>
      <c r="O9" s="14" t="s">
        <v>75</v>
      </c>
      <c r="P9" s="14" t="s">
        <v>76</v>
      </c>
      <c r="Q9" s="14" t="s">
        <v>77</v>
      </c>
      <c r="R9">
        <f>IF(IFERROR(VLOOKUP(U9,Store_Showcase!B2:H134,7, FALSE), TRUE)=TRUE, IF(IFERROR(VLOOKUP(U9,Store_SRP!B2:H103,7, FALSE), TRUE)=TRUE,VLOOKUP(U9,Store_VAM!B2:H271,7, FALSE),VLOOKUP(U9,Store_SRP!B2:H103,7, FALSE)), VLOOKUP(U9,Store_Showcase!B2:H134,7, FALSE))</f>
      </c>
      <c r="S9">
        <f>IF(IFERROR(VLOOKUP(U9,Store_Showcase!B2:K134,10, FALSE), TRUE)=TRUE, IF(IFERROR(VLOOKUP(U9,Store_SRP!B2:K103,10, FALSE), TRUE)=TRUE,VLOOKUP(U9,Store_VAM!B2:K271,10, FALSE),VLOOKUP(U9,Store_SRP!B2:K103,10, FALSE)), VLOOKUP(U9,Store_Showcase!B2:K134,10, FALSE))</f>
      </c>
      <c r="T9">
        <f>IF(VLOOKUP(D9,Sku_Consolidated!A2:S948,19,FALSE)="SHOWCASE", VLOOKUP(U9,Store_Showcase!B2:L134,11, FALSE), IF(VLOOKUP(D9,Sku_Consolidated!A2:S948,19,FALSE)="VAM",VLOOKUP(U9,Store_VAM!B2:L271,11, FALSE),VLOOKUP(U9,Store_SRP!B2:L103,11, FALSE)))</f>
      </c>
      <c r="U9" s="14">
        <v>2018</v>
      </c>
      <c r="V9">
        <f>IF(VLOOKUP(D9,Sku_Consolidated!A2:S948,19,FALSE)="SHOWCASE", VLOOKUP(U9,Store_Showcase!B2:C134,2, FALSE), IF(VLOOKUP(D9,Sku_Consolidated!A2:S948,19,FALSE)="VAM",VLOOKUP(U9,Store_VAM!B2:C271,2, FALSE),VLOOKUP(U9,Store_SRP!B2:C103,2, FALSE)))</f>
      </c>
      <c r="W9">
        <f>VLOOKUP(D9,Sku_Consolidated!A2:G948, 7, FALSE)</f>
      </c>
      <c r="X9">
        <f>VLOOKUP(D9,Sku_Consolidated!A2:K948, 11, FALSE)</f>
      </c>
      <c r="Y9">
        <f>VLOOKUP(D9,Sku_Consolidated!A2:H948, 8, FALSE)</f>
      </c>
      <c r="Z9">
        <f>VLOOKUP(D9,Sku_Consolidated!A2:I948, 9, FALSE)</f>
      </c>
      <c r="AA9" t="s">
        <v>41</v>
      </c>
      <c r="AB9">
        <f>VLOOKUP(D9,Sku_Consolidated!A2:E948, {5}, FALSE)</f>
      </c>
      <c r="AC9">
        <f>IF(VLOOKUP(D9,Sku_Consolidated!A2:S948,19,FALSE)="SHOWCASE", VLOOKUP(U9,Store_Showcase!B2:N134,13, FALSE), IF(VLOOKUP(D9,Sku_Consolidated!A2:S948,19,FALSE)="VAM",VLOOKUP(U9,Store_VAM!B2:N271,13, FALSE),VLOOKUP(U9,Store_SRP!B2:N103,13, FALSE)))</f>
      </c>
      <c r="AD9">
        <f>IF(IFERROR(AC9,TRUE)=TRUE, "-","OK")</f>
      </c>
      <c r="AE9">
        <f>IF(IFERROR(VLOOKUP(U9,Store_Showcase!B2:H134,{5}, FALSE), TRUE)=TRUE, IF(IFERROR(VLOOKUP(U9,Store_SRP!B2:H103,{5}, FALSE), TRUE)=TRUE,VLOOKUP(U9,Store_VAM!B2:H271,{5}, FALSE),VLOOKUP(U9,Store_SRP!B2:H103,{5}, FALSE)), VLOOKUP(U9,Store_Showcase!B2:H134,{5}, FALSE))</f>
      </c>
      <c r="AF9">
        <f>IF(IFERROR(VLOOKUP(U9,Store_Showcase!B2:H134,{6}, FALSE), TRUE)=TRUE, IF(IFERROR(VLOOKUP(U9,Store_SRP!B2:H103,{6}, FALSE), TRUE)=TRUE,VLOOKUP(U9,Store_VAM!B2:H271,{6}, FALSE),VLOOKUP(U9,Store_SRP!B2:H103,{6}, FALSE)), VLOOKUP(U9,Store_Showcase!B2:H134,{6}, FALSE))</f>
      </c>
      <c r="AG9">
        <f>VLOOKUP(D9,Sku_Consolidated!A2:R948,18,FALSE)</f>
      </c>
      <c r="AH9">
        <f>VLOOKUP(D9,Sku_Consolidated!A2:S948,19,FALSE)</f>
      </c>
      <c r="AI9">
        <f>VLOOKUP(D9,Sku_Consolidated!A2:T948,20,FALSE)</f>
      </c>
    </row>
    <row r="10" spans="1:35" x14ac:dyDescent="0.25">
      <c r="A10">
        <v>2024</v>
      </c>
      <c r="B10" t="s">
        <v>30</v>
      </c>
      <c r="C10" t="s">
        <v>31</v>
      </c>
      <c r="D10">
        <v>104143265</v>
      </c>
      <c r="E10" t="s">
        <v>78</v>
      </c>
      <c r="F10" s="12" t="s">
        <v>79</v>
      </c>
      <c r="G10" s="12" t="s">
        <v>79</v>
      </c>
      <c r="H10" t="s">
        <v>34</v>
      </c>
      <c r="I10" s="13" t="s">
        <v>35</v>
      </c>
      <c r="J10" s="13">
        <f>IF(H10="EA", I10, 0)</f>
      </c>
      <c r="K10" s="13">
        <f>IF(H10="KG", I10, I10 * VLOOKUP(D10,Sku_Consolidated!A2:U948,21,FALSE))</f>
      </c>
      <c r="L10" s="14" t="s">
        <v>36</v>
      </c>
      <c r="M10">
        <v>80</v>
      </c>
      <c r="N10" s="14" t="s">
        <v>80</v>
      </c>
      <c r="O10" s="14" t="s">
        <v>81</v>
      </c>
      <c r="P10" s="14" t="s">
        <v>82</v>
      </c>
      <c r="Q10" s="14" t="s">
        <v>83</v>
      </c>
      <c r="R10">
        <f>IF(IFERROR(VLOOKUP(U10,Store_Showcase!B2:H134,7, FALSE), TRUE)=TRUE, IF(IFERROR(VLOOKUP(U10,Store_SRP!B2:H103,7, FALSE), TRUE)=TRUE,VLOOKUP(U10,Store_VAM!B2:H271,7, FALSE),VLOOKUP(U10,Store_SRP!B2:H103,7, FALSE)), VLOOKUP(U10,Store_Showcase!B2:H134,7, FALSE))</f>
      </c>
      <c r="S10">
        <f>IF(IFERROR(VLOOKUP(U10,Store_Showcase!B2:K134,10, FALSE), TRUE)=TRUE, IF(IFERROR(VLOOKUP(U10,Store_SRP!B2:K103,10, FALSE), TRUE)=TRUE,VLOOKUP(U10,Store_VAM!B2:K271,10, FALSE),VLOOKUP(U10,Store_SRP!B2:K103,10, FALSE)), VLOOKUP(U10,Store_Showcase!B2:K134,10, FALSE))</f>
      </c>
      <c r="T10">
        <f>IF(VLOOKUP(D10,Sku_Consolidated!A2:S948,19,FALSE)="SHOWCASE", VLOOKUP(U10,Store_Showcase!B2:L134,11, FALSE), IF(VLOOKUP(D10,Sku_Consolidated!A2:S948,19,FALSE)="VAM",VLOOKUP(U10,Store_VAM!B2:L271,11, FALSE),VLOOKUP(U10,Store_SRP!B2:L103,11, FALSE)))</f>
      </c>
      <c r="U10" s="14">
        <v>2018</v>
      </c>
      <c r="V10">
        <f>IF(VLOOKUP(D10,Sku_Consolidated!A2:S948,19,FALSE)="SHOWCASE", VLOOKUP(U10,Store_Showcase!B2:C134,2, FALSE), IF(VLOOKUP(D10,Sku_Consolidated!A2:S948,19,FALSE)="VAM",VLOOKUP(U10,Store_VAM!B2:C271,2, FALSE),VLOOKUP(U10,Store_SRP!B2:C103,2, FALSE)))</f>
      </c>
      <c r="W10">
        <f>VLOOKUP(D10,Sku_Consolidated!A2:G948, 7, FALSE)</f>
      </c>
      <c r="X10">
        <f>VLOOKUP(D10,Sku_Consolidated!A2:K948, 11, FALSE)</f>
      </c>
      <c r="Y10">
        <f>VLOOKUP(D10,Sku_Consolidated!A2:H948, 8, FALSE)</f>
      </c>
      <c r="Z10">
        <f>VLOOKUP(D10,Sku_Consolidated!A2:I948, 9, FALSE)</f>
      </c>
      <c r="AA10" t="s">
        <v>41</v>
      </c>
      <c r="AB10">
        <f>VLOOKUP(D10,Sku_Consolidated!A2:E948, {5}, FALSE)</f>
      </c>
      <c r="AC10">
        <f>IF(VLOOKUP(D10,Sku_Consolidated!A2:S948,19,FALSE)="SHOWCASE", VLOOKUP(U10,Store_Showcase!B2:N134,13, FALSE), IF(VLOOKUP(D10,Sku_Consolidated!A2:S948,19,FALSE)="VAM",VLOOKUP(U10,Store_VAM!B2:N271,13, FALSE),VLOOKUP(U10,Store_SRP!B2:N103,13, FALSE)))</f>
      </c>
      <c r="AD10">
        <f>IF(IFERROR(AC10,TRUE)=TRUE, "-","OK")</f>
      </c>
      <c r="AE10">
        <f>IF(IFERROR(VLOOKUP(U10,Store_Showcase!B2:H134,{5}, FALSE), TRUE)=TRUE, IF(IFERROR(VLOOKUP(U10,Store_SRP!B2:H103,{5}, FALSE), TRUE)=TRUE,VLOOKUP(U10,Store_VAM!B2:H271,{5}, FALSE),VLOOKUP(U10,Store_SRP!B2:H103,{5}, FALSE)), VLOOKUP(U10,Store_Showcase!B2:H134,{5}, FALSE))</f>
      </c>
      <c r="AF10">
        <f>IF(IFERROR(VLOOKUP(U10,Store_Showcase!B2:H134,{6}, FALSE), TRUE)=TRUE, IF(IFERROR(VLOOKUP(U10,Store_SRP!B2:H103,{6}, FALSE), TRUE)=TRUE,VLOOKUP(U10,Store_VAM!B2:H271,{6}, FALSE),VLOOKUP(U10,Store_SRP!B2:H103,{6}, FALSE)), VLOOKUP(U10,Store_Showcase!B2:H134,{6}, FALSE))</f>
      </c>
      <c r="AG10">
        <f>VLOOKUP(D10,Sku_Consolidated!A2:R948,18,FALSE)</f>
      </c>
      <c r="AH10">
        <f>VLOOKUP(D10,Sku_Consolidated!A2:S948,19,FALSE)</f>
      </c>
      <c r="AI10">
        <f>VLOOKUP(D10,Sku_Consolidated!A2:T948,20,FALSE)</f>
      </c>
    </row>
    <row r="11" spans="1:35" x14ac:dyDescent="0.25">
      <c r="A11">
        <v>2024</v>
      </c>
      <c r="B11" t="s">
        <v>30</v>
      </c>
      <c r="C11" t="s">
        <v>31</v>
      </c>
      <c r="D11">
        <v>104143246</v>
      </c>
      <c r="E11" t="s">
        <v>32</v>
      </c>
      <c r="F11" s="12" t="s">
        <v>84</v>
      </c>
      <c r="G11" s="12" t="s">
        <v>84</v>
      </c>
      <c r="H11" t="s">
        <v>34</v>
      </c>
      <c r="I11" s="13" t="s">
        <v>53</v>
      </c>
      <c r="J11" s="13">
        <f>IF(H11="EA", I11, 0)</f>
      </c>
      <c r="K11" s="13">
        <f>IF(H11="KG", I11, I11 * VLOOKUP(D11,Sku_Consolidated!A2:U948,21,FALSE))</f>
      </c>
      <c r="L11" s="14" t="s">
        <v>36</v>
      </c>
      <c r="M11">
        <v>80</v>
      </c>
      <c r="N11" s="14" t="s">
        <v>54</v>
      </c>
      <c r="O11" s="14" t="s">
        <v>55</v>
      </c>
      <c r="P11" s="14" t="s">
        <v>56</v>
      </c>
      <c r="Q11" s="14" t="s">
        <v>57</v>
      </c>
      <c r="R11">
        <f>IF(IFERROR(VLOOKUP(U11,Store_Showcase!B2:H134,7, FALSE), TRUE)=TRUE, IF(IFERROR(VLOOKUP(U11,Store_SRP!B2:H103,7, FALSE), TRUE)=TRUE,VLOOKUP(U11,Store_VAM!B2:H271,7, FALSE),VLOOKUP(U11,Store_SRP!B2:H103,7, FALSE)), VLOOKUP(U11,Store_Showcase!B2:H134,7, FALSE))</f>
      </c>
      <c r="S11">
        <f>IF(IFERROR(VLOOKUP(U11,Store_Showcase!B2:K134,10, FALSE), TRUE)=TRUE, IF(IFERROR(VLOOKUP(U11,Store_SRP!B2:K103,10, FALSE), TRUE)=TRUE,VLOOKUP(U11,Store_VAM!B2:K271,10, FALSE),VLOOKUP(U11,Store_SRP!B2:K103,10, FALSE)), VLOOKUP(U11,Store_Showcase!B2:K134,10, FALSE))</f>
      </c>
      <c r="T11">
        <f>IF(VLOOKUP(D11,Sku_Consolidated!A2:S948,19,FALSE)="SHOWCASE", VLOOKUP(U11,Store_Showcase!B2:L134,11, FALSE), IF(VLOOKUP(D11,Sku_Consolidated!A2:S948,19,FALSE)="VAM",VLOOKUP(U11,Store_VAM!B2:L271,11, FALSE),VLOOKUP(U11,Store_SRP!B2:L103,11, FALSE)))</f>
      </c>
      <c r="U11" s="14">
        <v>2018</v>
      </c>
      <c r="V11">
        <f>IF(VLOOKUP(D11,Sku_Consolidated!A2:S948,19,FALSE)="SHOWCASE", VLOOKUP(U11,Store_Showcase!B2:C134,2, FALSE), IF(VLOOKUP(D11,Sku_Consolidated!A2:S948,19,FALSE)="VAM",VLOOKUP(U11,Store_VAM!B2:C271,2, FALSE),VLOOKUP(U11,Store_SRP!B2:C103,2, FALSE)))</f>
      </c>
      <c r="W11">
        <f>VLOOKUP(D11,Sku_Consolidated!A2:G948, 7, FALSE)</f>
      </c>
      <c r="X11">
        <f>VLOOKUP(D11,Sku_Consolidated!A2:K948, 11, FALSE)</f>
      </c>
      <c r="Y11">
        <f>VLOOKUP(D11,Sku_Consolidated!A2:H948, 8, FALSE)</f>
      </c>
      <c r="Z11">
        <f>VLOOKUP(D11,Sku_Consolidated!A2:I948, 9, FALSE)</f>
      </c>
      <c r="AA11" t="s">
        <v>41</v>
      </c>
      <c r="AB11">
        <f>VLOOKUP(D11,Sku_Consolidated!A2:E948, {5}, FALSE)</f>
      </c>
      <c r="AC11">
        <f>IF(VLOOKUP(D11,Sku_Consolidated!A2:S948,19,FALSE)="SHOWCASE", VLOOKUP(U11,Store_Showcase!B2:N134,13, FALSE), IF(VLOOKUP(D11,Sku_Consolidated!A2:S948,19,FALSE)="VAM",VLOOKUP(U11,Store_VAM!B2:N271,13, FALSE),VLOOKUP(U11,Store_SRP!B2:N103,13, FALSE)))</f>
      </c>
      <c r="AD11">
        <f>IF(IFERROR(AC11,TRUE)=TRUE, "-","OK")</f>
      </c>
      <c r="AE11">
        <f>IF(IFERROR(VLOOKUP(U11,Store_Showcase!B2:H134,{5}, FALSE), TRUE)=TRUE, IF(IFERROR(VLOOKUP(U11,Store_SRP!B2:H103,{5}, FALSE), TRUE)=TRUE,VLOOKUP(U11,Store_VAM!B2:H271,{5}, FALSE),VLOOKUP(U11,Store_SRP!B2:H103,{5}, FALSE)), VLOOKUP(U11,Store_Showcase!B2:H134,{5}, FALSE))</f>
      </c>
      <c r="AF11">
        <f>IF(IFERROR(VLOOKUP(U11,Store_Showcase!B2:H134,{6}, FALSE), TRUE)=TRUE, IF(IFERROR(VLOOKUP(U11,Store_SRP!B2:H103,{6}, FALSE), TRUE)=TRUE,VLOOKUP(U11,Store_VAM!B2:H271,{6}, FALSE),VLOOKUP(U11,Store_SRP!B2:H103,{6}, FALSE)), VLOOKUP(U11,Store_Showcase!B2:H134,{6}, FALSE))</f>
      </c>
      <c r="AG11">
        <f>VLOOKUP(D11,Sku_Consolidated!A2:R948,18,FALSE)</f>
      </c>
      <c r="AH11">
        <f>VLOOKUP(D11,Sku_Consolidated!A2:S948,19,FALSE)</f>
      </c>
      <c r="AI11">
        <f>VLOOKUP(D11,Sku_Consolidated!A2:T948,20,FALSE)</f>
      </c>
    </row>
    <row r="12" spans="1:35" x14ac:dyDescent="0.25">
      <c r="A12">
        <v>2024</v>
      </c>
      <c r="B12" t="s">
        <v>30</v>
      </c>
      <c r="C12" t="s">
        <v>31</v>
      </c>
      <c r="D12">
        <v>104143253</v>
      </c>
      <c r="E12" t="s">
        <v>42</v>
      </c>
      <c r="F12" s="12" t="s">
        <v>84</v>
      </c>
      <c r="G12" s="12" t="s">
        <v>84</v>
      </c>
      <c r="H12" t="s">
        <v>34</v>
      </c>
      <c r="I12" s="13" t="s">
        <v>35</v>
      </c>
      <c r="J12" s="13">
        <f>IF(H12="EA", I12, 0)</f>
      </c>
      <c r="K12" s="13">
        <f>IF(H12="KG", I12, I12 * VLOOKUP(D12,Sku_Consolidated!A2:U948,21,FALSE))</f>
      </c>
      <c r="L12" s="14" t="s">
        <v>36</v>
      </c>
      <c r="M12">
        <v>80</v>
      </c>
      <c r="N12" s="14" t="s">
        <v>58</v>
      </c>
      <c r="O12" s="14" t="s">
        <v>59</v>
      </c>
      <c r="P12" s="14" t="s">
        <v>60</v>
      </c>
      <c r="Q12" s="14" t="s">
        <v>61</v>
      </c>
      <c r="R12">
        <f>IF(IFERROR(VLOOKUP(U12,Store_Showcase!B2:H134,7, FALSE), TRUE)=TRUE, IF(IFERROR(VLOOKUP(U12,Store_SRP!B2:H103,7, FALSE), TRUE)=TRUE,VLOOKUP(U12,Store_VAM!B2:H271,7, FALSE),VLOOKUP(U12,Store_SRP!B2:H103,7, FALSE)), VLOOKUP(U12,Store_Showcase!B2:H134,7, FALSE))</f>
      </c>
      <c r="S12">
        <f>IF(IFERROR(VLOOKUP(U12,Store_Showcase!B2:K134,10, FALSE), TRUE)=TRUE, IF(IFERROR(VLOOKUP(U12,Store_SRP!B2:K103,10, FALSE), TRUE)=TRUE,VLOOKUP(U12,Store_VAM!B2:K271,10, FALSE),VLOOKUP(U12,Store_SRP!B2:K103,10, FALSE)), VLOOKUP(U12,Store_Showcase!B2:K134,10, FALSE))</f>
      </c>
      <c r="T12">
        <f>IF(VLOOKUP(D12,Sku_Consolidated!A2:S948,19,FALSE)="SHOWCASE", VLOOKUP(U12,Store_Showcase!B2:L134,11, FALSE), IF(VLOOKUP(D12,Sku_Consolidated!A2:S948,19,FALSE)="VAM",VLOOKUP(U12,Store_VAM!B2:L271,11, FALSE),VLOOKUP(U12,Store_SRP!B2:L103,11, FALSE)))</f>
      </c>
      <c r="U12" s="14">
        <v>2018</v>
      </c>
      <c r="V12">
        <f>IF(VLOOKUP(D12,Sku_Consolidated!A2:S948,19,FALSE)="SHOWCASE", VLOOKUP(U12,Store_Showcase!B2:C134,2, FALSE), IF(VLOOKUP(D12,Sku_Consolidated!A2:S948,19,FALSE)="VAM",VLOOKUP(U12,Store_VAM!B2:C271,2, FALSE),VLOOKUP(U12,Store_SRP!B2:C103,2, FALSE)))</f>
      </c>
      <c r="W12">
        <f>VLOOKUP(D12,Sku_Consolidated!A2:G948, 7, FALSE)</f>
      </c>
      <c r="X12">
        <f>VLOOKUP(D12,Sku_Consolidated!A2:K948, 11, FALSE)</f>
      </c>
      <c r="Y12">
        <f>VLOOKUP(D12,Sku_Consolidated!A2:H948, 8, FALSE)</f>
      </c>
      <c r="Z12">
        <f>VLOOKUP(D12,Sku_Consolidated!A2:I948, 9, FALSE)</f>
      </c>
      <c r="AA12" t="s">
        <v>41</v>
      </c>
      <c r="AB12">
        <f>VLOOKUP(D12,Sku_Consolidated!A2:E948, {5}, FALSE)</f>
      </c>
      <c r="AC12">
        <f>IF(VLOOKUP(D12,Sku_Consolidated!A2:S948,19,FALSE)="SHOWCASE", VLOOKUP(U12,Store_Showcase!B2:N134,13, FALSE), IF(VLOOKUP(D12,Sku_Consolidated!A2:S948,19,FALSE)="VAM",VLOOKUP(U12,Store_VAM!B2:N271,13, FALSE),VLOOKUP(U12,Store_SRP!B2:N103,13, FALSE)))</f>
      </c>
      <c r="AD12">
        <f>IF(IFERROR(AC12,TRUE)=TRUE, "-","OK")</f>
      </c>
      <c r="AE12">
        <f>IF(IFERROR(VLOOKUP(U12,Store_Showcase!B2:H134,{5}, FALSE), TRUE)=TRUE, IF(IFERROR(VLOOKUP(U12,Store_SRP!B2:H103,{5}, FALSE), TRUE)=TRUE,VLOOKUP(U12,Store_VAM!B2:H271,{5}, FALSE),VLOOKUP(U12,Store_SRP!B2:H103,{5}, FALSE)), VLOOKUP(U12,Store_Showcase!B2:H134,{5}, FALSE))</f>
      </c>
      <c r="AF12">
        <f>IF(IFERROR(VLOOKUP(U12,Store_Showcase!B2:H134,{6}, FALSE), TRUE)=TRUE, IF(IFERROR(VLOOKUP(U12,Store_SRP!B2:H103,{6}, FALSE), TRUE)=TRUE,VLOOKUP(U12,Store_VAM!B2:H271,{6}, FALSE),VLOOKUP(U12,Store_SRP!B2:H103,{6}, FALSE)), VLOOKUP(U12,Store_Showcase!B2:H134,{6}, FALSE))</f>
      </c>
      <c r="AG12">
        <f>VLOOKUP(D12,Sku_Consolidated!A2:R948,18,FALSE)</f>
      </c>
      <c r="AH12">
        <f>VLOOKUP(D12,Sku_Consolidated!A2:S948,19,FALSE)</f>
      </c>
      <c r="AI12">
        <f>VLOOKUP(D12,Sku_Consolidated!A2:T948,20,FALSE)</f>
      </c>
    </row>
    <row r="13" spans="1:35" x14ac:dyDescent="0.25">
      <c r="A13">
        <v>2024</v>
      </c>
      <c r="B13" t="s">
        <v>30</v>
      </c>
      <c r="C13" t="s">
        <v>31</v>
      </c>
      <c r="D13">
        <v>104143256</v>
      </c>
      <c r="E13" t="s">
        <v>62</v>
      </c>
      <c r="F13" s="12" t="s">
        <v>84</v>
      </c>
      <c r="G13" s="12" t="s">
        <v>84</v>
      </c>
      <c r="H13" t="s">
        <v>34</v>
      </c>
      <c r="I13" s="13" t="s">
        <v>35</v>
      </c>
      <c r="J13" s="13">
        <f>IF(H13="EA", I13, 0)</f>
      </c>
      <c r="K13" s="13">
        <f>IF(H13="KG", I13, I13 * VLOOKUP(D13,Sku_Consolidated!A2:U948,21,FALSE))</f>
      </c>
      <c r="L13" s="14" t="s">
        <v>36</v>
      </c>
      <c r="M13">
        <v>80</v>
      </c>
      <c r="N13" s="14" t="s">
        <v>85</v>
      </c>
      <c r="O13" s="14" t="s">
        <v>86</v>
      </c>
      <c r="P13" s="14" t="s">
        <v>87</v>
      </c>
      <c r="Q13" s="14" t="s">
        <v>88</v>
      </c>
      <c r="R13">
        <f>IF(IFERROR(VLOOKUP(U13,Store_Showcase!B2:H134,7, FALSE), TRUE)=TRUE, IF(IFERROR(VLOOKUP(U13,Store_SRP!B2:H103,7, FALSE), TRUE)=TRUE,VLOOKUP(U13,Store_VAM!B2:H271,7, FALSE),VLOOKUP(U13,Store_SRP!B2:H103,7, FALSE)), VLOOKUP(U13,Store_Showcase!B2:H134,7, FALSE))</f>
      </c>
      <c r="S13">
        <f>IF(IFERROR(VLOOKUP(U13,Store_Showcase!B2:K134,10, FALSE), TRUE)=TRUE, IF(IFERROR(VLOOKUP(U13,Store_SRP!B2:K103,10, FALSE), TRUE)=TRUE,VLOOKUP(U13,Store_VAM!B2:K271,10, FALSE),VLOOKUP(U13,Store_SRP!B2:K103,10, FALSE)), VLOOKUP(U13,Store_Showcase!B2:K134,10, FALSE))</f>
      </c>
      <c r="T13">
        <f>IF(VLOOKUP(D13,Sku_Consolidated!A2:S948,19,FALSE)="SHOWCASE", VLOOKUP(U13,Store_Showcase!B2:L134,11, FALSE), IF(VLOOKUP(D13,Sku_Consolidated!A2:S948,19,FALSE)="VAM",VLOOKUP(U13,Store_VAM!B2:L271,11, FALSE),VLOOKUP(U13,Store_SRP!B2:L103,11, FALSE)))</f>
      </c>
      <c r="U13" s="14">
        <v>2018</v>
      </c>
      <c r="V13">
        <f>IF(VLOOKUP(D13,Sku_Consolidated!A2:S948,19,FALSE)="SHOWCASE", VLOOKUP(U13,Store_Showcase!B2:C134,2, FALSE), IF(VLOOKUP(D13,Sku_Consolidated!A2:S948,19,FALSE)="VAM",VLOOKUP(U13,Store_VAM!B2:C271,2, FALSE),VLOOKUP(U13,Store_SRP!B2:C103,2, FALSE)))</f>
      </c>
      <c r="W13">
        <f>VLOOKUP(D13,Sku_Consolidated!A2:G948, 7, FALSE)</f>
      </c>
      <c r="X13">
        <f>VLOOKUP(D13,Sku_Consolidated!A2:K948, 11, FALSE)</f>
      </c>
      <c r="Y13">
        <f>VLOOKUP(D13,Sku_Consolidated!A2:H948, 8, FALSE)</f>
      </c>
      <c r="Z13">
        <f>VLOOKUP(D13,Sku_Consolidated!A2:I948, 9, FALSE)</f>
      </c>
      <c r="AA13" t="s">
        <v>41</v>
      </c>
      <c r="AB13">
        <f>VLOOKUP(D13,Sku_Consolidated!A2:E948, {5}, FALSE)</f>
      </c>
      <c r="AC13">
        <f>IF(VLOOKUP(D13,Sku_Consolidated!A2:S948,19,FALSE)="SHOWCASE", VLOOKUP(U13,Store_Showcase!B2:N134,13, FALSE), IF(VLOOKUP(D13,Sku_Consolidated!A2:S948,19,FALSE)="VAM",VLOOKUP(U13,Store_VAM!B2:N271,13, FALSE),VLOOKUP(U13,Store_SRP!B2:N103,13, FALSE)))</f>
      </c>
      <c r="AD13">
        <f>IF(IFERROR(AC13,TRUE)=TRUE, "-","OK")</f>
      </c>
      <c r="AE13">
        <f>IF(IFERROR(VLOOKUP(U13,Store_Showcase!B2:H134,{5}, FALSE), TRUE)=TRUE, IF(IFERROR(VLOOKUP(U13,Store_SRP!B2:H103,{5}, FALSE), TRUE)=TRUE,VLOOKUP(U13,Store_VAM!B2:H271,{5}, FALSE),VLOOKUP(U13,Store_SRP!B2:H103,{5}, FALSE)), VLOOKUP(U13,Store_Showcase!B2:H134,{5}, FALSE))</f>
      </c>
      <c r="AF13">
        <f>IF(IFERROR(VLOOKUP(U13,Store_Showcase!B2:H134,{6}, FALSE), TRUE)=TRUE, IF(IFERROR(VLOOKUP(U13,Store_SRP!B2:H103,{6}, FALSE), TRUE)=TRUE,VLOOKUP(U13,Store_VAM!B2:H271,{6}, FALSE),VLOOKUP(U13,Store_SRP!B2:H103,{6}, FALSE)), VLOOKUP(U13,Store_Showcase!B2:H134,{6}, FALSE))</f>
      </c>
      <c r="AG13">
        <f>VLOOKUP(D13,Sku_Consolidated!A2:R948,18,FALSE)</f>
      </c>
      <c r="AH13">
        <f>VLOOKUP(D13,Sku_Consolidated!A2:S948,19,FALSE)</f>
      </c>
      <c r="AI13">
        <f>VLOOKUP(D13,Sku_Consolidated!A2:T948,20,FALSE)</f>
      </c>
    </row>
    <row r="14" spans="1:35" x14ac:dyDescent="0.25">
      <c r="A14">
        <v>2024</v>
      </c>
      <c r="B14" t="s">
        <v>30</v>
      </c>
      <c r="C14" t="s">
        <v>31</v>
      </c>
      <c r="D14">
        <v>104143253</v>
      </c>
      <c r="E14" t="s">
        <v>42</v>
      </c>
      <c r="F14" s="12" t="s">
        <v>89</v>
      </c>
      <c r="G14" s="12" t="s">
        <v>89</v>
      </c>
      <c r="H14" t="s">
        <v>34</v>
      </c>
      <c r="I14" s="13" t="s">
        <v>35</v>
      </c>
      <c r="J14" s="13">
        <f>IF(H14="EA", I14, 0)</f>
      </c>
      <c r="K14" s="13">
        <f>IF(H14="KG", I14, I14 * VLOOKUP(D14,Sku_Consolidated!A2:U948,21,FALSE))</f>
      </c>
      <c r="L14" s="14" t="s">
        <v>36</v>
      </c>
      <c r="M14">
        <v>80</v>
      </c>
      <c r="N14" s="14" t="s">
        <v>58</v>
      </c>
      <c r="O14" s="14" t="s">
        <v>59</v>
      </c>
      <c r="P14" s="14" t="s">
        <v>60</v>
      </c>
      <c r="Q14" s="14" t="s">
        <v>61</v>
      </c>
      <c r="R14">
        <f>IF(IFERROR(VLOOKUP(U14,Store_Showcase!B2:H134,7, FALSE), TRUE)=TRUE, IF(IFERROR(VLOOKUP(U14,Store_SRP!B2:H103,7, FALSE), TRUE)=TRUE,VLOOKUP(U14,Store_VAM!B2:H271,7, FALSE),VLOOKUP(U14,Store_SRP!B2:H103,7, FALSE)), VLOOKUP(U14,Store_Showcase!B2:H134,7, FALSE))</f>
      </c>
      <c r="S14">
        <f>IF(IFERROR(VLOOKUP(U14,Store_Showcase!B2:K134,10, FALSE), TRUE)=TRUE, IF(IFERROR(VLOOKUP(U14,Store_SRP!B2:K103,10, FALSE), TRUE)=TRUE,VLOOKUP(U14,Store_VAM!B2:K271,10, FALSE),VLOOKUP(U14,Store_SRP!B2:K103,10, FALSE)), VLOOKUP(U14,Store_Showcase!B2:K134,10, FALSE))</f>
      </c>
      <c r="T14">
        <f>IF(VLOOKUP(D14,Sku_Consolidated!A2:S948,19,FALSE)="SHOWCASE", VLOOKUP(U14,Store_Showcase!B2:L134,11, FALSE), IF(VLOOKUP(D14,Sku_Consolidated!A2:S948,19,FALSE)="VAM",VLOOKUP(U14,Store_VAM!B2:L271,11, FALSE),VLOOKUP(U14,Store_SRP!B2:L103,11, FALSE)))</f>
      </c>
      <c r="U14" s="14">
        <v>2018</v>
      </c>
      <c r="V14">
        <f>IF(VLOOKUP(D14,Sku_Consolidated!A2:S948,19,FALSE)="SHOWCASE", VLOOKUP(U14,Store_Showcase!B2:C134,2, FALSE), IF(VLOOKUP(D14,Sku_Consolidated!A2:S948,19,FALSE)="VAM",VLOOKUP(U14,Store_VAM!B2:C271,2, FALSE),VLOOKUP(U14,Store_SRP!B2:C103,2, FALSE)))</f>
      </c>
      <c r="W14">
        <f>VLOOKUP(D14,Sku_Consolidated!A2:G948, 7, FALSE)</f>
      </c>
      <c r="X14">
        <f>VLOOKUP(D14,Sku_Consolidated!A2:K948, 11, FALSE)</f>
      </c>
      <c r="Y14">
        <f>VLOOKUP(D14,Sku_Consolidated!A2:H948, 8, FALSE)</f>
      </c>
      <c r="Z14">
        <f>VLOOKUP(D14,Sku_Consolidated!A2:I948, 9, FALSE)</f>
      </c>
      <c r="AA14" t="s">
        <v>41</v>
      </c>
      <c r="AB14">
        <f>VLOOKUP(D14,Sku_Consolidated!A2:E948, {5}, FALSE)</f>
      </c>
      <c r="AC14">
        <f>IF(VLOOKUP(D14,Sku_Consolidated!A2:S948,19,FALSE)="SHOWCASE", VLOOKUP(U14,Store_Showcase!B2:N134,13, FALSE), IF(VLOOKUP(D14,Sku_Consolidated!A2:S948,19,FALSE)="VAM",VLOOKUP(U14,Store_VAM!B2:N271,13, FALSE),VLOOKUP(U14,Store_SRP!B2:N103,13, FALSE)))</f>
      </c>
      <c r="AD14">
        <f>IF(IFERROR(AC14,TRUE)=TRUE, "-","OK")</f>
      </c>
      <c r="AE14">
        <f>IF(IFERROR(VLOOKUP(U14,Store_Showcase!B2:H134,{5}, FALSE), TRUE)=TRUE, IF(IFERROR(VLOOKUP(U14,Store_SRP!B2:H103,{5}, FALSE), TRUE)=TRUE,VLOOKUP(U14,Store_VAM!B2:H271,{5}, FALSE),VLOOKUP(U14,Store_SRP!B2:H103,{5}, FALSE)), VLOOKUP(U14,Store_Showcase!B2:H134,{5}, FALSE))</f>
      </c>
      <c r="AF14">
        <f>IF(IFERROR(VLOOKUP(U14,Store_Showcase!B2:H134,{6}, FALSE), TRUE)=TRUE, IF(IFERROR(VLOOKUP(U14,Store_SRP!B2:H103,{6}, FALSE), TRUE)=TRUE,VLOOKUP(U14,Store_VAM!B2:H271,{6}, FALSE),VLOOKUP(U14,Store_SRP!B2:H103,{6}, FALSE)), VLOOKUP(U14,Store_Showcase!B2:H134,{6}, FALSE))</f>
      </c>
      <c r="AG14">
        <f>VLOOKUP(D14,Sku_Consolidated!A2:R948,18,FALSE)</f>
      </c>
      <c r="AH14">
        <f>VLOOKUP(D14,Sku_Consolidated!A2:S948,19,FALSE)</f>
      </c>
      <c r="AI14">
        <f>VLOOKUP(D14,Sku_Consolidated!A2:T948,20,FALSE)</f>
      </c>
    </row>
    <row r="15" spans="1:35" x14ac:dyDescent="0.25">
      <c r="A15">
        <v>2024</v>
      </c>
      <c r="B15" t="s">
        <v>30</v>
      </c>
      <c r="C15" t="s">
        <v>31</v>
      </c>
      <c r="D15">
        <v>104143263</v>
      </c>
      <c r="E15" t="s">
        <v>90</v>
      </c>
      <c r="F15" s="12" t="s">
        <v>89</v>
      </c>
      <c r="G15" s="12" t="s">
        <v>89</v>
      </c>
      <c r="H15" t="s">
        <v>34</v>
      </c>
      <c r="I15" s="13" t="s">
        <v>35</v>
      </c>
      <c r="J15" s="13">
        <f>IF(H15="EA", I15, 0)</f>
      </c>
      <c r="K15" s="13">
        <f>IF(H15="KG", I15, I15 * VLOOKUP(D15,Sku_Consolidated!A2:U948,21,FALSE))</f>
      </c>
      <c r="L15" s="14" t="s">
        <v>36</v>
      </c>
      <c r="M15">
        <v>80</v>
      </c>
      <c r="N15" s="14" t="s">
        <v>91</v>
      </c>
      <c r="O15" s="14" t="s">
        <v>92</v>
      </c>
      <c r="P15" s="14" t="s">
        <v>93</v>
      </c>
      <c r="Q15" s="14" t="s">
        <v>94</v>
      </c>
      <c r="R15">
        <f>IF(IFERROR(VLOOKUP(U15,Store_Showcase!B2:H134,7, FALSE), TRUE)=TRUE, IF(IFERROR(VLOOKUP(U15,Store_SRP!B2:H103,7, FALSE), TRUE)=TRUE,VLOOKUP(U15,Store_VAM!B2:H271,7, FALSE),VLOOKUP(U15,Store_SRP!B2:H103,7, FALSE)), VLOOKUP(U15,Store_Showcase!B2:H134,7, FALSE))</f>
      </c>
      <c r="S15">
        <f>IF(IFERROR(VLOOKUP(U15,Store_Showcase!B2:K134,10, FALSE), TRUE)=TRUE, IF(IFERROR(VLOOKUP(U15,Store_SRP!B2:K103,10, FALSE), TRUE)=TRUE,VLOOKUP(U15,Store_VAM!B2:K271,10, FALSE),VLOOKUP(U15,Store_SRP!B2:K103,10, FALSE)), VLOOKUP(U15,Store_Showcase!B2:K134,10, FALSE))</f>
      </c>
      <c r="T15">
        <f>IF(VLOOKUP(D15,Sku_Consolidated!A2:S948,19,FALSE)="SHOWCASE", VLOOKUP(U15,Store_Showcase!B2:L134,11, FALSE), IF(VLOOKUP(D15,Sku_Consolidated!A2:S948,19,FALSE)="VAM",VLOOKUP(U15,Store_VAM!B2:L271,11, FALSE),VLOOKUP(U15,Store_SRP!B2:L103,11, FALSE)))</f>
      </c>
      <c r="U15" s="14">
        <v>2018</v>
      </c>
      <c r="V15">
        <f>IF(VLOOKUP(D15,Sku_Consolidated!A2:S948,19,FALSE)="SHOWCASE", VLOOKUP(U15,Store_Showcase!B2:C134,2, FALSE), IF(VLOOKUP(D15,Sku_Consolidated!A2:S948,19,FALSE)="VAM",VLOOKUP(U15,Store_VAM!B2:C271,2, FALSE),VLOOKUP(U15,Store_SRP!B2:C103,2, FALSE)))</f>
      </c>
      <c r="W15">
        <f>VLOOKUP(D15,Sku_Consolidated!A2:G948, 7, FALSE)</f>
      </c>
      <c r="X15">
        <f>VLOOKUP(D15,Sku_Consolidated!A2:K948, 11, FALSE)</f>
      </c>
      <c r="Y15">
        <f>VLOOKUP(D15,Sku_Consolidated!A2:H948, 8, FALSE)</f>
      </c>
      <c r="Z15">
        <f>VLOOKUP(D15,Sku_Consolidated!A2:I948, 9, FALSE)</f>
      </c>
      <c r="AA15" t="s">
        <v>41</v>
      </c>
      <c r="AB15">
        <f>VLOOKUP(D15,Sku_Consolidated!A2:E948, {5}, FALSE)</f>
      </c>
      <c r="AC15">
        <f>IF(VLOOKUP(D15,Sku_Consolidated!A2:S948,19,FALSE)="SHOWCASE", VLOOKUP(U15,Store_Showcase!B2:N134,13, FALSE), IF(VLOOKUP(D15,Sku_Consolidated!A2:S948,19,FALSE)="VAM",VLOOKUP(U15,Store_VAM!B2:N271,13, FALSE),VLOOKUP(U15,Store_SRP!B2:N103,13, FALSE)))</f>
      </c>
      <c r="AD15">
        <f>IF(IFERROR(AC15,TRUE)=TRUE, "-","OK")</f>
      </c>
      <c r="AE15">
        <f>IF(IFERROR(VLOOKUP(U15,Store_Showcase!B2:H134,{5}, FALSE), TRUE)=TRUE, IF(IFERROR(VLOOKUP(U15,Store_SRP!B2:H103,{5}, FALSE), TRUE)=TRUE,VLOOKUP(U15,Store_VAM!B2:H271,{5}, FALSE),VLOOKUP(U15,Store_SRP!B2:H103,{5}, FALSE)), VLOOKUP(U15,Store_Showcase!B2:H134,{5}, FALSE))</f>
      </c>
      <c r="AF15">
        <f>IF(IFERROR(VLOOKUP(U15,Store_Showcase!B2:H134,{6}, FALSE), TRUE)=TRUE, IF(IFERROR(VLOOKUP(U15,Store_SRP!B2:H103,{6}, FALSE), TRUE)=TRUE,VLOOKUP(U15,Store_VAM!B2:H271,{6}, FALSE),VLOOKUP(U15,Store_SRP!B2:H103,{6}, FALSE)), VLOOKUP(U15,Store_Showcase!B2:H134,{6}, FALSE))</f>
      </c>
      <c r="AG15">
        <f>VLOOKUP(D15,Sku_Consolidated!A2:R948,18,FALSE)</f>
      </c>
      <c r="AH15">
        <f>VLOOKUP(D15,Sku_Consolidated!A2:S948,19,FALSE)</f>
      </c>
      <c r="AI15">
        <f>VLOOKUP(D15,Sku_Consolidated!A2:T948,20,FALSE)</f>
      </c>
    </row>
    <row r="16" spans="1:35" x14ac:dyDescent="0.25">
      <c r="A16">
        <v>2024</v>
      </c>
      <c r="B16" t="s">
        <v>30</v>
      </c>
      <c r="C16" t="s">
        <v>31</v>
      </c>
      <c r="D16">
        <v>104143263</v>
      </c>
      <c r="E16" t="s">
        <v>90</v>
      </c>
      <c r="F16" s="12" t="s">
        <v>95</v>
      </c>
      <c r="G16" s="12" t="s">
        <v>95</v>
      </c>
      <c r="H16" t="s">
        <v>34</v>
      </c>
      <c r="I16" s="13" t="s">
        <v>35</v>
      </c>
      <c r="J16" s="13">
        <f>IF(H16="EA", I16, 0)</f>
      </c>
      <c r="K16" s="13">
        <f>IF(H16="KG", I16, I16 * VLOOKUP(D16,Sku_Consolidated!A2:U948,21,FALSE))</f>
      </c>
      <c r="L16" s="14" t="s">
        <v>36</v>
      </c>
      <c r="M16">
        <v>80</v>
      </c>
      <c r="N16" s="14" t="s">
        <v>91</v>
      </c>
      <c r="O16" s="14" t="s">
        <v>92</v>
      </c>
      <c r="P16" s="14" t="s">
        <v>93</v>
      </c>
      <c r="Q16" s="14" t="s">
        <v>94</v>
      </c>
      <c r="R16">
        <f>IF(IFERROR(VLOOKUP(U16,Store_Showcase!B2:H134,7, FALSE), TRUE)=TRUE, IF(IFERROR(VLOOKUP(U16,Store_SRP!B2:H103,7, FALSE), TRUE)=TRUE,VLOOKUP(U16,Store_VAM!B2:H271,7, FALSE),VLOOKUP(U16,Store_SRP!B2:H103,7, FALSE)), VLOOKUP(U16,Store_Showcase!B2:H134,7, FALSE))</f>
      </c>
      <c r="S16">
        <f>IF(IFERROR(VLOOKUP(U16,Store_Showcase!B2:K134,10, FALSE), TRUE)=TRUE, IF(IFERROR(VLOOKUP(U16,Store_SRP!B2:K103,10, FALSE), TRUE)=TRUE,VLOOKUP(U16,Store_VAM!B2:K271,10, FALSE),VLOOKUP(U16,Store_SRP!B2:K103,10, FALSE)), VLOOKUP(U16,Store_Showcase!B2:K134,10, FALSE))</f>
      </c>
      <c r="T16">
        <f>IF(VLOOKUP(D16,Sku_Consolidated!A2:S948,19,FALSE)="SHOWCASE", VLOOKUP(U16,Store_Showcase!B2:L134,11, FALSE), IF(VLOOKUP(D16,Sku_Consolidated!A2:S948,19,FALSE)="VAM",VLOOKUP(U16,Store_VAM!B2:L271,11, FALSE),VLOOKUP(U16,Store_SRP!B2:L103,11, FALSE)))</f>
      </c>
      <c r="U16" s="14">
        <v>2018</v>
      </c>
      <c r="V16">
        <f>IF(VLOOKUP(D16,Sku_Consolidated!A2:S948,19,FALSE)="SHOWCASE", VLOOKUP(U16,Store_Showcase!B2:C134,2, FALSE), IF(VLOOKUP(D16,Sku_Consolidated!A2:S948,19,FALSE)="VAM",VLOOKUP(U16,Store_VAM!B2:C271,2, FALSE),VLOOKUP(U16,Store_SRP!B2:C103,2, FALSE)))</f>
      </c>
      <c r="W16">
        <f>VLOOKUP(D16,Sku_Consolidated!A2:G948, 7, FALSE)</f>
      </c>
      <c r="X16">
        <f>VLOOKUP(D16,Sku_Consolidated!A2:K948, 11, FALSE)</f>
      </c>
      <c r="Y16">
        <f>VLOOKUP(D16,Sku_Consolidated!A2:H948, 8, FALSE)</f>
      </c>
      <c r="Z16">
        <f>VLOOKUP(D16,Sku_Consolidated!A2:I948, 9, FALSE)</f>
      </c>
      <c r="AA16" t="s">
        <v>41</v>
      </c>
      <c r="AB16">
        <f>VLOOKUP(D16,Sku_Consolidated!A2:E948, {5}, FALSE)</f>
      </c>
      <c r="AC16">
        <f>IF(VLOOKUP(D16,Sku_Consolidated!A2:S948,19,FALSE)="SHOWCASE", VLOOKUP(U16,Store_Showcase!B2:N134,13, FALSE), IF(VLOOKUP(D16,Sku_Consolidated!A2:S948,19,FALSE)="VAM",VLOOKUP(U16,Store_VAM!B2:N271,13, FALSE),VLOOKUP(U16,Store_SRP!B2:N103,13, FALSE)))</f>
      </c>
      <c r="AD16">
        <f>IF(IFERROR(AC16,TRUE)=TRUE, "-","OK")</f>
      </c>
      <c r="AE16">
        <f>IF(IFERROR(VLOOKUP(U16,Store_Showcase!B2:H134,{5}, FALSE), TRUE)=TRUE, IF(IFERROR(VLOOKUP(U16,Store_SRP!B2:H103,{5}, FALSE), TRUE)=TRUE,VLOOKUP(U16,Store_VAM!B2:H271,{5}, FALSE),VLOOKUP(U16,Store_SRP!B2:H103,{5}, FALSE)), VLOOKUP(U16,Store_Showcase!B2:H134,{5}, FALSE))</f>
      </c>
      <c r="AF16">
        <f>IF(IFERROR(VLOOKUP(U16,Store_Showcase!B2:H134,{6}, FALSE), TRUE)=TRUE, IF(IFERROR(VLOOKUP(U16,Store_SRP!B2:H103,{6}, FALSE), TRUE)=TRUE,VLOOKUP(U16,Store_VAM!B2:H271,{6}, FALSE),VLOOKUP(U16,Store_SRP!B2:H103,{6}, FALSE)), VLOOKUP(U16,Store_Showcase!B2:H134,{6}, FALSE))</f>
      </c>
      <c r="AG16">
        <f>VLOOKUP(D16,Sku_Consolidated!A2:R948,18,FALSE)</f>
      </c>
      <c r="AH16">
        <f>VLOOKUP(D16,Sku_Consolidated!A2:S948,19,FALSE)</f>
      </c>
      <c r="AI16">
        <f>VLOOKUP(D16,Sku_Consolidated!A2:T948,20,FALSE)</f>
      </c>
    </row>
    <row r="17" spans="1:35" x14ac:dyDescent="0.25">
      <c r="A17">
        <v>2024</v>
      </c>
      <c r="B17" t="s">
        <v>30</v>
      </c>
      <c r="C17" t="s">
        <v>31</v>
      </c>
      <c r="D17">
        <v>104143268</v>
      </c>
      <c r="E17" t="s">
        <v>47</v>
      </c>
      <c r="F17" s="12" t="s">
        <v>95</v>
      </c>
      <c r="G17" s="12" t="s">
        <v>95</v>
      </c>
      <c r="H17" t="s">
        <v>34</v>
      </c>
      <c r="I17" s="13" t="s">
        <v>35</v>
      </c>
      <c r="J17" s="13">
        <f>IF(H17="EA", I17, 0)</f>
      </c>
      <c r="K17" s="13">
        <f>IF(H17="KG", I17, I17 * VLOOKUP(D17,Sku_Consolidated!A2:U948,21,FALSE))</f>
      </c>
      <c r="L17" s="14" t="s">
        <v>36</v>
      </c>
      <c r="M17">
        <v>80</v>
      </c>
      <c r="N17" s="14" t="s">
        <v>74</v>
      </c>
      <c r="O17" s="14" t="s">
        <v>75</v>
      </c>
      <c r="P17" s="14" t="s">
        <v>76</v>
      </c>
      <c r="Q17" s="14" t="s">
        <v>77</v>
      </c>
      <c r="R17">
        <f>IF(IFERROR(VLOOKUP(U17,Store_Showcase!B2:H134,7, FALSE), TRUE)=TRUE, IF(IFERROR(VLOOKUP(U17,Store_SRP!B2:H103,7, FALSE), TRUE)=TRUE,VLOOKUP(U17,Store_VAM!B2:H271,7, FALSE),VLOOKUP(U17,Store_SRP!B2:H103,7, FALSE)), VLOOKUP(U17,Store_Showcase!B2:H134,7, FALSE))</f>
      </c>
      <c r="S17">
        <f>IF(IFERROR(VLOOKUP(U17,Store_Showcase!B2:K134,10, FALSE), TRUE)=TRUE, IF(IFERROR(VLOOKUP(U17,Store_SRP!B2:K103,10, FALSE), TRUE)=TRUE,VLOOKUP(U17,Store_VAM!B2:K271,10, FALSE),VLOOKUP(U17,Store_SRP!B2:K103,10, FALSE)), VLOOKUP(U17,Store_Showcase!B2:K134,10, FALSE))</f>
      </c>
      <c r="T17">
        <f>IF(VLOOKUP(D17,Sku_Consolidated!A2:S948,19,FALSE)="SHOWCASE", VLOOKUP(U17,Store_Showcase!B2:L134,11, FALSE), IF(VLOOKUP(D17,Sku_Consolidated!A2:S948,19,FALSE)="VAM",VLOOKUP(U17,Store_VAM!B2:L271,11, FALSE),VLOOKUP(U17,Store_SRP!B2:L103,11, FALSE)))</f>
      </c>
      <c r="U17" s="14">
        <v>2018</v>
      </c>
      <c r="V17">
        <f>IF(VLOOKUP(D17,Sku_Consolidated!A2:S948,19,FALSE)="SHOWCASE", VLOOKUP(U17,Store_Showcase!B2:C134,2, FALSE), IF(VLOOKUP(D17,Sku_Consolidated!A2:S948,19,FALSE)="VAM",VLOOKUP(U17,Store_VAM!B2:C271,2, FALSE),VLOOKUP(U17,Store_SRP!B2:C103,2, FALSE)))</f>
      </c>
      <c r="W17">
        <f>VLOOKUP(D17,Sku_Consolidated!A2:G948, 7, FALSE)</f>
      </c>
      <c r="X17">
        <f>VLOOKUP(D17,Sku_Consolidated!A2:K948, 11, FALSE)</f>
      </c>
      <c r="Y17">
        <f>VLOOKUP(D17,Sku_Consolidated!A2:H948, 8, FALSE)</f>
      </c>
      <c r="Z17">
        <f>VLOOKUP(D17,Sku_Consolidated!A2:I948, 9, FALSE)</f>
      </c>
      <c r="AA17" t="s">
        <v>41</v>
      </c>
      <c r="AB17">
        <f>VLOOKUP(D17,Sku_Consolidated!A2:E948, {5}, FALSE)</f>
      </c>
      <c r="AC17">
        <f>IF(VLOOKUP(D17,Sku_Consolidated!A2:S948,19,FALSE)="SHOWCASE", VLOOKUP(U17,Store_Showcase!B2:N134,13, FALSE), IF(VLOOKUP(D17,Sku_Consolidated!A2:S948,19,FALSE)="VAM",VLOOKUP(U17,Store_VAM!B2:N271,13, FALSE),VLOOKUP(U17,Store_SRP!B2:N103,13, FALSE)))</f>
      </c>
      <c r="AD17">
        <f>IF(IFERROR(AC17,TRUE)=TRUE, "-","OK")</f>
      </c>
      <c r="AE17">
        <f>IF(IFERROR(VLOOKUP(U17,Store_Showcase!B2:H134,{5}, FALSE), TRUE)=TRUE, IF(IFERROR(VLOOKUP(U17,Store_SRP!B2:H103,{5}, FALSE), TRUE)=TRUE,VLOOKUP(U17,Store_VAM!B2:H271,{5}, FALSE),VLOOKUP(U17,Store_SRP!B2:H103,{5}, FALSE)), VLOOKUP(U17,Store_Showcase!B2:H134,{5}, FALSE))</f>
      </c>
      <c r="AF17">
        <f>IF(IFERROR(VLOOKUP(U17,Store_Showcase!B2:H134,{6}, FALSE), TRUE)=TRUE, IF(IFERROR(VLOOKUP(U17,Store_SRP!B2:H103,{6}, FALSE), TRUE)=TRUE,VLOOKUP(U17,Store_VAM!B2:H271,{6}, FALSE),VLOOKUP(U17,Store_SRP!B2:H103,{6}, FALSE)), VLOOKUP(U17,Store_Showcase!B2:H134,{6}, FALSE))</f>
      </c>
      <c r="AG17">
        <f>VLOOKUP(D17,Sku_Consolidated!A2:R948,18,FALSE)</f>
      </c>
      <c r="AH17">
        <f>VLOOKUP(D17,Sku_Consolidated!A2:S948,19,FALSE)</f>
      </c>
      <c r="AI17">
        <f>VLOOKUP(D17,Sku_Consolidated!A2:T948,20,FALSE)</f>
      </c>
    </row>
    <row r="18" spans="1:35" x14ac:dyDescent="0.25">
      <c r="A18">
        <v>2024</v>
      </c>
      <c r="B18" t="s">
        <v>30</v>
      </c>
      <c r="C18" t="s">
        <v>31</v>
      </c>
      <c r="D18">
        <v>104143253</v>
      </c>
      <c r="E18" t="s">
        <v>42</v>
      </c>
      <c r="F18" s="12" t="s">
        <v>96</v>
      </c>
      <c r="G18" s="12" t="s">
        <v>96</v>
      </c>
      <c r="H18" t="s">
        <v>34</v>
      </c>
      <c r="I18" s="13" t="s">
        <v>97</v>
      </c>
      <c r="J18" s="13">
        <f>IF(H18="EA", I18, 0)</f>
      </c>
      <c r="K18" s="13">
        <f>IF(H18="KG", I18, I18 * VLOOKUP(D18,Sku_Consolidated!A2:U948,21,FALSE))</f>
      </c>
      <c r="L18" s="14" t="s">
        <v>36</v>
      </c>
      <c r="M18">
        <v>80</v>
      </c>
      <c r="N18" s="14" t="s">
        <v>98</v>
      </c>
      <c r="O18" s="14" t="s">
        <v>99</v>
      </c>
      <c r="P18" s="14" t="s">
        <v>100</v>
      </c>
      <c r="Q18" s="14" t="s">
        <v>101</v>
      </c>
      <c r="R18">
        <f>IF(IFERROR(VLOOKUP(U18,Store_Showcase!B2:H134,7, FALSE), TRUE)=TRUE, IF(IFERROR(VLOOKUP(U18,Store_SRP!B2:H103,7, FALSE), TRUE)=TRUE,VLOOKUP(U18,Store_VAM!B2:H271,7, FALSE),VLOOKUP(U18,Store_SRP!B2:H103,7, FALSE)), VLOOKUP(U18,Store_Showcase!B2:H134,7, FALSE))</f>
      </c>
      <c r="S18">
        <f>IF(IFERROR(VLOOKUP(U18,Store_Showcase!B2:K134,10, FALSE), TRUE)=TRUE, IF(IFERROR(VLOOKUP(U18,Store_SRP!B2:K103,10, FALSE), TRUE)=TRUE,VLOOKUP(U18,Store_VAM!B2:K271,10, FALSE),VLOOKUP(U18,Store_SRP!B2:K103,10, FALSE)), VLOOKUP(U18,Store_Showcase!B2:K134,10, FALSE))</f>
      </c>
      <c r="T18">
        <f>IF(VLOOKUP(D18,Sku_Consolidated!A2:S948,19,FALSE)="SHOWCASE", VLOOKUP(U18,Store_Showcase!B2:L134,11, FALSE), IF(VLOOKUP(D18,Sku_Consolidated!A2:S948,19,FALSE)="VAM",VLOOKUP(U18,Store_VAM!B2:L271,11, FALSE),VLOOKUP(U18,Store_SRP!B2:L103,11, FALSE)))</f>
      </c>
      <c r="U18" s="14">
        <v>2018</v>
      </c>
      <c r="V18">
        <f>IF(VLOOKUP(D18,Sku_Consolidated!A2:S948,19,FALSE)="SHOWCASE", VLOOKUP(U18,Store_Showcase!B2:C134,2, FALSE), IF(VLOOKUP(D18,Sku_Consolidated!A2:S948,19,FALSE)="VAM",VLOOKUP(U18,Store_VAM!B2:C271,2, FALSE),VLOOKUP(U18,Store_SRP!B2:C103,2, FALSE)))</f>
      </c>
      <c r="W18">
        <f>VLOOKUP(D18,Sku_Consolidated!A2:G948, 7, FALSE)</f>
      </c>
      <c r="X18">
        <f>VLOOKUP(D18,Sku_Consolidated!A2:K948, 11, FALSE)</f>
      </c>
      <c r="Y18">
        <f>VLOOKUP(D18,Sku_Consolidated!A2:H948, 8, FALSE)</f>
      </c>
      <c r="Z18">
        <f>VLOOKUP(D18,Sku_Consolidated!A2:I948, 9, FALSE)</f>
      </c>
      <c r="AA18" t="s">
        <v>41</v>
      </c>
      <c r="AB18">
        <f>VLOOKUP(D18,Sku_Consolidated!A2:E948, {5}, FALSE)</f>
      </c>
      <c r="AC18">
        <f>IF(VLOOKUP(D18,Sku_Consolidated!A2:S948,19,FALSE)="SHOWCASE", VLOOKUP(U18,Store_Showcase!B2:N134,13, FALSE), IF(VLOOKUP(D18,Sku_Consolidated!A2:S948,19,FALSE)="VAM",VLOOKUP(U18,Store_VAM!B2:N271,13, FALSE),VLOOKUP(U18,Store_SRP!B2:N103,13, FALSE)))</f>
      </c>
      <c r="AD18">
        <f>IF(IFERROR(AC18,TRUE)=TRUE, "-","OK")</f>
      </c>
      <c r="AE18">
        <f>IF(IFERROR(VLOOKUP(U18,Store_Showcase!B2:H134,{5}, FALSE), TRUE)=TRUE, IF(IFERROR(VLOOKUP(U18,Store_SRP!B2:H103,{5}, FALSE), TRUE)=TRUE,VLOOKUP(U18,Store_VAM!B2:H271,{5}, FALSE),VLOOKUP(U18,Store_SRP!B2:H103,{5}, FALSE)), VLOOKUP(U18,Store_Showcase!B2:H134,{5}, FALSE))</f>
      </c>
      <c r="AF18">
        <f>IF(IFERROR(VLOOKUP(U18,Store_Showcase!B2:H134,{6}, FALSE), TRUE)=TRUE, IF(IFERROR(VLOOKUP(U18,Store_SRP!B2:H103,{6}, FALSE), TRUE)=TRUE,VLOOKUP(U18,Store_VAM!B2:H271,{6}, FALSE),VLOOKUP(U18,Store_SRP!B2:H103,{6}, FALSE)), VLOOKUP(U18,Store_Showcase!B2:H134,{6}, FALSE))</f>
      </c>
      <c r="AG18">
        <f>VLOOKUP(D18,Sku_Consolidated!A2:R948,18,FALSE)</f>
      </c>
      <c r="AH18">
        <f>VLOOKUP(D18,Sku_Consolidated!A2:S948,19,FALSE)</f>
      </c>
      <c r="AI18">
        <f>VLOOKUP(D18,Sku_Consolidated!A2:T948,20,FALSE)</f>
      </c>
    </row>
    <row r="19" spans="1:35" x14ac:dyDescent="0.25">
      <c r="A19">
        <v>2024</v>
      </c>
      <c r="B19" t="s">
        <v>30</v>
      </c>
      <c r="C19" t="s">
        <v>31</v>
      </c>
      <c r="D19">
        <v>104143246</v>
      </c>
      <c r="E19" t="s">
        <v>32</v>
      </c>
      <c r="F19" s="12" t="s">
        <v>102</v>
      </c>
      <c r="G19" s="12" t="s">
        <v>102</v>
      </c>
      <c r="H19" t="s">
        <v>34</v>
      </c>
      <c r="I19" s="13" t="s">
        <v>35</v>
      </c>
      <c r="J19" s="13">
        <f>IF(H19="EA", I19, 0)</f>
      </c>
      <c r="K19" s="13">
        <f>IF(H19="KG", I19, I19 * VLOOKUP(D19,Sku_Consolidated!A2:U948,21,FALSE))</f>
      </c>
      <c r="L19" s="14" t="s">
        <v>36</v>
      </c>
      <c r="M19">
        <v>80</v>
      </c>
      <c r="N19" s="14" t="s">
        <v>58</v>
      </c>
      <c r="O19" s="14" t="s">
        <v>59</v>
      </c>
      <c r="P19" s="14" t="s">
        <v>60</v>
      </c>
      <c r="Q19" s="14" t="s">
        <v>61</v>
      </c>
      <c r="R19">
        <f>IF(IFERROR(VLOOKUP(U19,Store_Showcase!B2:H134,7, FALSE), TRUE)=TRUE, IF(IFERROR(VLOOKUP(U19,Store_SRP!B2:H103,7, FALSE), TRUE)=TRUE,VLOOKUP(U19,Store_VAM!B2:H271,7, FALSE),VLOOKUP(U19,Store_SRP!B2:H103,7, FALSE)), VLOOKUP(U19,Store_Showcase!B2:H134,7, FALSE))</f>
      </c>
      <c r="S19">
        <f>IF(IFERROR(VLOOKUP(U19,Store_Showcase!B2:K134,10, FALSE), TRUE)=TRUE, IF(IFERROR(VLOOKUP(U19,Store_SRP!B2:K103,10, FALSE), TRUE)=TRUE,VLOOKUP(U19,Store_VAM!B2:K271,10, FALSE),VLOOKUP(U19,Store_SRP!B2:K103,10, FALSE)), VLOOKUP(U19,Store_Showcase!B2:K134,10, FALSE))</f>
      </c>
      <c r="T19">
        <f>IF(VLOOKUP(D19,Sku_Consolidated!A2:S948,19,FALSE)="SHOWCASE", VLOOKUP(U19,Store_Showcase!B2:L134,11, FALSE), IF(VLOOKUP(D19,Sku_Consolidated!A2:S948,19,FALSE)="VAM",VLOOKUP(U19,Store_VAM!B2:L271,11, FALSE),VLOOKUP(U19,Store_SRP!B2:L103,11, FALSE)))</f>
      </c>
      <c r="U19" s="14">
        <v>2018</v>
      </c>
      <c r="V19">
        <f>IF(VLOOKUP(D19,Sku_Consolidated!A2:S948,19,FALSE)="SHOWCASE", VLOOKUP(U19,Store_Showcase!B2:C134,2, FALSE), IF(VLOOKUP(D19,Sku_Consolidated!A2:S948,19,FALSE)="VAM",VLOOKUP(U19,Store_VAM!B2:C271,2, FALSE),VLOOKUP(U19,Store_SRP!B2:C103,2, FALSE)))</f>
      </c>
      <c r="W19">
        <f>VLOOKUP(D19,Sku_Consolidated!A2:G948, 7, FALSE)</f>
      </c>
      <c r="X19">
        <f>VLOOKUP(D19,Sku_Consolidated!A2:K948, 11, FALSE)</f>
      </c>
      <c r="Y19">
        <f>VLOOKUP(D19,Sku_Consolidated!A2:H948, 8, FALSE)</f>
      </c>
      <c r="Z19">
        <f>VLOOKUP(D19,Sku_Consolidated!A2:I948, 9, FALSE)</f>
      </c>
      <c r="AA19" t="s">
        <v>41</v>
      </c>
      <c r="AB19">
        <f>VLOOKUP(D19,Sku_Consolidated!A2:E948, {5}, FALSE)</f>
      </c>
      <c r="AC19">
        <f>IF(VLOOKUP(D19,Sku_Consolidated!A2:S948,19,FALSE)="SHOWCASE", VLOOKUP(U19,Store_Showcase!B2:N134,13, FALSE), IF(VLOOKUP(D19,Sku_Consolidated!A2:S948,19,FALSE)="VAM",VLOOKUP(U19,Store_VAM!B2:N271,13, FALSE),VLOOKUP(U19,Store_SRP!B2:N103,13, FALSE)))</f>
      </c>
      <c r="AD19">
        <f>IF(IFERROR(AC19,TRUE)=TRUE, "-","OK")</f>
      </c>
      <c r="AE19">
        <f>IF(IFERROR(VLOOKUP(U19,Store_Showcase!B2:H134,{5}, FALSE), TRUE)=TRUE, IF(IFERROR(VLOOKUP(U19,Store_SRP!B2:H103,{5}, FALSE), TRUE)=TRUE,VLOOKUP(U19,Store_VAM!B2:H271,{5}, FALSE),VLOOKUP(U19,Store_SRP!B2:H103,{5}, FALSE)), VLOOKUP(U19,Store_Showcase!B2:H134,{5}, FALSE))</f>
      </c>
      <c r="AF19">
        <f>IF(IFERROR(VLOOKUP(U19,Store_Showcase!B2:H134,{6}, FALSE), TRUE)=TRUE, IF(IFERROR(VLOOKUP(U19,Store_SRP!B2:H103,{6}, FALSE), TRUE)=TRUE,VLOOKUP(U19,Store_VAM!B2:H271,{6}, FALSE),VLOOKUP(U19,Store_SRP!B2:H103,{6}, FALSE)), VLOOKUP(U19,Store_Showcase!B2:H134,{6}, FALSE))</f>
      </c>
      <c r="AG19">
        <f>VLOOKUP(D19,Sku_Consolidated!A2:R948,18,FALSE)</f>
      </c>
      <c r="AH19">
        <f>VLOOKUP(D19,Sku_Consolidated!A2:S948,19,FALSE)</f>
      </c>
      <c r="AI19">
        <f>VLOOKUP(D19,Sku_Consolidated!A2:T948,20,FALSE)</f>
      </c>
    </row>
    <row r="20" spans="1:35" x14ac:dyDescent="0.25">
      <c r="A20">
        <v>2024</v>
      </c>
      <c r="B20" t="s">
        <v>30</v>
      </c>
      <c r="C20" t="s">
        <v>31</v>
      </c>
      <c r="D20">
        <v>104143256</v>
      </c>
      <c r="E20" t="s">
        <v>62</v>
      </c>
      <c r="F20" s="12" t="s">
        <v>103</v>
      </c>
      <c r="G20" s="12" t="s">
        <v>103</v>
      </c>
      <c r="H20" t="s">
        <v>34</v>
      </c>
      <c r="I20" s="13" t="s">
        <v>35</v>
      </c>
      <c r="J20" s="13">
        <f>IF(H20="EA", I20, 0)</f>
      </c>
      <c r="K20" s="13">
        <f>IF(H20="KG", I20, I20 * VLOOKUP(D20,Sku_Consolidated!A2:U948,21,FALSE))</f>
      </c>
      <c r="L20" s="14" t="s">
        <v>36</v>
      </c>
      <c r="M20">
        <v>80</v>
      </c>
      <c r="N20" s="14" t="s">
        <v>85</v>
      </c>
      <c r="O20" s="14" t="s">
        <v>86</v>
      </c>
      <c r="P20" s="14" t="s">
        <v>87</v>
      </c>
      <c r="Q20" s="14" t="s">
        <v>88</v>
      </c>
      <c r="R20">
        <f>IF(IFERROR(VLOOKUP(U20,Store_Showcase!B2:H134,7, FALSE), TRUE)=TRUE, IF(IFERROR(VLOOKUP(U20,Store_SRP!B2:H103,7, FALSE), TRUE)=TRUE,VLOOKUP(U20,Store_VAM!B2:H271,7, FALSE),VLOOKUP(U20,Store_SRP!B2:H103,7, FALSE)), VLOOKUP(U20,Store_Showcase!B2:H134,7, FALSE))</f>
      </c>
      <c r="S20">
        <f>IF(IFERROR(VLOOKUP(U20,Store_Showcase!B2:K134,10, FALSE), TRUE)=TRUE, IF(IFERROR(VLOOKUP(U20,Store_SRP!B2:K103,10, FALSE), TRUE)=TRUE,VLOOKUP(U20,Store_VAM!B2:K271,10, FALSE),VLOOKUP(U20,Store_SRP!B2:K103,10, FALSE)), VLOOKUP(U20,Store_Showcase!B2:K134,10, FALSE))</f>
      </c>
      <c r="T20">
        <f>IF(VLOOKUP(D20,Sku_Consolidated!A2:S948,19,FALSE)="SHOWCASE", VLOOKUP(U20,Store_Showcase!B2:L134,11, FALSE), IF(VLOOKUP(D20,Sku_Consolidated!A2:S948,19,FALSE)="VAM",VLOOKUP(U20,Store_VAM!B2:L271,11, FALSE),VLOOKUP(U20,Store_SRP!B2:L103,11, FALSE)))</f>
      </c>
      <c r="U20" s="14">
        <v>2018</v>
      </c>
      <c r="V20">
        <f>IF(VLOOKUP(D20,Sku_Consolidated!A2:S948,19,FALSE)="SHOWCASE", VLOOKUP(U20,Store_Showcase!B2:C134,2, FALSE), IF(VLOOKUP(D20,Sku_Consolidated!A2:S948,19,FALSE)="VAM",VLOOKUP(U20,Store_VAM!B2:C271,2, FALSE),VLOOKUP(U20,Store_SRP!B2:C103,2, FALSE)))</f>
      </c>
      <c r="W20">
        <f>VLOOKUP(D20,Sku_Consolidated!A2:G948, 7, FALSE)</f>
      </c>
      <c r="X20">
        <f>VLOOKUP(D20,Sku_Consolidated!A2:K948, 11, FALSE)</f>
      </c>
      <c r="Y20">
        <f>VLOOKUP(D20,Sku_Consolidated!A2:H948, 8, FALSE)</f>
      </c>
      <c r="Z20">
        <f>VLOOKUP(D20,Sku_Consolidated!A2:I948, 9, FALSE)</f>
      </c>
      <c r="AA20" t="s">
        <v>41</v>
      </c>
      <c r="AB20">
        <f>VLOOKUP(D20,Sku_Consolidated!A2:E948, {5}, FALSE)</f>
      </c>
      <c r="AC20">
        <f>IF(VLOOKUP(D20,Sku_Consolidated!A2:S948,19,FALSE)="SHOWCASE", VLOOKUP(U20,Store_Showcase!B2:N134,13, FALSE), IF(VLOOKUP(D20,Sku_Consolidated!A2:S948,19,FALSE)="VAM",VLOOKUP(U20,Store_VAM!B2:N271,13, FALSE),VLOOKUP(U20,Store_SRP!B2:N103,13, FALSE)))</f>
      </c>
      <c r="AD20">
        <f>IF(IFERROR(AC20,TRUE)=TRUE, "-","OK")</f>
      </c>
      <c r="AE20">
        <f>IF(IFERROR(VLOOKUP(U20,Store_Showcase!B2:H134,{5}, FALSE), TRUE)=TRUE, IF(IFERROR(VLOOKUP(U20,Store_SRP!B2:H103,{5}, FALSE), TRUE)=TRUE,VLOOKUP(U20,Store_VAM!B2:H271,{5}, FALSE),VLOOKUP(U20,Store_SRP!B2:H103,{5}, FALSE)), VLOOKUP(U20,Store_Showcase!B2:H134,{5}, FALSE))</f>
      </c>
      <c r="AF20">
        <f>IF(IFERROR(VLOOKUP(U20,Store_Showcase!B2:H134,{6}, FALSE), TRUE)=TRUE, IF(IFERROR(VLOOKUP(U20,Store_SRP!B2:H103,{6}, FALSE), TRUE)=TRUE,VLOOKUP(U20,Store_VAM!B2:H271,{6}, FALSE),VLOOKUP(U20,Store_SRP!B2:H103,{6}, FALSE)), VLOOKUP(U20,Store_Showcase!B2:H134,{6}, FALSE))</f>
      </c>
      <c r="AG20">
        <f>VLOOKUP(D20,Sku_Consolidated!A2:R948,18,FALSE)</f>
      </c>
      <c r="AH20">
        <f>VLOOKUP(D20,Sku_Consolidated!A2:S948,19,FALSE)</f>
      </c>
      <c r="AI20">
        <f>VLOOKUP(D20,Sku_Consolidated!A2:T948,20,FALSE)</f>
      </c>
    </row>
    <row r="21" spans="1:35" x14ac:dyDescent="0.25">
      <c r="A21">
        <v>2024</v>
      </c>
      <c r="B21" t="s">
        <v>30</v>
      </c>
      <c r="C21" t="s">
        <v>31</v>
      </c>
      <c r="D21">
        <v>104143263</v>
      </c>
      <c r="E21" t="s">
        <v>90</v>
      </c>
      <c r="F21" s="12" t="s">
        <v>103</v>
      </c>
      <c r="G21" s="12" t="s">
        <v>103</v>
      </c>
      <c r="H21" t="s">
        <v>34</v>
      </c>
      <c r="I21" s="13" t="s">
        <v>35</v>
      </c>
      <c r="J21" s="13">
        <f>IF(H21="EA", I21, 0)</f>
      </c>
      <c r="K21" s="13">
        <f>IF(H21="KG", I21, I21 * VLOOKUP(D21,Sku_Consolidated!A2:U948,21,FALSE))</f>
      </c>
      <c r="L21" s="14" t="s">
        <v>36</v>
      </c>
      <c r="M21">
        <v>80</v>
      </c>
      <c r="N21" s="14" t="s">
        <v>91</v>
      </c>
      <c r="O21" s="14" t="s">
        <v>92</v>
      </c>
      <c r="P21" s="14" t="s">
        <v>93</v>
      </c>
      <c r="Q21" s="14" t="s">
        <v>94</v>
      </c>
      <c r="R21">
        <f>IF(IFERROR(VLOOKUP(U21,Store_Showcase!B2:H134,7, FALSE), TRUE)=TRUE, IF(IFERROR(VLOOKUP(U21,Store_SRP!B2:H103,7, FALSE), TRUE)=TRUE,VLOOKUP(U21,Store_VAM!B2:H271,7, FALSE),VLOOKUP(U21,Store_SRP!B2:H103,7, FALSE)), VLOOKUP(U21,Store_Showcase!B2:H134,7, FALSE))</f>
      </c>
      <c r="S21">
        <f>IF(IFERROR(VLOOKUP(U21,Store_Showcase!B2:K134,10, FALSE), TRUE)=TRUE, IF(IFERROR(VLOOKUP(U21,Store_SRP!B2:K103,10, FALSE), TRUE)=TRUE,VLOOKUP(U21,Store_VAM!B2:K271,10, FALSE),VLOOKUP(U21,Store_SRP!B2:K103,10, FALSE)), VLOOKUP(U21,Store_Showcase!B2:K134,10, FALSE))</f>
      </c>
      <c r="T21">
        <f>IF(VLOOKUP(D21,Sku_Consolidated!A2:S948,19,FALSE)="SHOWCASE", VLOOKUP(U21,Store_Showcase!B2:L134,11, FALSE), IF(VLOOKUP(D21,Sku_Consolidated!A2:S948,19,FALSE)="VAM",VLOOKUP(U21,Store_VAM!B2:L271,11, FALSE),VLOOKUP(U21,Store_SRP!B2:L103,11, FALSE)))</f>
      </c>
      <c r="U21" s="14">
        <v>2018</v>
      </c>
      <c r="V21">
        <f>IF(VLOOKUP(D21,Sku_Consolidated!A2:S948,19,FALSE)="SHOWCASE", VLOOKUP(U21,Store_Showcase!B2:C134,2, FALSE), IF(VLOOKUP(D21,Sku_Consolidated!A2:S948,19,FALSE)="VAM",VLOOKUP(U21,Store_VAM!B2:C271,2, FALSE),VLOOKUP(U21,Store_SRP!B2:C103,2, FALSE)))</f>
      </c>
      <c r="W21">
        <f>VLOOKUP(D21,Sku_Consolidated!A2:G948, 7, FALSE)</f>
      </c>
      <c r="X21">
        <f>VLOOKUP(D21,Sku_Consolidated!A2:K948, 11, FALSE)</f>
      </c>
      <c r="Y21">
        <f>VLOOKUP(D21,Sku_Consolidated!A2:H948, 8, FALSE)</f>
      </c>
      <c r="Z21">
        <f>VLOOKUP(D21,Sku_Consolidated!A2:I948, 9, FALSE)</f>
      </c>
      <c r="AA21" t="s">
        <v>41</v>
      </c>
      <c r="AB21">
        <f>VLOOKUP(D21,Sku_Consolidated!A2:E948, {5}, FALSE)</f>
      </c>
      <c r="AC21">
        <f>IF(VLOOKUP(D21,Sku_Consolidated!A2:S948,19,FALSE)="SHOWCASE", VLOOKUP(U21,Store_Showcase!B2:N134,13, FALSE), IF(VLOOKUP(D21,Sku_Consolidated!A2:S948,19,FALSE)="VAM",VLOOKUP(U21,Store_VAM!B2:N271,13, FALSE),VLOOKUP(U21,Store_SRP!B2:N103,13, FALSE)))</f>
      </c>
      <c r="AD21">
        <f>IF(IFERROR(AC21,TRUE)=TRUE, "-","OK")</f>
      </c>
      <c r="AE21">
        <f>IF(IFERROR(VLOOKUP(U21,Store_Showcase!B2:H134,{5}, FALSE), TRUE)=TRUE, IF(IFERROR(VLOOKUP(U21,Store_SRP!B2:H103,{5}, FALSE), TRUE)=TRUE,VLOOKUP(U21,Store_VAM!B2:H271,{5}, FALSE),VLOOKUP(U21,Store_SRP!B2:H103,{5}, FALSE)), VLOOKUP(U21,Store_Showcase!B2:H134,{5}, FALSE))</f>
      </c>
      <c r="AF21">
        <f>IF(IFERROR(VLOOKUP(U21,Store_Showcase!B2:H134,{6}, FALSE), TRUE)=TRUE, IF(IFERROR(VLOOKUP(U21,Store_SRP!B2:H103,{6}, FALSE), TRUE)=TRUE,VLOOKUP(U21,Store_VAM!B2:H271,{6}, FALSE),VLOOKUP(U21,Store_SRP!B2:H103,{6}, FALSE)), VLOOKUP(U21,Store_Showcase!B2:H134,{6}, FALSE))</f>
      </c>
      <c r="AG21">
        <f>VLOOKUP(D21,Sku_Consolidated!A2:R948,18,FALSE)</f>
      </c>
      <c r="AH21">
        <f>VLOOKUP(D21,Sku_Consolidated!A2:S948,19,FALSE)</f>
      </c>
      <c r="AI21">
        <f>VLOOKUP(D21,Sku_Consolidated!A2:T948,20,FALSE)</f>
      </c>
    </row>
    <row r="22" spans="1:35" x14ac:dyDescent="0.25">
      <c r="A22">
        <v>2024</v>
      </c>
      <c r="B22" t="s">
        <v>30</v>
      </c>
      <c r="C22" t="s">
        <v>31</v>
      </c>
      <c r="D22">
        <v>104143265</v>
      </c>
      <c r="E22" t="s">
        <v>78</v>
      </c>
      <c r="F22" s="12" t="s">
        <v>103</v>
      </c>
      <c r="G22" s="12" t="s">
        <v>103</v>
      </c>
      <c r="H22" t="s">
        <v>34</v>
      </c>
      <c r="I22" s="13" t="s">
        <v>35</v>
      </c>
      <c r="J22" s="13">
        <f>IF(H22="EA", I22, 0)</f>
      </c>
      <c r="K22" s="13">
        <f>IF(H22="KG", I22, I22 * VLOOKUP(D22,Sku_Consolidated!A2:U948,21,FALSE))</f>
      </c>
      <c r="L22" s="14" t="s">
        <v>36</v>
      </c>
      <c r="M22">
        <v>80</v>
      </c>
      <c r="N22" s="14" t="s">
        <v>80</v>
      </c>
      <c r="O22" s="14" t="s">
        <v>81</v>
      </c>
      <c r="P22" s="14" t="s">
        <v>82</v>
      </c>
      <c r="Q22" s="14" t="s">
        <v>83</v>
      </c>
      <c r="R22">
        <f>IF(IFERROR(VLOOKUP(U22,Store_Showcase!B2:H134,7, FALSE), TRUE)=TRUE, IF(IFERROR(VLOOKUP(U22,Store_SRP!B2:H103,7, FALSE), TRUE)=TRUE,VLOOKUP(U22,Store_VAM!B2:H271,7, FALSE),VLOOKUP(U22,Store_SRP!B2:H103,7, FALSE)), VLOOKUP(U22,Store_Showcase!B2:H134,7, FALSE))</f>
      </c>
      <c r="S22">
        <f>IF(IFERROR(VLOOKUP(U22,Store_Showcase!B2:K134,10, FALSE), TRUE)=TRUE, IF(IFERROR(VLOOKUP(U22,Store_SRP!B2:K103,10, FALSE), TRUE)=TRUE,VLOOKUP(U22,Store_VAM!B2:K271,10, FALSE),VLOOKUP(U22,Store_SRP!B2:K103,10, FALSE)), VLOOKUP(U22,Store_Showcase!B2:K134,10, FALSE))</f>
      </c>
      <c r="T22">
        <f>IF(VLOOKUP(D22,Sku_Consolidated!A2:S948,19,FALSE)="SHOWCASE", VLOOKUP(U22,Store_Showcase!B2:L134,11, FALSE), IF(VLOOKUP(D22,Sku_Consolidated!A2:S948,19,FALSE)="VAM",VLOOKUP(U22,Store_VAM!B2:L271,11, FALSE),VLOOKUP(U22,Store_SRP!B2:L103,11, FALSE)))</f>
      </c>
      <c r="U22" s="14">
        <v>2018</v>
      </c>
      <c r="V22">
        <f>IF(VLOOKUP(D22,Sku_Consolidated!A2:S948,19,FALSE)="SHOWCASE", VLOOKUP(U22,Store_Showcase!B2:C134,2, FALSE), IF(VLOOKUP(D22,Sku_Consolidated!A2:S948,19,FALSE)="VAM",VLOOKUP(U22,Store_VAM!B2:C271,2, FALSE),VLOOKUP(U22,Store_SRP!B2:C103,2, FALSE)))</f>
      </c>
      <c r="W22">
        <f>VLOOKUP(D22,Sku_Consolidated!A2:G948, 7, FALSE)</f>
      </c>
      <c r="X22">
        <f>VLOOKUP(D22,Sku_Consolidated!A2:K948, 11, FALSE)</f>
      </c>
      <c r="Y22">
        <f>VLOOKUP(D22,Sku_Consolidated!A2:H948, 8, FALSE)</f>
      </c>
      <c r="Z22">
        <f>VLOOKUP(D22,Sku_Consolidated!A2:I948, 9, FALSE)</f>
      </c>
      <c r="AA22" t="s">
        <v>41</v>
      </c>
      <c r="AB22">
        <f>VLOOKUP(D22,Sku_Consolidated!A2:E948, {5}, FALSE)</f>
      </c>
      <c r="AC22">
        <f>IF(VLOOKUP(D22,Sku_Consolidated!A2:S948,19,FALSE)="SHOWCASE", VLOOKUP(U22,Store_Showcase!B2:N134,13, FALSE), IF(VLOOKUP(D22,Sku_Consolidated!A2:S948,19,FALSE)="VAM",VLOOKUP(U22,Store_VAM!B2:N271,13, FALSE),VLOOKUP(U22,Store_SRP!B2:N103,13, FALSE)))</f>
      </c>
      <c r="AD22">
        <f>IF(IFERROR(AC22,TRUE)=TRUE, "-","OK")</f>
      </c>
      <c r="AE22">
        <f>IF(IFERROR(VLOOKUP(U22,Store_Showcase!B2:H134,{5}, FALSE), TRUE)=TRUE, IF(IFERROR(VLOOKUP(U22,Store_SRP!B2:H103,{5}, FALSE), TRUE)=TRUE,VLOOKUP(U22,Store_VAM!B2:H271,{5}, FALSE),VLOOKUP(U22,Store_SRP!B2:H103,{5}, FALSE)), VLOOKUP(U22,Store_Showcase!B2:H134,{5}, FALSE))</f>
      </c>
      <c r="AF22">
        <f>IF(IFERROR(VLOOKUP(U22,Store_Showcase!B2:H134,{6}, FALSE), TRUE)=TRUE, IF(IFERROR(VLOOKUP(U22,Store_SRP!B2:H103,{6}, FALSE), TRUE)=TRUE,VLOOKUP(U22,Store_VAM!B2:H271,{6}, FALSE),VLOOKUP(U22,Store_SRP!B2:H103,{6}, FALSE)), VLOOKUP(U22,Store_Showcase!B2:H134,{6}, FALSE))</f>
      </c>
      <c r="AG22">
        <f>VLOOKUP(D22,Sku_Consolidated!A2:R948,18,FALSE)</f>
      </c>
      <c r="AH22">
        <f>VLOOKUP(D22,Sku_Consolidated!A2:S948,19,FALSE)</f>
      </c>
      <c r="AI22">
        <f>VLOOKUP(D22,Sku_Consolidated!A2:T948,20,FALSE)</f>
      </c>
    </row>
    <row r="23" spans="1:35" x14ac:dyDescent="0.25">
      <c r="A23">
        <v>2024</v>
      </c>
      <c r="B23" t="s">
        <v>30</v>
      </c>
      <c r="C23" t="s">
        <v>31</v>
      </c>
      <c r="D23">
        <v>104143253</v>
      </c>
      <c r="E23" t="s">
        <v>42</v>
      </c>
      <c r="F23" s="12" t="s">
        <v>104</v>
      </c>
      <c r="G23" s="12" t="s">
        <v>104</v>
      </c>
      <c r="H23" t="s">
        <v>34</v>
      </c>
      <c r="I23" s="13" t="s">
        <v>68</v>
      </c>
      <c r="J23" s="13">
        <f>IF(H23="EA", I23, 0)</f>
      </c>
      <c r="K23" s="13">
        <f>IF(H23="KG", I23, I23 * VLOOKUP(D23,Sku_Consolidated!A2:U948,21,FALSE))</f>
      </c>
      <c r="L23" s="14" t="s">
        <v>36</v>
      </c>
      <c r="M23">
        <v>80</v>
      </c>
      <c r="N23" s="14" t="s">
        <v>105</v>
      </c>
      <c r="O23" s="14" t="s">
        <v>106</v>
      </c>
      <c r="P23" s="14" t="s">
        <v>107</v>
      </c>
      <c r="Q23" s="14" t="s">
        <v>108</v>
      </c>
      <c r="R23">
        <f>IF(IFERROR(VLOOKUP(U23,Store_Showcase!B2:H134,7, FALSE), TRUE)=TRUE, IF(IFERROR(VLOOKUP(U23,Store_SRP!B2:H103,7, FALSE), TRUE)=TRUE,VLOOKUP(U23,Store_VAM!B2:H271,7, FALSE),VLOOKUP(U23,Store_SRP!B2:H103,7, FALSE)), VLOOKUP(U23,Store_Showcase!B2:H134,7, FALSE))</f>
      </c>
      <c r="S23">
        <f>IF(IFERROR(VLOOKUP(U23,Store_Showcase!B2:K134,10, FALSE), TRUE)=TRUE, IF(IFERROR(VLOOKUP(U23,Store_SRP!B2:K103,10, FALSE), TRUE)=TRUE,VLOOKUP(U23,Store_VAM!B2:K271,10, FALSE),VLOOKUP(U23,Store_SRP!B2:K103,10, FALSE)), VLOOKUP(U23,Store_Showcase!B2:K134,10, FALSE))</f>
      </c>
      <c r="T23">
        <f>IF(VLOOKUP(D23,Sku_Consolidated!A2:S948,19,FALSE)="SHOWCASE", VLOOKUP(U23,Store_Showcase!B2:L134,11, FALSE), IF(VLOOKUP(D23,Sku_Consolidated!A2:S948,19,FALSE)="VAM",VLOOKUP(U23,Store_VAM!B2:L271,11, FALSE),VLOOKUP(U23,Store_SRP!B2:L103,11, FALSE)))</f>
      </c>
      <c r="U23" s="14">
        <v>2018</v>
      </c>
      <c r="V23">
        <f>IF(VLOOKUP(D23,Sku_Consolidated!A2:S948,19,FALSE)="SHOWCASE", VLOOKUP(U23,Store_Showcase!B2:C134,2, FALSE), IF(VLOOKUP(D23,Sku_Consolidated!A2:S948,19,FALSE)="VAM",VLOOKUP(U23,Store_VAM!B2:C271,2, FALSE),VLOOKUP(U23,Store_SRP!B2:C103,2, FALSE)))</f>
      </c>
      <c r="W23">
        <f>VLOOKUP(D23,Sku_Consolidated!A2:G948, 7, FALSE)</f>
      </c>
      <c r="X23">
        <f>VLOOKUP(D23,Sku_Consolidated!A2:K948, 11, FALSE)</f>
      </c>
      <c r="Y23">
        <f>VLOOKUP(D23,Sku_Consolidated!A2:H948, 8, FALSE)</f>
      </c>
      <c r="Z23">
        <f>VLOOKUP(D23,Sku_Consolidated!A2:I948, 9, FALSE)</f>
      </c>
      <c r="AA23" t="s">
        <v>41</v>
      </c>
      <c r="AB23">
        <f>VLOOKUP(D23,Sku_Consolidated!A2:E948, {5}, FALSE)</f>
      </c>
      <c r="AC23">
        <f>IF(VLOOKUP(D23,Sku_Consolidated!A2:S948,19,FALSE)="SHOWCASE", VLOOKUP(U23,Store_Showcase!B2:N134,13, FALSE), IF(VLOOKUP(D23,Sku_Consolidated!A2:S948,19,FALSE)="VAM",VLOOKUP(U23,Store_VAM!B2:N271,13, FALSE),VLOOKUP(U23,Store_SRP!B2:N103,13, FALSE)))</f>
      </c>
      <c r="AD23">
        <f>IF(IFERROR(AC23,TRUE)=TRUE, "-","OK")</f>
      </c>
      <c r="AE23">
        <f>IF(IFERROR(VLOOKUP(U23,Store_Showcase!B2:H134,{5}, FALSE), TRUE)=TRUE, IF(IFERROR(VLOOKUP(U23,Store_SRP!B2:H103,{5}, FALSE), TRUE)=TRUE,VLOOKUP(U23,Store_VAM!B2:H271,{5}, FALSE),VLOOKUP(U23,Store_SRP!B2:H103,{5}, FALSE)), VLOOKUP(U23,Store_Showcase!B2:H134,{5}, FALSE))</f>
      </c>
      <c r="AF23">
        <f>IF(IFERROR(VLOOKUP(U23,Store_Showcase!B2:H134,{6}, FALSE), TRUE)=TRUE, IF(IFERROR(VLOOKUP(U23,Store_SRP!B2:H103,{6}, FALSE), TRUE)=TRUE,VLOOKUP(U23,Store_VAM!B2:H271,{6}, FALSE),VLOOKUP(U23,Store_SRP!B2:H103,{6}, FALSE)), VLOOKUP(U23,Store_Showcase!B2:H134,{6}, FALSE))</f>
      </c>
      <c r="AG23">
        <f>VLOOKUP(D23,Sku_Consolidated!A2:R948,18,FALSE)</f>
      </c>
      <c r="AH23">
        <f>VLOOKUP(D23,Sku_Consolidated!A2:S948,19,FALSE)</f>
      </c>
      <c r="AI23">
        <f>VLOOKUP(D23,Sku_Consolidated!A2:T948,20,FALSE)</f>
      </c>
    </row>
    <row r="24" spans="1:35" x14ac:dyDescent="0.25">
      <c r="A24">
        <v>2024</v>
      </c>
      <c r="B24" t="s">
        <v>30</v>
      </c>
      <c r="C24" t="s">
        <v>31</v>
      </c>
      <c r="D24">
        <v>104143256</v>
      </c>
      <c r="E24" t="s">
        <v>62</v>
      </c>
      <c r="F24" s="12" t="s">
        <v>104</v>
      </c>
      <c r="G24" s="12" t="s">
        <v>104</v>
      </c>
      <c r="H24" t="s">
        <v>34</v>
      </c>
      <c r="I24" s="13" t="s">
        <v>35</v>
      </c>
      <c r="J24" s="13">
        <f>IF(H24="EA", I24, 0)</f>
      </c>
      <c r="K24" s="13">
        <f>IF(H24="KG", I24, I24 * VLOOKUP(D24,Sku_Consolidated!A2:U948,21,FALSE))</f>
      </c>
      <c r="L24" s="14" t="s">
        <v>36</v>
      </c>
      <c r="M24">
        <v>80</v>
      </c>
      <c r="N24" s="14" t="s">
        <v>85</v>
      </c>
      <c r="O24" s="14" t="s">
        <v>86</v>
      </c>
      <c r="P24" s="14" t="s">
        <v>87</v>
      </c>
      <c r="Q24" s="14" t="s">
        <v>88</v>
      </c>
      <c r="R24">
        <f>IF(IFERROR(VLOOKUP(U24,Store_Showcase!B2:H134,7, FALSE), TRUE)=TRUE, IF(IFERROR(VLOOKUP(U24,Store_SRP!B2:H103,7, FALSE), TRUE)=TRUE,VLOOKUP(U24,Store_VAM!B2:H271,7, FALSE),VLOOKUP(U24,Store_SRP!B2:H103,7, FALSE)), VLOOKUP(U24,Store_Showcase!B2:H134,7, FALSE))</f>
      </c>
      <c r="S24">
        <f>IF(IFERROR(VLOOKUP(U24,Store_Showcase!B2:K134,10, FALSE), TRUE)=TRUE, IF(IFERROR(VLOOKUP(U24,Store_SRP!B2:K103,10, FALSE), TRUE)=TRUE,VLOOKUP(U24,Store_VAM!B2:K271,10, FALSE),VLOOKUP(U24,Store_SRP!B2:K103,10, FALSE)), VLOOKUP(U24,Store_Showcase!B2:K134,10, FALSE))</f>
      </c>
      <c r="T24">
        <f>IF(VLOOKUP(D24,Sku_Consolidated!A2:S948,19,FALSE)="SHOWCASE", VLOOKUP(U24,Store_Showcase!B2:L134,11, FALSE), IF(VLOOKUP(D24,Sku_Consolidated!A2:S948,19,FALSE)="VAM",VLOOKUP(U24,Store_VAM!B2:L271,11, FALSE),VLOOKUP(U24,Store_SRP!B2:L103,11, FALSE)))</f>
      </c>
      <c r="U24" s="14">
        <v>2018</v>
      </c>
      <c r="V24">
        <f>IF(VLOOKUP(D24,Sku_Consolidated!A2:S948,19,FALSE)="SHOWCASE", VLOOKUP(U24,Store_Showcase!B2:C134,2, FALSE), IF(VLOOKUP(D24,Sku_Consolidated!A2:S948,19,FALSE)="VAM",VLOOKUP(U24,Store_VAM!B2:C271,2, FALSE),VLOOKUP(U24,Store_SRP!B2:C103,2, FALSE)))</f>
      </c>
      <c r="W24">
        <f>VLOOKUP(D24,Sku_Consolidated!A2:G948, 7, FALSE)</f>
      </c>
      <c r="X24">
        <f>VLOOKUP(D24,Sku_Consolidated!A2:K948, 11, FALSE)</f>
      </c>
      <c r="Y24">
        <f>VLOOKUP(D24,Sku_Consolidated!A2:H948, 8, FALSE)</f>
      </c>
      <c r="Z24">
        <f>VLOOKUP(D24,Sku_Consolidated!A2:I948, 9, FALSE)</f>
      </c>
      <c r="AA24" t="s">
        <v>41</v>
      </c>
      <c r="AB24">
        <f>VLOOKUP(D24,Sku_Consolidated!A2:E948, {5}, FALSE)</f>
      </c>
      <c r="AC24">
        <f>IF(VLOOKUP(D24,Sku_Consolidated!A2:S948,19,FALSE)="SHOWCASE", VLOOKUP(U24,Store_Showcase!B2:N134,13, FALSE), IF(VLOOKUP(D24,Sku_Consolidated!A2:S948,19,FALSE)="VAM",VLOOKUP(U24,Store_VAM!B2:N271,13, FALSE),VLOOKUP(U24,Store_SRP!B2:N103,13, FALSE)))</f>
      </c>
      <c r="AD24">
        <f>IF(IFERROR(AC24,TRUE)=TRUE, "-","OK")</f>
      </c>
      <c r="AE24">
        <f>IF(IFERROR(VLOOKUP(U24,Store_Showcase!B2:H134,{5}, FALSE), TRUE)=TRUE, IF(IFERROR(VLOOKUP(U24,Store_SRP!B2:H103,{5}, FALSE), TRUE)=TRUE,VLOOKUP(U24,Store_VAM!B2:H271,{5}, FALSE),VLOOKUP(U24,Store_SRP!B2:H103,{5}, FALSE)), VLOOKUP(U24,Store_Showcase!B2:H134,{5}, FALSE))</f>
      </c>
      <c r="AF24">
        <f>IF(IFERROR(VLOOKUP(U24,Store_Showcase!B2:H134,{6}, FALSE), TRUE)=TRUE, IF(IFERROR(VLOOKUP(U24,Store_SRP!B2:H103,{6}, FALSE), TRUE)=TRUE,VLOOKUP(U24,Store_VAM!B2:H271,{6}, FALSE),VLOOKUP(U24,Store_SRP!B2:H103,{6}, FALSE)), VLOOKUP(U24,Store_Showcase!B2:H134,{6}, FALSE))</f>
      </c>
      <c r="AG24">
        <f>VLOOKUP(D24,Sku_Consolidated!A2:R948,18,FALSE)</f>
      </c>
      <c r="AH24">
        <f>VLOOKUP(D24,Sku_Consolidated!A2:S948,19,FALSE)</f>
      </c>
      <c r="AI24">
        <f>VLOOKUP(D24,Sku_Consolidated!A2:T948,20,FALSE)</f>
      </c>
    </row>
    <row r="25" spans="1:35" x14ac:dyDescent="0.25">
      <c r="A25">
        <v>2024</v>
      </c>
      <c r="B25" t="s">
        <v>30</v>
      </c>
      <c r="C25" t="s">
        <v>31</v>
      </c>
      <c r="D25">
        <v>104143253</v>
      </c>
      <c r="E25" t="s">
        <v>42</v>
      </c>
      <c r="F25" s="12" t="s">
        <v>109</v>
      </c>
      <c r="G25" s="12" t="s">
        <v>109</v>
      </c>
      <c r="H25" t="s">
        <v>34</v>
      </c>
      <c r="I25" s="13" t="s">
        <v>35</v>
      </c>
      <c r="J25" s="13">
        <f>IF(H25="EA", I25, 0)</f>
      </c>
      <c r="K25" s="13">
        <f>IF(H25="KG", I25, I25 * VLOOKUP(D25,Sku_Consolidated!A2:U948,21,FALSE))</f>
      </c>
      <c r="L25" s="14" t="s">
        <v>36</v>
      </c>
      <c r="M25">
        <v>80</v>
      </c>
      <c r="N25" s="14" t="s">
        <v>58</v>
      </c>
      <c r="O25" s="14" t="s">
        <v>59</v>
      </c>
      <c r="P25" s="14" t="s">
        <v>60</v>
      </c>
      <c r="Q25" s="14" t="s">
        <v>61</v>
      </c>
      <c r="R25">
        <f>IF(IFERROR(VLOOKUP(U25,Store_Showcase!B2:H134,7, FALSE), TRUE)=TRUE, IF(IFERROR(VLOOKUP(U25,Store_SRP!B2:H103,7, FALSE), TRUE)=TRUE,VLOOKUP(U25,Store_VAM!B2:H271,7, FALSE),VLOOKUP(U25,Store_SRP!B2:H103,7, FALSE)), VLOOKUP(U25,Store_Showcase!B2:H134,7, FALSE))</f>
      </c>
      <c r="S25">
        <f>IF(IFERROR(VLOOKUP(U25,Store_Showcase!B2:K134,10, FALSE), TRUE)=TRUE, IF(IFERROR(VLOOKUP(U25,Store_SRP!B2:K103,10, FALSE), TRUE)=TRUE,VLOOKUP(U25,Store_VAM!B2:K271,10, FALSE),VLOOKUP(U25,Store_SRP!B2:K103,10, FALSE)), VLOOKUP(U25,Store_Showcase!B2:K134,10, FALSE))</f>
      </c>
      <c r="T25">
        <f>IF(VLOOKUP(D25,Sku_Consolidated!A2:S948,19,FALSE)="SHOWCASE", VLOOKUP(U25,Store_Showcase!B2:L134,11, FALSE), IF(VLOOKUP(D25,Sku_Consolidated!A2:S948,19,FALSE)="VAM",VLOOKUP(U25,Store_VAM!B2:L271,11, FALSE),VLOOKUP(U25,Store_SRP!B2:L103,11, FALSE)))</f>
      </c>
      <c r="U25" s="14">
        <v>2018</v>
      </c>
      <c r="V25">
        <f>IF(VLOOKUP(D25,Sku_Consolidated!A2:S948,19,FALSE)="SHOWCASE", VLOOKUP(U25,Store_Showcase!B2:C134,2, FALSE), IF(VLOOKUP(D25,Sku_Consolidated!A2:S948,19,FALSE)="VAM",VLOOKUP(U25,Store_VAM!B2:C271,2, FALSE),VLOOKUP(U25,Store_SRP!B2:C103,2, FALSE)))</f>
      </c>
      <c r="W25">
        <f>VLOOKUP(D25,Sku_Consolidated!A2:G948, 7, FALSE)</f>
      </c>
      <c r="X25">
        <f>VLOOKUP(D25,Sku_Consolidated!A2:K948, 11, FALSE)</f>
      </c>
      <c r="Y25">
        <f>VLOOKUP(D25,Sku_Consolidated!A2:H948, 8, FALSE)</f>
      </c>
      <c r="Z25">
        <f>VLOOKUP(D25,Sku_Consolidated!A2:I948, 9, FALSE)</f>
      </c>
      <c r="AA25" t="s">
        <v>41</v>
      </c>
      <c r="AB25">
        <f>VLOOKUP(D25,Sku_Consolidated!A2:E948, {5}, FALSE)</f>
      </c>
      <c r="AC25">
        <f>IF(VLOOKUP(D25,Sku_Consolidated!A2:S948,19,FALSE)="SHOWCASE", VLOOKUP(U25,Store_Showcase!B2:N134,13, FALSE), IF(VLOOKUP(D25,Sku_Consolidated!A2:S948,19,FALSE)="VAM",VLOOKUP(U25,Store_VAM!B2:N271,13, FALSE),VLOOKUP(U25,Store_SRP!B2:N103,13, FALSE)))</f>
      </c>
      <c r="AD25">
        <f>IF(IFERROR(AC25,TRUE)=TRUE, "-","OK")</f>
      </c>
      <c r="AE25">
        <f>IF(IFERROR(VLOOKUP(U25,Store_Showcase!B2:H134,{5}, FALSE), TRUE)=TRUE, IF(IFERROR(VLOOKUP(U25,Store_SRP!B2:H103,{5}, FALSE), TRUE)=TRUE,VLOOKUP(U25,Store_VAM!B2:H271,{5}, FALSE),VLOOKUP(U25,Store_SRP!B2:H103,{5}, FALSE)), VLOOKUP(U25,Store_Showcase!B2:H134,{5}, FALSE))</f>
      </c>
      <c r="AF25">
        <f>IF(IFERROR(VLOOKUP(U25,Store_Showcase!B2:H134,{6}, FALSE), TRUE)=TRUE, IF(IFERROR(VLOOKUP(U25,Store_SRP!B2:H103,{6}, FALSE), TRUE)=TRUE,VLOOKUP(U25,Store_VAM!B2:H271,{6}, FALSE),VLOOKUP(U25,Store_SRP!B2:H103,{6}, FALSE)), VLOOKUP(U25,Store_Showcase!B2:H134,{6}, FALSE))</f>
      </c>
      <c r="AG25">
        <f>VLOOKUP(D25,Sku_Consolidated!A2:R948,18,FALSE)</f>
      </c>
      <c r="AH25">
        <f>VLOOKUP(D25,Sku_Consolidated!A2:S948,19,FALSE)</f>
      </c>
      <c r="AI25">
        <f>VLOOKUP(D25,Sku_Consolidated!A2:T948,20,FALSE)</f>
      </c>
    </row>
    <row r="26" spans="1:35" x14ac:dyDescent="0.25">
      <c r="A26">
        <v>2024</v>
      </c>
      <c r="B26" t="s">
        <v>30</v>
      </c>
      <c r="C26" t="s">
        <v>31</v>
      </c>
      <c r="D26">
        <v>104143256</v>
      </c>
      <c r="E26" t="s">
        <v>62</v>
      </c>
      <c r="F26" s="12" t="s">
        <v>109</v>
      </c>
      <c r="G26" s="12" t="s">
        <v>109</v>
      </c>
      <c r="H26" t="s">
        <v>34</v>
      </c>
      <c r="I26" s="13" t="s">
        <v>35</v>
      </c>
      <c r="J26" s="13">
        <f>IF(H26="EA", I26, 0)</f>
      </c>
      <c r="K26" s="13">
        <f>IF(H26="KG", I26, I26 * VLOOKUP(D26,Sku_Consolidated!A2:U948,21,FALSE))</f>
      </c>
      <c r="L26" s="14" t="s">
        <v>36</v>
      </c>
      <c r="M26">
        <v>80</v>
      </c>
      <c r="N26" s="14" t="s">
        <v>85</v>
      </c>
      <c r="O26" s="14" t="s">
        <v>86</v>
      </c>
      <c r="P26" s="14" t="s">
        <v>87</v>
      </c>
      <c r="Q26" s="14" t="s">
        <v>88</v>
      </c>
      <c r="R26">
        <f>IF(IFERROR(VLOOKUP(U26,Store_Showcase!B2:H134,7, FALSE), TRUE)=TRUE, IF(IFERROR(VLOOKUP(U26,Store_SRP!B2:H103,7, FALSE), TRUE)=TRUE,VLOOKUP(U26,Store_VAM!B2:H271,7, FALSE),VLOOKUP(U26,Store_SRP!B2:H103,7, FALSE)), VLOOKUP(U26,Store_Showcase!B2:H134,7, FALSE))</f>
      </c>
      <c r="S26">
        <f>IF(IFERROR(VLOOKUP(U26,Store_Showcase!B2:K134,10, FALSE), TRUE)=TRUE, IF(IFERROR(VLOOKUP(U26,Store_SRP!B2:K103,10, FALSE), TRUE)=TRUE,VLOOKUP(U26,Store_VAM!B2:K271,10, FALSE),VLOOKUP(U26,Store_SRP!B2:K103,10, FALSE)), VLOOKUP(U26,Store_Showcase!B2:K134,10, FALSE))</f>
      </c>
      <c r="T26">
        <f>IF(VLOOKUP(D26,Sku_Consolidated!A2:S948,19,FALSE)="SHOWCASE", VLOOKUP(U26,Store_Showcase!B2:L134,11, FALSE), IF(VLOOKUP(D26,Sku_Consolidated!A2:S948,19,FALSE)="VAM",VLOOKUP(U26,Store_VAM!B2:L271,11, FALSE),VLOOKUP(U26,Store_SRP!B2:L103,11, FALSE)))</f>
      </c>
      <c r="U26" s="14">
        <v>2018</v>
      </c>
      <c r="V26">
        <f>IF(VLOOKUP(D26,Sku_Consolidated!A2:S948,19,FALSE)="SHOWCASE", VLOOKUP(U26,Store_Showcase!B2:C134,2, FALSE), IF(VLOOKUP(D26,Sku_Consolidated!A2:S948,19,FALSE)="VAM",VLOOKUP(U26,Store_VAM!B2:C271,2, FALSE),VLOOKUP(U26,Store_SRP!B2:C103,2, FALSE)))</f>
      </c>
      <c r="W26">
        <f>VLOOKUP(D26,Sku_Consolidated!A2:G948, 7, FALSE)</f>
      </c>
      <c r="X26">
        <f>VLOOKUP(D26,Sku_Consolidated!A2:K948, 11, FALSE)</f>
      </c>
      <c r="Y26">
        <f>VLOOKUP(D26,Sku_Consolidated!A2:H948, 8, FALSE)</f>
      </c>
      <c r="Z26">
        <f>VLOOKUP(D26,Sku_Consolidated!A2:I948, 9, FALSE)</f>
      </c>
      <c r="AA26" t="s">
        <v>41</v>
      </c>
      <c r="AB26">
        <f>VLOOKUP(D26,Sku_Consolidated!A2:E948, {5}, FALSE)</f>
      </c>
      <c r="AC26">
        <f>IF(VLOOKUP(D26,Sku_Consolidated!A2:S948,19,FALSE)="SHOWCASE", VLOOKUP(U26,Store_Showcase!B2:N134,13, FALSE), IF(VLOOKUP(D26,Sku_Consolidated!A2:S948,19,FALSE)="VAM",VLOOKUP(U26,Store_VAM!B2:N271,13, FALSE),VLOOKUP(U26,Store_SRP!B2:N103,13, FALSE)))</f>
      </c>
      <c r="AD26">
        <f>IF(IFERROR(AC26,TRUE)=TRUE, "-","OK")</f>
      </c>
      <c r="AE26">
        <f>IF(IFERROR(VLOOKUP(U26,Store_Showcase!B2:H134,{5}, FALSE), TRUE)=TRUE, IF(IFERROR(VLOOKUP(U26,Store_SRP!B2:H103,{5}, FALSE), TRUE)=TRUE,VLOOKUP(U26,Store_VAM!B2:H271,{5}, FALSE),VLOOKUP(U26,Store_SRP!B2:H103,{5}, FALSE)), VLOOKUP(U26,Store_Showcase!B2:H134,{5}, FALSE))</f>
      </c>
      <c r="AF26">
        <f>IF(IFERROR(VLOOKUP(U26,Store_Showcase!B2:H134,{6}, FALSE), TRUE)=TRUE, IF(IFERROR(VLOOKUP(U26,Store_SRP!B2:H103,{6}, FALSE), TRUE)=TRUE,VLOOKUP(U26,Store_VAM!B2:H271,{6}, FALSE),VLOOKUP(U26,Store_SRP!B2:H103,{6}, FALSE)), VLOOKUP(U26,Store_Showcase!B2:H134,{6}, FALSE))</f>
      </c>
      <c r="AG26">
        <f>VLOOKUP(D26,Sku_Consolidated!A2:R948,18,FALSE)</f>
      </c>
      <c r="AH26">
        <f>VLOOKUP(D26,Sku_Consolidated!A2:S948,19,FALSE)</f>
      </c>
      <c r="AI26">
        <f>VLOOKUP(D26,Sku_Consolidated!A2:T948,20,FALSE)</f>
      </c>
    </row>
    <row r="27" spans="1:35" x14ac:dyDescent="0.25">
      <c r="A27">
        <v>2024</v>
      </c>
      <c r="B27" t="s">
        <v>30</v>
      </c>
      <c r="C27" t="s">
        <v>31</v>
      </c>
      <c r="D27">
        <v>104143253</v>
      </c>
      <c r="E27" t="s">
        <v>42</v>
      </c>
      <c r="F27" s="12" t="s">
        <v>110</v>
      </c>
      <c r="G27" s="12" t="s">
        <v>110</v>
      </c>
      <c r="H27" t="s">
        <v>34</v>
      </c>
      <c r="I27" s="13" t="s">
        <v>35</v>
      </c>
      <c r="J27" s="13">
        <f>IF(H27="EA", I27, 0)</f>
      </c>
      <c r="K27" s="13">
        <f>IF(H27="KG", I27, I27 * VLOOKUP(D27,Sku_Consolidated!A2:U948,21,FALSE))</f>
      </c>
      <c r="L27" s="14" t="s">
        <v>36</v>
      </c>
      <c r="M27">
        <v>80</v>
      </c>
      <c r="N27" s="14" t="s">
        <v>58</v>
      </c>
      <c r="O27" s="14" t="s">
        <v>59</v>
      </c>
      <c r="P27" s="14" t="s">
        <v>60</v>
      </c>
      <c r="Q27" s="14" t="s">
        <v>61</v>
      </c>
      <c r="R27">
        <f>IF(IFERROR(VLOOKUP(U27,Store_Showcase!B2:H134,7, FALSE), TRUE)=TRUE, IF(IFERROR(VLOOKUP(U27,Store_SRP!B2:H103,7, FALSE), TRUE)=TRUE,VLOOKUP(U27,Store_VAM!B2:H271,7, FALSE),VLOOKUP(U27,Store_SRP!B2:H103,7, FALSE)), VLOOKUP(U27,Store_Showcase!B2:H134,7, FALSE))</f>
      </c>
      <c r="S27">
        <f>IF(IFERROR(VLOOKUP(U27,Store_Showcase!B2:K134,10, FALSE), TRUE)=TRUE, IF(IFERROR(VLOOKUP(U27,Store_SRP!B2:K103,10, FALSE), TRUE)=TRUE,VLOOKUP(U27,Store_VAM!B2:K271,10, FALSE),VLOOKUP(U27,Store_SRP!B2:K103,10, FALSE)), VLOOKUP(U27,Store_Showcase!B2:K134,10, FALSE))</f>
      </c>
      <c r="T27">
        <f>IF(VLOOKUP(D27,Sku_Consolidated!A2:S948,19,FALSE)="SHOWCASE", VLOOKUP(U27,Store_Showcase!B2:L134,11, FALSE), IF(VLOOKUP(D27,Sku_Consolidated!A2:S948,19,FALSE)="VAM",VLOOKUP(U27,Store_VAM!B2:L271,11, FALSE),VLOOKUP(U27,Store_SRP!B2:L103,11, FALSE)))</f>
      </c>
      <c r="U27" s="14">
        <v>2018</v>
      </c>
      <c r="V27">
        <f>IF(VLOOKUP(D27,Sku_Consolidated!A2:S948,19,FALSE)="SHOWCASE", VLOOKUP(U27,Store_Showcase!B2:C134,2, FALSE), IF(VLOOKUP(D27,Sku_Consolidated!A2:S948,19,FALSE)="VAM",VLOOKUP(U27,Store_VAM!B2:C271,2, FALSE),VLOOKUP(U27,Store_SRP!B2:C103,2, FALSE)))</f>
      </c>
      <c r="W27">
        <f>VLOOKUP(D27,Sku_Consolidated!A2:G948, 7, FALSE)</f>
      </c>
      <c r="X27">
        <f>VLOOKUP(D27,Sku_Consolidated!A2:K948, 11, FALSE)</f>
      </c>
      <c r="Y27">
        <f>VLOOKUP(D27,Sku_Consolidated!A2:H948, 8, FALSE)</f>
      </c>
      <c r="Z27">
        <f>VLOOKUP(D27,Sku_Consolidated!A2:I948, 9, FALSE)</f>
      </c>
      <c r="AA27" t="s">
        <v>41</v>
      </c>
      <c r="AB27">
        <f>VLOOKUP(D27,Sku_Consolidated!A2:E948, {5}, FALSE)</f>
      </c>
      <c r="AC27">
        <f>IF(VLOOKUP(D27,Sku_Consolidated!A2:S948,19,FALSE)="SHOWCASE", VLOOKUP(U27,Store_Showcase!B2:N134,13, FALSE), IF(VLOOKUP(D27,Sku_Consolidated!A2:S948,19,FALSE)="VAM",VLOOKUP(U27,Store_VAM!B2:N271,13, FALSE),VLOOKUP(U27,Store_SRP!B2:N103,13, FALSE)))</f>
      </c>
      <c r="AD27">
        <f>IF(IFERROR(AC27,TRUE)=TRUE, "-","OK")</f>
      </c>
      <c r="AE27">
        <f>IF(IFERROR(VLOOKUP(U27,Store_Showcase!B2:H134,{5}, FALSE), TRUE)=TRUE, IF(IFERROR(VLOOKUP(U27,Store_SRP!B2:H103,{5}, FALSE), TRUE)=TRUE,VLOOKUP(U27,Store_VAM!B2:H271,{5}, FALSE),VLOOKUP(U27,Store_SRP!B2:H103,{5}, FALSE)), VLOOKUP(U27,Store_Showcase!B2:H134,{5}, FALSE))</f>
      </c>
      <c r="AF27">
        <f>IF(IFERROR(VLOOKUP(U27,Store_Showcase!B2:H134,{6}, FALSE), TRUE)=TRUE, IF(IFERROR(VLOOKUP(U27,Store_SRP!B2:H103,{6}, FALSE), TRUE)=TRUE,VLOOKUP(U27,Store_VAM!B2:H271,{6}, FALSE),VLOOKUP(U27,Store_SRP!B2:H103,{6}, FALSE)), VLOOKUP(U27,Store_Showcase!B2:H134,{6}, FALSE))</f>
      </c>
      <c r="AG27">
        <f>VLOOKUP(D27,Sku_Consolidated!A2:R948,18,FALSE)</f>
      </c>
      <c r="AH27">
        <f>VLOOKUP(D27,Sku_Consolidated!A2:S948,19,FALSE)</f>
      </c>
      <c r="AI27">
        <f>VLOOKUP(D27,Sku_Consolidated!A2:T948,20,FALSE)</f>
      </c>
    </row>
    <row r="28" spans="1:35" x14ac:dyDescent="0.25">
      <c r="A28">
        <v>2024</v>
      </c>
      <c r="B28" t="s">
        <v>30</v>
      </c>
      <c r="C28" t="s">
        <v>31</v>
      </c>
      <c r="D28">
        <v>104143256</v>
      </c>
      <c r="E28" t="s">
        <v>62</v>
      </c>
      <c r="F28" s="12" t="s">
        <v>110</v>
      </c>
      <c r="G28" s="12" t="s">
        <v>110</v>
      </c>
      <c r="H28" t="s">
        <v>34</v>
      </c>
      <c r="I28" s="13" t="s">
        <v>35</v>
      </c>
      <c r="J28" s="13">
        <f>IF(H28="EA", I28, 0)</f>
      </c>
      <c r="K28" s="13">
        <f>IF(H28="KG", I28, I28 * VLOOKUP(D28,Sku_Consolidated!A2:U948,21,FALSE))</f>
      </c>
      <c r="L28" s="14" t="s">
        <v>36</v>
      </c>
      <c r="M28">
        <v>80</v>
      </c>
      <c r="N28" s="14" t="s">
        <v>85</v>
      </c>
      <c r="O28" s="14" t="s">
        <v>86</v>
      </c>
      <c r="P28" s="14" t="s">
        <v>87</v>
      </c>
      <c r="Q28" s="14" t="s">
        <v>88</v>
      </c>
      <c r="R28">
        <f>IF(IFERROR(VLOOKUP(U28,Store_Showcase!B2:H134,7, FALSE), TRUE)=TRUE, IF(IFERROR(VLOOKUP(U28,Store_SRP!B2:H103,7, FALSE), TRUE)=TRUE,VLOOKUP(U28,Store_VAM!B2:H271,7, FALSE),VLOOKUP(U28,Store_SRP!B2:H103,7, FALSE)), VLOOKUP(U28,Store_Showcase!B2:H134,7, FALSE))</f>
      </c>
      <c r="S28">
        <f>IF(IFERROR(VLOOKUP(U28,Store_Showcase!B2:K134,10, FALSE), TRUE)=TRUE, IF(IFERROR(VLOOKUP(U28,Store_SRP!B2:K103,10, FALSE), TRUE)=TRUE,VLOOKUP(U28,Store_VAM!B2:K271,10, FALSE),VLOOKUP(U28,Store_SRP!B2:K103,10, FALSE)), VLOOKUP(U28,Store_Showcase!B2:K134,10, FALSE))</f>
      </c>
      <c r="T28">
        <f>IF(VLOOKUP(D28,Sku_Consolidated!A2:S948,19,FALSE)="SHOWCASE", VLOOKUP(U28,Store_Showcase!B2:L134,11, FALSE), IF(VLOOKUP(D28,Sku_Consolidated!A2:S948,19,FALSE)="VAM",VLOOKUP(U28,Store_VAM!B2:L271,11, FALSE),VLOOKUP(U28,Store_SRP!B2:L103,11, FALSE)))</f>
      </c>
      <c r="U28" s="14">
        <v>2018</v>
      </c>
      <c r="V28">
        <f>IF(VLOOKUP(D28,Sku_Consolidated!A2:S948,19,FALSE)="SHOWCASE", VLOOKUP(U28,Store_Showcase!B2:C134,2, FALSE), IF(VLOOKUP(D28,Sku_Consolidated!A2:S948,19,FALSE)="VAM",VLOOKUP(U28,Store_VAM!B2:C271,2, FALSE),VLOOKUP(U28,Store_SRP!B2:C103,2, FALSE)))</f>
      </c>
      <c r="W28">
        <f>VLOOKUP(D28,Sku_Consolidated!A2:G948, 7, FALSE)</f>
      </c>
      <c r="X28">
        <f>VLOOKUP(D28,Sku_Consolidated!A2:K948, 11, FALSE)</f>
      </c>
      <c r="Y28">
        <f>VLOOKUP(D28,Sku_Consolidated!A2:H948, 8, FALSE)</f>
      </c>
      <c r="Z28">
        <f>VLOOKUP(D28,Sku_Consolidated!A2:I948, 9, FALSE)</f>
      </c>
      <c r="AA28" t="s">
        <v>41</v>
      </c>
      <c r="AB28">
        <f>VLOOKUP(D28,Sku_Consolidated!A2:E948, {5}, FALSE)</f>
      </c>
      <c r="AC28">
        <f>IF(VLOOKUP(D28,Sku_Consolidated!A2:S948,19,FALSE)="SHOWCASE", VLOOKUP(U28,Store_Showcase!B2:N134,13, FALSE), IF(VLOOKUP(D28,Sku_Consolidated!A2:S948,19,FALSE)="VAM",VLOOKUP(U28,Store_VAM!B2:N271,13, FALSE),VLOOKUP(U28,Store_SRP!B2:N103,13, FALSE)))</f>
      </c>
      <c r="AD28">
        <f>IF(IFERROR(AC28,TRUE)=TRUE, "-","OK")</f>
      </c>
      <c r="AE28">
        <f>IF(IFERROR(VLOOKUP(U28,Store_Showcase!B2:H134,{5}, FALSE), TRUE)=TRUE, IF(IFERROR(VLOOKUP(U28,Store_SRP!B2:H103,{5}, FALSE), TRUE)=TRUE,VLOOKUP(U28,Store_VAM!B2:H271,{5}, FALSE),VLOOKUP(U28,Store_SRP!B2:H103,{5}, FALSE)), VLOOKUP(U28,Store_Showcase!B2:H134,{5}, FALSE))</f>
      </c>
      <c r="AF28">
        <f>IF(IFERROR(VLOOKUP(U28,Store_Showcase!B2:H134,{6}, FALSE), TRUE)=TRUE, IF(IFERROR(VLOOKUP(U28,Store_SRP!B2:H103,{6}, FALSE), TRUE)=TRUE,VLOOKUP(U28,Store_VAM!B2:H271,{6}, FALSE),VLOOKUP(U28,Store_SRP!B2:H103,{6}, FALSE)), VLOOKUP(U28,Store_Showcase!B2:H134,{6}, FALSE))</f>
      </c>
      <c r="AG28">
        <f>VLOOKUP(D28,Sku_Consolidated!A2:R948,18,FALSE)</f>
      </c>
      <c r="AH28">
        <f>VLOOKUP(D28,Sku_Consolidated!A2:S948,19,FALSE)</f>
      </c>
      <c r="AI28">
        <f>VLOOKUP(D28,Sku_Consolidated!A2:T948,20,FALSE)</f>
      </c>
    </row>
    <row r="29" spans="1:35" x14ac:dyDescent="0.25">
      <c r="A29">
        <v>2024</v>
      </c>
      <c r="B29" t="s">
        <v>30</v>
      </c>
      <c r="C29" t="s">
        <v>31</v>
      </c>
      <c r="D29">
        <v>104143263</v>
      </c>
      <c r="E29" t="s">
        <v>90</v>
      </c>
      <c r="F29" s="12" t="s">
        <v>111</v>
      </c>
      <c r="G29" s="12" t="s">
        <v>111</v>
      </c>
      <c r="H29" t="s">
        <v>34</v>
      </c>
      <c r="I29" s="13" t="s">
        <v>35</v>
      </c>
      <c r="J29" s="13">
        <f>IF(H29="EA", I29, 0)</f>
      </c>
      <c r="K29" s="13">
        <f>IF(H29="KG", I29, I29 * VLOOKUP(D29,Sku_Consolidated!A2:U948,21,FALSE))</f>
      </c>
      <c r="L29" s="14" t="s">
        <v>36</v>
      </c>
      <c r="M29">
        <v>80</v>
      </c>
      <c r="N29" s="14" t="s">
        <v>91</v>
      </c>
      <c r="O29" s="14" t="s">
        <v>92</v>
      </c>
      <c r="P29" s="14" t="s">
        <v>93</v>
      </c>
      <c r="Q29" s="14" t="s">
        <v>94</v>
      </c>
      <c r="R29">
        <f>IF(IFERROR(VLOOKUP(U29,Store_Showcase!B2:H134,7, FALSE), TRUE)=TRUE, IF(IFERROR(VLOOKUP(U29,Store_SRP!B2:H103,7, FALSE), TRUE)=TRUE,VLOOKUP(U29,Store_VAM!B2:H271,7, FALSE),VLOOKUP(U29,Store_SRP!B2:H103,7, FALSE)), VLOOKUP(U29,Store_Showcase!B2:H134,7, FALSE))</f>
      </c>
      <c r="S29">
        <f>IF(IFERROR(VLOOKUP(U29,Store_Showcase!B2:K134,10, FALSE), TRUE)=TRUE, IF(IFERROR(VLOOKUP(U29,Store_SRP!B2:K103,10, FALSE), TRUE)=TRUE,VLOOKUP(U29,Store_VAM!B2:K271,10, FALSE),VLOOKUP(U29,Store_SRP!B2:K103,10, FALSE)), VLOOKUP(U29,Store_Showcase!B2:K134,10, FALSE))</f>
      </c>
      <c r="T29">
        <f>IF(VLOOKUP(D29,Sku_Consolidated!A2:S948,19,FALSE)="SHOWCASE", VLOOKUP(U29,Store_Showcase!B2:L134,11, FALSE), IF(VLOOKUP(D29,Sku_Consolidated!A2:S948,19,FALSE)="VAM",VLOOKUP(U29,Store_VAM!B2:L271,11, FALSE),VLOOKUP(U29,Store_SRP!B2:L103,11, FALSE)))</f>
      </c>
      <c r="U29" s="14">
        <v>2018</v>
      </c>
      <c r="V29">
        <f>IF(VLOOKUP(D29,Sku_Consolidated!A2:S948,19,FALSE)="SHOWCASE", VLOOKUP(U29,Store_Showcase!B2:C134,2, FALSE), IF(VLOOKUP(D29,Sku_Consolidated!A2:S948,19,FALSE)="VAM",VLOOKUP(U29,Store_VAM!B2:C271,2, FALSE),VLOOKUP(U29,Store_SRP!B2:C103,2, FALSE)))</f>
      </c>
      <c r="W29">
        <f>VLOOKUP(D29,Sku_Consolidated!A2:G948, 7, FALSE)</f>
      </c>
      <c r="X29">
        <f>VLOOKUP(D29,Sku_Consolidated!A2:K948, 11, FALSE)</f>
      </c>
      <c r="Y29">
        <f>VLOOKUP(D29,Sku_Consolidated!A2:H948, 8, FALSE)</f>
      </c>
      <c r="Z29">
        <f>VLOOKUP(D29,Sku_Consolidated!A2:I948, 9, FALSE)</f>
      </c>
      <c r="AA29" t="s">
        <v>41</v>
      </c>
      <c r="AB29">
        <f>VLOOKUP(D29,Sku_Consolidated!A2:E948, {5}, FALSE)</f>
      </c>
      <c r="AC29">
        <f>IF(VLOOKUP(D29,Sku_Consolidated!A2:S948,19,FALSE)="SHOWCASE", VLOOKUP(U29,Store_Showcase!B2:N134,13, FALSE), IF(VLOOKUP(D29,Sku_Consolidated!A2:S948,19,FALSE)="VAM",VLOOKUP(U29,Store_VAM!B2:N271,13, FALSE),VLOOKUP(U29,Store_SRP!B2:N103,13, FALSE)))</f>
      </c>
      <c r="AD29">
        <f>IF(IFERROR(AC29,TRUE)=TRUE, "-","OK")</f>
      </c>
      <c r="AE29">
        <f>IF(IFERROR(VLOOKUP(U29,Store_Showcase!B2:H134,{5}, FALSE), TRUE)=TRUE, IF(IFERROR(VLOOKUP(U29,Store_SRP!B2:H103,{5}, FALSE), TRUE)=TRUE,VLOOKUP(U29,Store_VAM!B2:H271,{5}, FALSE),VLOOKUP(U29,Store_SRP!B2:H103,{5}, FALSE)), VLOOKUP(U29,Store_Showcase!B2:H134,{5}, FALSE))</f>
      </c>
      <c r="AF29">
        <f>IF(IFERROR(VLOOKUP(U29,Store_Showcase!B2:H134,{6}, FALSE), TRUE)=TRUE, IF(IFERROR(VLOOKUP(U29,Store_SRP!B2:H103,{6}, FALSE), TRUE)=TRUE,VLOOKUP(U29,Store_VAM!B2:H271,{6}, FALSE),VLOOKUP(U29,Store_SRP!B2:H103,{6}, FALSE)), VLOOKUP(U29,Store_Showcase!B2:H134,{6}, FALSE))</f>
      </c>
      <c r="AG29">
        <f>VLOOKUP(D29,Sku_Consolidated!A2:R948,18,FALSE)</f>
      </c>
      <c r="AH29">
        <f>VLOOKUP(D29,Sku_Consolidated!A2:S948,19,FALSE)</f>
      </c>
      <c r="AI29">
        <f>VLOOKUP(D29,Sku_Consolidated!A2:T948,20,FALSE)</f>
      </c>
    </row>
    <row r="30" spans="1:35" x14ac:dyDescent="0.25">
      <c r="A30">
        <v>2024</v>
      </c>
      <c r="B30" t="s">
        <v>30</v>
      </c>
      <c r="C30" t="s">
        <v>31</v>
      </c>
      <c r="D30">
        <v>104143265</v>
      </c>
      <c r="E30" t="s">
        <v>78</v>
      </c>
      <c r="F30" s="12" t="s">
        <v>111</v>
      </c>
      <c r="G30" s="12" t="s">
        <v>111</v>
      </c>
      <c r="H30" t="s">
        <v>34</v>
      </c>
      <c r="I30" s="13" t="s">
        <v>35</v>
      </c>
      <c r="J30" s="13">
        <f>IF(H30="EA", I30, 0)</f>
      </c>
      <c r="K30" s="13">
        <f>IF(H30="KG", I30, I30 * VLOOKUP(D30,Sku_Consolidated!A2:U948,21,FALSE))</f>
      </c>
      <c r="L30" s="14" t="s">
        <v>36</v>
      </c>
      <c r="M30">
        <v>80</v>
      </c>
      <c r="N30" s="14" t="s">
        <v>80</v>
      </c>
      <c r="O30" s="14" t="s">
        <v>81</v>
      </c>
      <c r="P30" s="14" t="s">
        <v>82</v>
      </c>
      <c r="Q30" s="14" t="s">
        <v>83</v>
      </c>
      <c r="R30">
        <f>IF(IFERROR(VLOOKUP(U30,Store_Showcase!B2:H134,7, FALSE), TRUE)=TRUE, IF(IFERROR(VLOOKUP(U30,Store_SRP!B2:H103,7, FALSE), TRUE)=TRUE,VLOOKUP(U30,Store_VAM!B2:H271,7, FALSE),VLOOKUP(U30,Store_SRP!B2:H103,7, FALSE)), VLOOKUP(U30,Store_Showcase!B2:H134,7, FALSE))</f>
      </c>
      <c r="S30">
        <f>IF(IFERROR(VLOOKUP(U30,Store_Showcase!B2:K134,10, FALSE), TRUE)=TRUE, IF(IFERROR(VLOOKUP(U30,Store_SRP!B2:K103,10, FALSE), TRUE)=TRUE,VLOOKUP(U30,Store_VAM!B2:K271,10, FALSE),VLOOKUP(U30,Store_SRP!B2:K103,10, FALSE)), VLOOKUP(U30,Store_Showcase!B2:K134,10, FALSE))</f>
      </c>
      <c r="T30">
        <f>IF(VLOOKUP(D30,Sku_Consolidated!A2:S948,19,FALSE)="SHOWCASE", VLOOKUP(U30,Store_Showcase!B2:L134,11, FALSE), IF(VLOOKUP(D30,Sku_Consolidated!A2:S948,19,FALSE)="VAM",VLOOKUP(U30,Store_VAM!B2:L271,11, FALSE),VLOOKUP(U30,Store_SRP!B2:L103,11, FALSE)))</f>
      </c>
      <c r="U30" s="14">
        <v>2018</v>
      </c>
      <c r="V30">
        <f>IF(VLOOKUP(D30,Sku_Consolidated!A2:S948,19,FALSE)="SHOWCASE", VLOOKUP(U30,Store_Showcase!B2:C134,2, FALSE), IF(VLOOKUP(D30,Sku_Consolidated!A2:S948,19,FALSE)="VAM",VLOOKUP(U30,Store_VAM!B2:C271,2, FALSE),VLOOKUP(U30,Store_SRP!B2:C103,2, FALSE)))</f>
      </c>
      <c r="W30">
        <f>VLOOKUP(D30,Sku_Consolidated!A2:G948, 7, FALSE)</f>
      </c>
      <c r="X30">
        <f>VLOOKUP(D30,Sku_Consolidated!A2:K948, 11, FALSE)</f>
      </c>
      <c r="Y30">
        <f>VLOOKUP(D30,Sku_Consolidated!A2:H948, 8, FALSE)</f>
      </c>
      <c r="Z30">
        <f>VLOOKUP(D30,Sku_Consolidated!A2:I948, 9, FALSE)</f>
      </c>
      <c r="AA30" t="s">
        <v>41</v>
      </c>
      <c r="AB30">
        <f>VLOOKUP(D30,Sku_Consolidated!A2:E948, {5}, FALSE)</f>
      </c>
      <c r="AC30">
        <f>IF(VLOOKUP(D30,Sku_Consolidated!A2:S948,19,FALSE)="SHOWCASE", VLOOKUP(U30,Store_Showcase!B2:N134,13, FALSE), IF(VLOOKUP(D30,Sku_Consolidated!A2:S948,19,FALSE)="VAM",VLOOKUP(U30,Store_VAM!B2:N271,13, FALSE),VLOOKUP(U30,Store_SRP!B2:N103,13, FALSE)))</f>
      </c>
      <c r="AD30">
        <f>IF(IFERROR(AC30,TRUE)=TRUE, "-","OK")</f>
      </c>
      <c r="AE30">
        <f>IF(IFERROR(VLOOKUP(U30,Store_Showcase!B2:H134,{5}, FALSE), TRUE)=TRUE, IF(IFERROR(VLOOKUP(U30,Store_SRP!B2:H103,{5}, FALSE), TRUE)=TRUE,VLOOKUP(U30,Store_VAM!B2:H271,{5}, FALSE),VLOOKUP(U30,Store_SRP!B2:H103,{5}, FALSE)), VLOOKUP(U30,Store_Showcase!B2:H134,{5}, FALSE))</f>
      </c>
      <c r="AF30">
        <f>IF(IFERROR(VLOOKUP(U30,Store_Showcase!B2:H134,{6}, FALSE), TRUE)=TRUE, IF(IFERROR(VLOOKUP(U30,Store_SRP!B2:H103,{6}, FALSE), TRUE)=TRUE,VLOOKUP(U30,Store_VAM!B2:H271,{6}, FALSE),VLOOKUP(U30,Store_SRP!B2:H103,{6}, FALSE)), VLOOKUP(U30,Store_Showcase!B2:H134,{6}, FALSE))</f>
      </c>
      <c r="AG30">
        <f>VLOOKUP(D30,Sku_Consolidated!A2:R948,18,FALSE)</f>
      </c>
      <c r="AH30">
        <f>VLOOKUP(D30,Sku_Consolidated!A2:S948,19,FALSE)</f>
      </c>
      <c r="AI30">
        <f>VLOOKUP(D30,Sku_Consolidated!A2:T948,20,FALSE)</f>
      </c>
    </row>
    <row r="31" spans="1:35" x14ac:dyDescent="0.25">
      <c r="A31">
        <v>2024</v>
      </c>
      <c r="B31" t="s">
        <v>30</v>
      </c>
      <c r="C31" t="s">
        <v>31</v>
      </c>
      <c r="D31">
        <v>104143279</v>
      </c>
      <c r="E31" t="s">
        <v>112</v>
      </c>
      <c r="F31" s="12" t="s">
        <v>111</v>
      </c>
      <c r="G31" s="12" t="s">
        <v>111</v>
      </c>
      <c r="H31" t="s">
        <v>34</v>
      </c>
      <c r="I31" s="13" t="s">
        <v>35</v>
      </c>
      <c r="J31" s="13">
        <f>IF(H31="EA", I31, 0)</f>
      </c>
      <c r="K31" s="13">
        <f>IF(H31="KG", I31, I31 * VLOOKUP(D31,Sku_Consolidated!A2:U948,21,FALSE))</f>
      </c>
      <c r="L31" s="14" t="s">
        <v>36</v>
      </c>
      <c r="M31">
        <v>80</v>
      </c>
      <c r="N31" s="14" t="s">
        <v>113</v>
      </c>
      <c r="O31" s="14" t="s">
        <v>114</v>
      </c>
      <c r="P31" s="14" t="s">
        <v>115</v>
      </c>
      <c r="Q31" s="14" t="s">
        <v>116</v>
      </c>
      <c r="R31">
        <f>IF(IFERROR(VLOOKUP(U31,Store_Showcase!B2:H134,7, FALSE), TRUE)=TRUE, IF(IFERROR(VLOOKUP(U31,Store_SRP!B2:H103,7, FALSE), TRUE)=TRUE,VLOOKUP(U31,Store_VAM!B2:H271,7, FALSE),VLOOKUP(U31,Store_SRP!B2:H103,7, FALSE)), VLOOKUP(U31,Store_Showcase!B2:H134,7, FALSE))</f>
      </c>
      <c r="S31">
        <f>IF(IFERROR(VLOOKUP(U31,Store_Showcase!B2:K134,10, FALSE), TRUE)=TRUE, IF(IFERROR(VLOOKUP(U31,Store_SRP!B2:K103,10, FALSE), TRUE)=TRUE,VLOOKUP(U31,Store_VAM!B2:K271,10, FALSE),VLOOKUP(U31,Store_SRP!B2:K103,10, FALSE)), VLOOKUP(U31,Store_Showcase!B2:K134,10, FALSE))</f>
      </c>
      <c r="T31">
        <f>IF(VLOOKUP(D31,Sku_Consolidated!A2:S948,19,FALSE)="SHOWCASE", VLOOKUP(U31,Store_Showcase!B2:L134,11, FALSE), IF(VLOOKUP(D31,Sku_Consolidated!A2:S948,19,FALSE)="VAM",VLOOKUP(U31,Store_VAM!B2:L271,11, FALSE),VLOOKUP(U31,Store_SRP!B2:L103,11, FALSE)))</f>
      </c>
      <c r="U31" s="14">
        <v>2018</v>
      </c>
      <c r="V31">
        <f>IF(VLOOKUP(D31,Sku_Consolidated!A2:S948,19,FALSE)="SHOWCASE", VLOOKUP(U31,Store_Showcase!B2:C134,2, FALSE), IF(VLOOKUP(D31,Sku_Consolidated!A2:S948,19,FALSE)="VAM",VLOOKUP(U31,Store_VAM!B2:C271,2, FALSE),VLOOKUP(U31,Store_SRP!B2:C103,2, FALSE)))</f>
      </c>
      <c r="W31">
        <f>VLOOKUP(D31,Sku_Consolidated!A2:G948, 7, FALSE)</f>
      </c>
      <c r="X31">
        <f>VLOOKUP(D31,Sku_Consolidated!A2:K948, 11, FALSE)</f>
      </c>
      <c r="Y31">
        <f>VLOOKUP(D31,Sku_Consolidated!A2:H948, 8, FALSE)</f>
      </c>
      <c r="Z31">
        <f>VLOOKUP(D31,Sku_Consolidated!A2:I948, 9, FALSE)</f>
      </c>
      <c r="AA31" t="s">
        <v>41</v>
      </c>
      <c r="AB31">
        <f>VLOOKUP(D31,Sku_Consolidated!A2:E948, {5}, FALSE)</f>
      </c>
      <c r="AC31">
        <f>IF(VLOOKUP(D31,Sku_Consolidated!A2:S948,19,FALSE)="SHOWCASE", VLOOKUP(U31,Store_Showcase!B2:N134,13, FALSE), IF(VLOOKUP(D31,Sku_Consolidated!A2:S948,19,FALSE)="VAM",VLOOKUP(U31,Store_VAM!B2:N271,13, FALSE),VLOOKUP(U31,Store_SRP!B2:N103,13, FALSE)))</f>
      </c>
      <c r="AD31">
        <f>IF(IFERROR(AC31,TRUE)=TRUE, "-","OK")</f>
      </c>
      <c r="AE31">
        <f>IF(IFERROR(VLOOKUP(U31,Store_Showcase!B2:H134,{5}, FALSE), TRUE)=TRUE, IF(IFERROR(VLOOKUP(U31,Store_SRP!B2:H103,{5}, FALSE), TRUE)=TRUE,VLOOKUP(U31,Store_VAM!B2:H271,{5}, FALSE),VLOOKUP(U31,Store_SRP!B2:H103,{5}, FALSE)), VLOOKUP(U31,Store_Showcase!B2:H134,{5}, FALSE))</f>
      </c>
      <c r="AF31">
        <f>IF(IFERROR(VLOOKUP(U31,Store_Showcase!B2:H134,{6}, FALSE), TRUE)=TRUE, IF(IFERROR(VLOOKUP(U31,Store_SRP!B2:H103,{6}, FALSE), TRUE)=TRUE,VLOOKUP(U31,Store_VAM!B2:H271,{6}, FALSE),VLOOKUP(U31,Store_SRP!B2:H103,{6}, FALSE)), VLOOKUP(U31,Store_Showcase!B2:H134,{6}, FALSE))</f>
      </c>
      <c r="AG31">
        <f>VLOOKUP(D31,Sku_Consolidated!A2:R948,18,FALSE)</f>
      </c>
      <c r="AH31">
        <f>VLOOKUP(D31,Sku_Consolidated!A2:S948,19,FALSE)</f>
      </c>
      <c r="AI31">
        <f>VLOOKUP(D31,Sku_Consolidated!A2:T948,20,FALSE)</f>
      </c>
    </row>
    <row r="32" spans="1:35" x14ac:dyDescent="0.25">
      <c r="A32">
        <v>2024</v>
      </c>
      <c r="B32" t="s">
        <v>30</v>
      </c>
      <c r="C32" t="s">
        <v>31</v>
      </c>
      <c r="D32">
        <v>104143253</v>
      </c>
      <c r="E32" t="s">
        <v>42</v>
      </c>
      <c r="F32" s="12" t="s">
        <v>117</v>
      </c>
      <c r="G32" s="12" t="s">
        <v>117</v>
      </c>
      <c r="H32" t="s">
        <v>34</v>
      </c>
      <c r="I32" s="13" t="s">
        <v>35</v>
      </c>
      <c r="J32" s="13">
        <f>IF(H32="EA", I32, 0)</f>
      </c>
      <c r="K32" s="13">
        <f>IF(H32="KG", I32, I32 * VLOOKUP(D32,Sku_Consolidated!A2:U948,21,FALSE))</f>
      </c>
      <c r="L32" s="14" t="s">
        <v>36</v>
      </c>
      <c r="M32">
        <v>80</v>
      </c>
      <c r="N32" s="14" t="s">
        <v>58</v>
      </c>
      <c r="O32" s="14" t="s">
        <v>59</v>
      </c>
      <c r="P32" s="14" t="s">
        <v>60</v>
      </c>
      <c r="Q32" s="14" t="s">
        <v>61</v>
      </c>
      <c r="R32">
        <f>IF(IFERROR(VLOOKUP(U32,Store_Showcase!B2:H134,7, FALSE), TRUE)=TRUE, IF(IFERROR(VLOOKUP(U32,Store_SRP!B2:H103,7, FALSE), TRUE)=TRUE,VLOOKUP(U32,Store_VAM!B2:H271,7, FALSE),VLOOKUP(U32,Store_SRP!B2:H103,7, FALSE)), VLOOKUP(U32,Store_Showcase!B2:H134,7, FALSE))</f>
      </c>
      <c r="S32">
        <f>IF(IFERROR(VLOOKUP(U32,Store_Showcase!B2:K134,10, FALSE), TRUE)=TRUE, IF(IFERROR(VLOOKUP(U32,Store_SRP!B2:K103,10, FALSE), TRUE)=TRUE,VLOOKUP(U32,Store_VAM!B2:K271,10, FALSE),VLOOKUP(U32,Store_SRP!B2:K103,10, FALSE)), VLOOKUP(U32,Store_Showcase!B2:K134,10, FALSE))</f>
      </c>
      <c r="T32">
        <f>IF(VLOOKUP(D32,Sku_Consolidated!A2:S948,19,FALSE)="SHOWCASE", VLOOKUP(U32,Store_Showcase!B2:L134,11, FALSE), IF(VLOOKUP(D32,Sku_Consolidated!A2:S948,19,FALSE)="VAM",VLOOKUP(U32,Store_VAM!B2:L271,11, FALSE),VLOOKUP(U32,Store_SRP!B2:L103,11, FALSE)))</f>
      </c>
      <c r="U32" s="14">
        <v>2018</v>
      </c>
      <c r="V32">
        <f>IF(VLOOKUP(D32,Sku_Consolidated!A2:S948,19,FALSE)="SHOWCASE", VLOOKUP(U32,Store_Showcase!B2:C134,2, FALSE), IF(VLOOKUP(D32,Sku_Consolidated!A2:S948,19,FALSE)="VAM",VLOOKUP(U32,Store_VAM!B2:C271,2, FALSE),VLOOKUP(U32,Store_SRP!B2:C103,2, FALSE)))</f>
      </c>
      <c r="W32">
        <f>VLOOKUP(D32,Sku_Consolidated!A2:G948, 7, FALSE)</f>
      </c>
      <c r="X32">
        <f>VLOOKUP(D32,Sku_Consolidated!A2:K948, 11, FALSE)</f>
      </c>
      <c r="Y32">
        <f>VLOOKUP(D32,Sku_Consolidated!A2:H948, 8, FALSE)</f>
      </c>
      <c r="Z32">
        <f>VLOOKUP(D32,Sku_Consolidated!A2:I948, 9, FALSE)</f>
      </c>
      <c r="AA32" t="s">
        <v>41</v>
      </c>
      <c r="AB32">
        <f>VLOOKUP(D32,Sku_Consolidated!A2:E948, {5}, FALSE)</f>
      </c>
      <c r="AC32">
        <f>IF(VLOOKUP(D32,Sku_Consolidated!A2:S948,19,FALSE)="SHOWCASE", VLOOKUP(U32,Store_Showcase!B2:N134,13, FALSE), IF(VLOOKUP(D32,Sku_Consolidated!A2:S948,19,FALSE)="VAM",VLOOKUP(U32,Store_VAM!B2:N271,13, FALSE),VLOOKUP(U32,Store_SRP!B2:N103,13, FALSE)))</f>
      </c>
      <c r="AD32">
        <f>IF(IFERROR(AC32,TRUE)=TRUE, "-","OK")</f>
      </c>
      <c r="AE32">
        <f>IF(IFERROR(VLOOKUP(U32,Store_Showcase!B2:H134,{5}, FALSE), TRUE)=TRUE, IF(IFERROR(VLOOKUP(U32,Store_SRP!B2:H103,{5}, FALSE), TRUE)=TRUE,VLOOKUP(U32,Store_VAM!B2:H271,{5}, FALSE),VLOOKUP(U32,Store_SRP!B2:H103,{5}, FALSE)), VLOOKUP(U32,Store_Showcase!B2:H134,{5}, FALSE))</f>
      </c>
      <c r="AF32">
        <f>IF(IFERROR(VLOOKUP(U32,Store_Showcase!B2:H134,{6}, FALSE), TRUE)=TRUE, IF(IFERROR(VLOOKUP(U32,Store_SRP!B2:H103,{6}, FALSE), TRUE)=TRUE,VLOOKUP(U32,Store_VAM!B2:H271,{6}, FALSE),VLOOKUP(U32,Store_SRP!B2:H103,{6}, FALSE)), VLOOKUP(U32,Store_Showcase!B2:H134,{6}, FALSE))</f>
      </c>
      <c r="AG32">
        <f>VLOOKUP(D32,Sku_Consolidated!A2:R948,18,FALSE)</f>
      </c>
      <c r="AH32">
        <f>VLOOKUP(D32,Sku_Consolidated!A2:S948,19,FALSE)</f>
      </c>
      <c r="AI32">
        <f>VLOOKUP(D32,Sku_Consolidated!A2:T948,20,FALSE)</f>
      </c>
    </row>
    <row r="33" spans="1:35" x14ac:dyDescent="0.25">
      <c r="A33">
        <v>2024</v>
      </c>
      <c r="B33" t="s">
        <v>30</v>
      </c>
      <c r="C33" t="s">
        <v>31</v>
      </c>
      <c r="D33">
        <v>104143265</v>
      </c>
      <c r="E33" t="s">
        <v>78</v>
      </c>
      <c r="F33" s="12" t="s">
        <v>117</v>
      </c>
      <c r="G33" s="12" t="s">
        <v>117</v>
      </c>
      <c r="H33" t="s">
        <v>34</v>
      </c>
      <c r="I33" s="13" t="s">
        <v>53</v>
      </c>
      <c r="J33" s="13">
        <f>IF(H33="EA", I33, 0)</f>
      </c>
      <c r="K33" s="13">
        <f>IF(H33="KG", I33, I33 * VLOOKUP(D33,Sku_Consolidated!A2:U948,21,FALSE))</f>
      </c>
      <c r="L33" s="14" t="s">
        <v>36</v>
      </c>
      <c r="M33">
        <v>80</v>
      </c>
      <c r="N33" s="14" t="s">
        <v>118</v>
      </c>
      <c r="O33" s="14" t="s">
        <v>119</v>
      </c>
      <c r="P33" s="14" t="s">
        <v>120</v>
      </c>
      <c r="Q33" s="14" t="s">
        <v>121</v>
      </c>
      <c r="R33">
        <f>IF(IFERROR(VLOOKUP(U33,Store_Showcase!B2:H134,7, FALSE), TRUE)=TRUE, IF(IFERROR(VLOOKUP(U33,Store_SRP!B2:H103,7, FALSE), TRUE)=TRUE,VLOOKUP(U33,Store_VAM!B2:H271,7, FALSE),VLOOKUP(U33,Store_SRP!B2:H103,7, FALSE)), VLOOKUP(U33,Store_Showcase!B2:H134,7, FALSE))</f>
      </c>
      <c r="S33">
        <f>IF(IFERROR(VLOOKUP(U33,Store_Showcase!B2:K134,10, FALSE), TRUE)=TRUE, IF(IFERROR(VLOOKUP(U33,Store_SRP!B2:K103,10, FALSE), TRUE)=TRUE,VLOOKUP(U33,Store_VAM!B2:K271,10, FALSE),VLOOKUP(U33,Store_SRP!B2:K103,10, FALSE)), VLOOKUP(U33,Store_Showcase!B2:K134,10, FALSE))</f>
      </c>
      <c r="T33">
        <f>IF(VLOOKUP(D33,Sku_Consolidated!A2:S948,19,FALSE)="SHOWCASE", VLOOKUP(U33,Store_Showcase!B2:L134,11, FALSE), IF(VLOOKUP(D33,Sku_Consolidated!A2:S948,19,FALSE)="VAM",VLOOKUP(U33,Store_VAM!B2:L271,11, FALSE),VLOOKUP(U33,Store_SRP!B2:L103,11, FALSE)))</f>
      </c>
      <c r="U33" s="14">
        <v>2018</v>
      </c>
      <c r="V33">
        <f>IF(VLOOKUP(D33,Sku_Consolidated!A2:S948,19,FALSE)="SHOWCASE", VLOOKUP(U33,Store_Showcase!B2:C134,2, FALSE), IF(VLOOKUP(D33,Sku_Consolidated!A2:S948,19,FALSE)="VAM",VLOOKUP(U33,Store_VAM!B2:C271,2, FALSE),VLOOKUP(U33,Store_SRP!B2:C103,2, FALSE)))</f>
      </c>
      <c r="W33">
        <f>VLOOKUP(D33,Sku_Consolidated!A2:G948, 7, FALSE)</f>
      </c>
      <c r="X33">
        <f>VLOOKUP(D33,Sku_Consolidated!A2:K948, 11, FALSE)</f>
      </c>
      <c r="Y33">
        <f>VLOOKUP(D33,Sku_Consolidated!A2:H948, 8, FALSE)</f>
      </c>
      <c r="Z33">
        <f>VLOOKUP(D33,Sku_Consolidated!A2:I948, 9, FALSE)</f>
      </c>
      <c r="AA33" t="s">
        <v>41</v>
      </c>
      <c r="AB33">
        <f>VLOOKUP(D33,Sku_Consolidated!A2:E948, {5}, FALSE)</f>
      </c>
      <c r="AC33">
        <f>IF(VLOOKUP(D33,Sku_Consolidated!A2:S948,19,FALSE)="SHOWCASE", VLOOKUP(U33,Store_Showcase!B2:N134,13, FALSE), IF(VLOOKUP(D33,Sku_Consolidated!A2:S948,19,FALSE)="VAM",VLOOKUP(U33,Store_VAM!B2:N271,13, FALSE),VLOOKUP(U33,Store_SRP!B2:N103,13, FALSE)))</f>
      </c>
      <c r="AD33">
        <f>IF(IFERROR(AC33,TRUE)=TRUE, "-","OK")</f>
      </c>
      <c r="AE33">
        <f>IF(IFERROR(VLOOKUP(U33,Store_Showcase!B2:H134,{5}, FALSE), TRUE)=TRUE, IF(IFERROR(VLOOKUP(U33,Store_SRP!B2:H103,{5}, FALSE), TRUE)=TRUE,VLOOKUP(U33,Store_VAM!B2:H271,{5}, FALSE),VLOOKUP(U33,Store_SRP!B2:H103,{5}, FALSE)), VLOOKUP(U33,Store_Showcase!B2:H134,{5}, FALSE))</f>
      </c>
      <c r="AF33">
        <f>IF(IFERROR(VLOOKUP(U33,Store_Showcase!B2:H134,{6}, FALSE), TRUE)=TRUE, IF(IFERROR(VLOOKUP(U33,Store_SRP!B2:H103,{6}, FALSE), TRUE)=TRUE,VLOOKUP(U33,Store_VAM!B2:H271,{6}, FALSE),VLOOKUP(U33,Store_SRP!B2:H103,{6}, FALSE)), VLOOKUP(U33,Store_Showcase!B2:H134,{6}, FALSE))</f>
      </c>
      <c r="AG33">
        <f>VLOOKUP(D33,Sku_Consolidated!A2:R948,18,FALSE)</f>
      </c>
      <c r="AH33">
        <f>VLOOKUP(D33,Sku_Consolidated!A2:S948,19,FALSE)</f>
      </c>
      <c r="AI33">
        <f>VLOOKUP(D33,Sku_Consolidated!A2:T948,20,FALSE)</f>
      </c>
    </row>
    <row r="34" spans="1:35" x14ac:dyDescent="0.25">
      <c r="A34">
        <v>2024</v>
      </c>
      <c r="B34" t="s">
        <v>30</v>
      </c>
      <c r="C34" t="s">
        <v>31</v>
      </c>
      <c r="D34">
        <v>104143256</v>
      </c>
      <c r="E34" t="s">
        <v>62</v>
      </c>
      <c r="F34" s="12" t="s">
        <v>122</v>
      </c>
      <c r="G34" s="12" t="s">
        <v>122</v>
      </c>
      <c r="H34" t="s">
        <v>34</v>
      </c>
      <c r="I34" s="13" t="s">
        <v>35</v>
      </c>
      <c r="J34" s="13">
        <f>IF(H34="EA", I34, 0)</f>
      </c>
      <c r="K34" s="13">
        <f>IF(H34="KG", I34, I34 * VLOOKUP(D34,Sku_Consolidated!A2:U948,21,FALSE))</f>
      </c>
      <c r="L34" s="14" t="s">
        <v>36</v>
      </c>
      <c r="M34">
        <v>80</v>
      </c>
      <c r="N34" s="14" t="s">
        <v>85</v>
      </c>
      <c r="O34" s="14" t="s">
        <v>86</v>
      </c>
      <c r="P34" s="14" t="s">
        <v>87</v>
      </c>
      <c r="Q34" s="14" t="s">
        <v>88</v>
      </c>
      <c r="R34">
        <f>IF(IFERROR(VLOOKUP(U34,Store_Showcase!B2:H134,7, FALSE), TRUE)=TRUE, IF(IFERROR(VLOOKUP(U34,Store_SRP!B2:H103,7, FALSE), TRUE)=TRUE,VLOOKUP(U34,Store_VAM!B2:H271,7, FALSE),VLOOKUP(U34,Store_SRP!B2:H103,7, FALSE)), VLOOKUP(U34,Store_Showcase!B2:H134,7, FALSE))</f>
      </c>
      <c r="S34">
        <f>IF(IFERROR(VLOOKUP(U34,Store_Showcase!B2:K134,10, FALSE), TRUE)=TRUE, IF(IFERROR(VLOOKUP(U34,Store_SRP!B2:K103,10, FALSE), TRUE)=TRUE,VLOOKUP(U34,Store_VAM!B2:K271,10, FALSE),VLOOKUP(U34,Store_SRP!B2:K103,10, FALSE)), VLOOKUP(U34,Store_Showcase!B2:K134,10, FALSE))</f>
      </c>
      <c r="T34">
        <f>IF(VLOOKUP(D34,Sku_Consolidated!A2:S948,19,FALSE)="SHOWCASE", VLOOKUP(U34,Store_Showcase!B2:L134,11, FALSE), IF(VLOOKUP(D34,Sku_Consolidated!A2:S948,19,FALSE)="VAM",VLOOKUP(U34,Store_VAM!B2:L271,11, FALSE),VLOOKUP(U34,Store_SRP!B2:L103,11, FALSE)))</f>
      </c>
      <c r="U34" s="14">
        <v>2018</v>
      </c>
      <c r="V34">
        <f>IF(VLOOKUP(D34,Sku_Consolidated!A2:S948,19,FALSE)="SHOWCASE", VLOOKUP(U34,Store_Showcase!B2:C134,2, FALSE), IF(VLOOKUP(D34,Sku_Consolidated!A2:S948,19,FALSE)="VAM",VLOOKUP(U34,Store_VAM!B2:C271,2, FALSE),VLOOKUP(U34,Store_SRP!B2:C103,2, FALSE)))</f>
      </c>
      <c r="W34">
        <f>VLOOKUP(D34,Sku_Consolidated!A2:G948, 7, FALSE)</f>
      </c>
      <c r="X34">
        <f>VLOOKUP(D34,Sku_Consolidated!A2:K948, 11, FALSE)</f>
      </c>
      <c r="Y34">
        <f>VLOOKUP(D34,Sku_Consolidated!A2:H948, 8, FALSE)</f>
      </c>
      <c r="Z34">
        <f>VLOOKUP(D34,Sku_Consolidated!A2:I948, 9, FALSE)</f>
      </c>
      <c r="AA34" t="s">
        <v>41</v>
      </c>
      <c r="AB34">
        <f>VLOOKUP(D34,Sku_Consolidated!A2:E948, {5}, FALSE)</f>
      </c>
      <c r="AC34">
        <f>IF(VLOOKUP(D34,Sku_Consolidated!A2:S948,19,FALSE)="SHOWCASE", VLOOKUP(U34,Store_Showcase!B2:N134,13, FALSE), IF(VLOOKUP(D34,Sku_Consolidated!A2:S948,19,FALSE)="VAM",VLOOKUP(U34,Store_VAM!B2:N271,13, FALSE),VLOOKUP(U34,Store_SRP!B2:N103,13, FALSE)))</f>
      </c>
      <c r="AD34">
        <f>IF(IFERROR(AC34,TRUE)=TRUE, "-","OK")</f>
      </c>
      <c r="AE34">
        <f>IF(IFERROR(VLOOKUP(U34,Store_Showcase!B2:H134,{5}, FALSE), TRUE)=TRUE, IF(IFERROR(VLOOKUP(U34,Store_SRP!B2:H103,{5}, FALSE), TRUE)=TRUE,VLOOKUP(U34,Store_VAM!B2:H271,{5}, FALSE),VLOOKUP(U34,Store_SRP!B2:H103,{5}, FALSE)), VLOOKUP(U34,Store_Showcase!B2:H134,{5}, FALSE))</f>
      </c>
      <c r="AF34">
        <f>IF(IFERROR(VLOOKUP(U34,Store_Showcase!B2:H134,{6}, FALSE), TRUE)=TRUE, IF(IFERROR(VLOOKUP(U34,Store_SRP!B2:H103,{6}, FALSE), TRUE)=TRUE,VLOOKUP(U34,Store_VAM!B2:H271,{6}, FALSE),VLOOKUP(U34,Store_SRP!B2:H103,{6}, FALSE)), VLOOKUP(U34,Store_Showcase!B2:H134,{6}, FALSE))</f>
      </c>
      <c r="AG34">
        <f>VLOOKUP(D34,Sku_Consolidated!A2:R948,18,FALSE)</f>
      </c>
      <c r="AH34">
        <f>VLOOKUP(D34,Sku_Consolidated!A2:S948,19,FALSE)</f>
      </c>
      <c r="AI34">
        <f>VLOOKUP(D34,Sku_Consolidated!A2:T948,20,FALSE)</f>
      </c>
    </row>
    <row r="35" spans="1:35" x14ac:dyDescent="0.25">
      <c r="A35">
        <v>2024</v>
      </c>
      <c r="B35" t="s">
        <v>30</v>
      </c>
      <c r="C35" t="s">
        <v>31</v>
      </c>
      <c r="D35">
        <v>104143265</v>
      </c>
      <c r="E35" t="s">
        <v>78</v>
      </c>
      <c r="F35" s="12" t="s">
        <v>122</v>
      </c>
      <c r="G35" s="12" t="s">
        <v>122</v>
      </c>
      <c r="H35" t="s">
        <v>34</v>
      </c>
      <c r="I35" s="13" t="s">
        <v>35</v>
      </c>
      <c r="J35" s="13">
        <f>IF(H35="EA", I35, 0)</f>
      </c>
      <c r="K35" s="13">
        <f>IF(H35="KG", I35, I35 * VLOOKUP(D35,Sku_Consolidated!A2:U948,21,FALSE))</f>
      </c>
      <c r="L35" s="14" t="s">
        <v>36</v>
      </c>
      <c r="M35">
        <v>80</v>
      </c>
      <c r="N35" s="14" t="s">
        <v>80</v>
      </c>
      <c r="O35" s="14" t="s">
        <v>81</v>
      </c>
      <c r="P35" s="14" t="s">
        <v>82</v>
      </c>
      <c r="Q35" s="14" t="s">
        <v>83</v>
      </c>
      <c r="R35">
        <f>IF(IFERROR(VLOOKUP(U35,Store_Showcase!B2:H134,7, FALSE), TRUE)=TRUE, IF(IFERROR(VLOOKUP(U35,Store_SRP!B2:H103,7, FALSE), TRUE)=TRUE,VLOOKUP(U35,Store_VAM!B2:H271,7, FALSE),VLOOKUP(U35,Store_SRP!B2:H103,7, FALSE)), VLOOKUP(U35,Store_Showcase!B2:H134,7, FALSE))</f>
      </c>
      <c r="S35">
        <f>IF(IFERROR(VLOOKUP(U35,Store_Showcase!B2:K134,10, FALSE), TRUE)=TRUE, IF(IFERROR(VLOOKUP(U35,Store_SRP!B2:K103,10, FALSE), TRUE)=TRUE,VLOOKUP(U35,Store_VAM!B2:K271,10, FALSE),VLOOKUP(U35,Store_SRP!B2:K103,10, FALSE)), VLOOKUP(U35,Store_Showcase!B2:K134,10, FALSE))</f>
      </c>
      <c r="T35">
        <f>IF(VLOOKUP(D35,Sku_Consolidated!A2:S948,19,FALSE)="SHOWCASE", VLOOKUP(U35,Store_Showcase!B2:L134,11, FALSE), IF(VLOOKUP(D35,Sku_Consolidated!A2:S948,19,FALSE)="VAM",VLOOKUP(U35,Store_VAM!B2:L271,11, FALSE),VLOOKUP(U35,Store_SRP!B2:L103,11, FALSE)))</f>
      </c>
      <c r="U35" s="14">
        <v>2018</v>
      </c>
      <c r="V35">
        <f>IF(VLOOKUP(D35,Sku_Consolidated!A2:S948,19,FALSE)="SHOWCASE", VLOOKUP(U35,Store_Showcase!B2:C134,2, FALSE), IF(VLOOKUP(D35,Sku_Consolidated!A2:S948,19,FALSE)="VAM",VLOOKUP(U35,Store_VAM!B2:C271,2, FALSE),VLOOKUP(U35,Store_SRP!B2:C103,2, FALSE)))</f>
      </c>
      <c r="W35">
        <f>VLOOKUP(D35,Sku_Consolidated!A2:G948, 7, FALSE)</f>
      </c>
      <c r="X35">
        <f>VLOOKUP(D35,Sku_Consolidated!A2:K948, 11, FALSE)</f>
      </c>
      <c r="Y35">
        <f>VLOOKUP(D35,Sku_Consolidated!A2:H948, 8, FALSE)</f>
      </c>
      <c r="Z35">
        <f>VLOOKUP(D35,Sku_Consolidated!A2:I948, 9, FALSE)</f>
      </c>
      <c r="AA35" t="s">
        <v>41</v>
      </c>
      <c r="AB35">
        <f>VLOOKUP(D35,Sku_Consolidated!A2:E948, {5}, FALSE)</f>
      </c>
      <c r="AC35">
        <f>IF(VLOOKUP(D35,Sku_Consolidated!A2:S948,19,FALSE)="SHOWCASE", VLOOKUP(U35,Store_Showcase!B2:N134,13, FALSE), IF(VLOOKUP(D35,Sku_Consolidated!A2:S948,19,FALSE)="VAM",VLOOKUP(U35,Store_VAM!B2:N271,13, FALSE),VLOOKUP(U35,Store_SRP!B2:N103,13, FALSE)))</f>
      </c>
      <c r="AD35">
        <f>IF(IFERROR(AC35,TRUE)=TRUE, "-","OK")</f>
      </c>
      <c r="AE35">
        <f>IF(IFERROR(VLOOKUP(U35,Store_Showcase!B2:H134,{5}, FALSE), TRUE)=TRUE, IF(IFERROR(VLOOKUP(U35,Store_SRP!B2:H103,{5}, FALSE), TRUE)=TRUE,VLOOKUP(U35,Store_VAM!B2:H271,{5}, FALSE),VLOOKUP(U35,Store_SRP!B2:H103,{5}, FALSE)), VLOOKUP(U35,Store_Showcase!B2:H134,{5}, FALSE))</f>
      </c>
      <c r="AF35">
        <f>IF(IFERROR(VLOOKUP(U35,Store_Showcase!B2:H134,{6}, FALSE), TRUE)=TRUE, IF(IFERROR(VLOOKUP(U35,Store_SRP!B2:H103,{6}, FALSE), TRUE)=TRUE,VLOOKUP(U35,Store_VAM!B2:H271,{6}, FALSE),VLOOKUP(U35,Store_SRP!B2:H103,{6}, FALSE)), VLOOKUP(U35,Store_Showcase!B2:H134,{6}, FALSE))</f>
      </c>
      <c r="AG35">
        <f>VLOOKUP(D35,Sku_Consolidated!A2:R948,18,FALSE)</f>
      </c>
      <c r="AH35">
        <f>VLOOKUP(D35,Sku_Consolidated!A2:S948,19,FALSE)</f>
      </c>
      <c r="AI35">
        <f>VLOOKUP(D35,Sku_Consolidated!A2:T948,20,FALSE)</f>
      </c>
    </row>
    <row r="36" spans="1:35" x14ac:dyDescent="0.25">
      <c r="A36">
        <v>2024</v>
      </c>
      <c r="B36" t="s">
        <v>30</v>
      </c>
      <c r="C36" t="s">
        <v>31</v>
      </c>
      <c r="D36">
        <v>104143253</v>
      </c>
      <c r="E36" t="s">
        <v>42</v>
      </c>
      <c r="F36" s="12" t="s">
        <v>123</v>
      </c>
      <c r="G36" s="12" t="s">
        <v>123</v>
      </c>
      <c r="H36" t="s">
        <v>34</v>
      </c>
      <c r="I36" s="13" t="s">
        <v>35</v>
      </c>
      <c r="J36" s="13">
        <f>IF(H36="EA", I36, 0)</f>
      </c>
      <c r="K36" s="13">
        <f>IF(H36="KG", I36, I36 * VLOOKUP(D36,Sku_Consolidated!A2:U948,21,FALSE))</f>
      </c>
      <c r="L36" s="14" t="s">
        <v>36</v>
      </c>
      <c r="M36">
        <v>80</v>
      </c>
      <c r="N36" s="14" t="s">
        <v>43</v>
      </c>
      <c r="O36" s="14" t="s">
        <v>44</v>
      </c>
      <c r="P36" s="14" t="s">
        <v>45</v>
      </c>
      <c r="Q36" s="14" t="s">
        <v>46</v>
      </c>
      <c r="R36">
        <f>IF(IFERROR(VLOOKUP(U36,Store_Showcase!B2:H134,7, FALSE), TRUE)=TRUE, IF(IFERROR(VLOOKUP(U36,Store_SRP!B2:H103,7, FALSE), TRUE)=TRUE,VLOOKUP(U36,Store_VAM!B2:H271,7, FALSE),VLOOKUP(U36,Store_SRP!B2:H103,7, FALSE)), VLOOKUP(U36,Store_Showcase!B2:H134,7, FALSE))</f>
      </c>
      <c r="S36">
        <f>IF(IFERROR(VLOOKUP(U36,Store_Showcase!B2:K134,10, FALSE), TRUE)=TRUE, IF(IFERROR(VLOOKUP(U36,Store_SRP!B2:K103,10, FALSE), TRUE)=TRUE,VLOOKUP(U36,Store_VAM!B2:K271,10, FALSE),VLOOKUP(U36,Store_SRP!B2:K103,10, FALSE)), VLOOKUP(U36,Store_Showcase!B2:K134,10, FALSE))</f>
      </c>
      <c r="T36">
        <f>IF(VLOOKUP(D36,Sku_Consolidated!A2:S948,19,FALSE)="SHOWCASE", VLOOKUP(U36,Store_Showcase!B2:L134,11, FALSE), IF(VLOOKUP(D36,Sku_Consolidated!A2:S948,19,FALSE)="VAM",VLOOKUP(U36,Store_VAM!B2:L271,11, FALSE),VLOOKUP(U36,Store_SRP!B2:L103,11, FALSE)))</f>
      </c>
      <c r="U36" s="14">
        <v>2009</v>
      </c>
      <c r="V36">
        <f>IF(VLOOKUP(D36,Sku_Consolidated!A2:S948,19,FALSE)="SHOWCASE", VLOOKUP(U36,Store_Showcase!B2:C134,2, FALSE), IF(VLOOKUP(D36,Sku_Consolidated!A2:S948,19,FALSE)="VAM",VLOOKUP(U36,Store_VAM!B2:C271,2, FALSE),VLOOKUP(U36,Store_SRP!B2:C103,2, FALSE)))</f>
      </c>
      <c r="W36">
        <f>VLOOKUP(D36,Sku_Consolidated!A2:G948, 7, FALSE)</f>
      </c>
      <c r="X36">
        <f>VLOOKUP(D36,Sku_Consolidated!A2:K948, 11, FALSE)</f>
      </c>
      <c r="Y36">
        <f>VLOOKUP(D36,Sku_Consolidated!A2:H948, 8, FALSE)</f>
      </c>
      <c r="Z36">
        <f>VLOOKUP(D36,Sku_Consolidated!A2:I948, 9, FALSE)</f>
      </c>
      <c r="AA36" t="s">
        <v>41</v>
      </c>
      <c r="AB36">
        <f>VLOOKUP(D36,Sku_Consolidated!A2:E948, {5}, FALSE)</f>
      </c>
      <c r="AC36">
        <f>IF(VLOOKUP(D36,Sku_Consolidated!A2:S948,19,FALSE)="SHOWCASE", VLOOKUP(U36,Store_Showcase!B2:N134,13, FALSE), IF(VLOOKUP(D36,Sku_Consolidated!A2:S948,19,FALSE)="VAM",VLOOKUP(U36,Store_VAM!B2:N271,13, FALSE),VLOOKUP(U36,Store_SRP!B2:N103,13, FALSE)))</f>
      </c>
      <c r="AD36">
        <f>IF(IFERROR(AC36,TRUE)=TRUE, "-","OK")</f>
      </c>
      <c r="AE36">
        <f>IF(IFERROR(VLOOKUP(U36,Store_Showcase!B2:H134,{5}, FALSE), TRUE)=TRUE, IF(IFERROR(VLOOKUP(U36,Store_SRP!B2:H103,{5}, FALSE), TRUE)=TRUE,VLOOKUP(U36,Store_VAM!B2:H271,{5}, FALSE),VLOOKUP(U36,Store_SRP!B2:H103,{5}, FALSE)), VLOOKUP(U36,Store_Showcase!B2:H134,{5}, FALSE))</f>
      </c>
      <c r="AF36">
        <f>IF(IFERROR(VLOOKUP(U36,Store_Showcase!B2:H134,{6}, FALSE), TRUE)=TRUE, IF(IFERROR(VLOOKUP(U36,Store_SRP!B2:H103,{6}, FALSE), TRUE)=TRUE,VLOOKUP(U36,Store_VAM!B2:H271,{6}, FALSE),VLOOKUP(U36,Store_SRP!B2:H103,{6}, FALSE)), VLOOKUP(U36,Store_Showcase!B2:H134,{6}, FALSE))</f>
      </c>
      <c r="AG36">
        <f>VLOOKUP(D36,Sku_Consolidated!A2:R948,18,FALSE)</f>
      </c>
      <c r="AH36">
        <f>VLOOKUP(D36,Sku_Consolidated!A2:S948,19,FALSE)</f>
      </c>
      <c r="AI36">
        <f>VLOOKUP(D36,Sku_Consolidated!A2:T948,20,FALSE)</f>
      </c>
    </row>
    <row r="37" spans="1:35" x14ac:dyDescent="0.25">
      <c r="A37">
        <v>2024</v>
      </c>
      <c r="B37" t="s">
        <v>30</v>
      </c>
      <c r="C37" t="s">
        <v>31</v>
      </c>
      <c r="D37">
        <v>104143263</v>
      </c>
      <c r="E37" t="s">
        <v>90</v>
      </c>
      <c r="F37" s="12" t="s">
        <v>123</v>
      </c>
      <c r="G37" s="12" t="s">
        <v>123</v>
      </c>
      <c r="H37" t="s">
        <v>34</v>
      </c>
      <c r="I37" s="13" t="s">
        <v>35</v>
      </c>
      <c r="J37" s="13">
        <f>IF(H37="EA", I37, 0)</f>
      </c>
      <c r="K37" s="13">
        <f>IF(H37="KG", I37, I37 * VLOOKUP(D37,Sku_Consolidated!A2:U948,21,FALSE))</f>
      </c>
      <c r="L37" s="14" t="s">
        <v>36</v>
      </c>
      <c r="M37">
        <v>80</v>
      </c>
      <c r="N37" s="14" t="s">
        <v>124</v>
      </c>
      <c r="O37" s="14" t="s">
        <v>125</v>
      </c>
      <c r="P37" s="14" t="s">
        <v>126</v>
      </c>
      <c r="Q37" s="14" t="s">
        <v>127</v>
      </c>
      <c r="R37">
        <f>IF(IFERROR(VLOOKUP(U37,Store_Showcase!B2:H134,7, FALSE), TRUE)=TRUE, IF(IFERROR(VLOOKUP(U37,Store_SRP!B2:H103,7, FALSE), TRUE)=TRUE,VLOOKUP(U37,Store_VAM!B2:H271,7, FALSE),VLOOKUP(U37,Store_SRP!B2:H103,7, FALSE)), VLOOKUP(U37,Store_Showcase!B2:H134,7, FALSE))</f>
      </c>
      <c r="S37">
        <f>IF(IFERROR(VLOOKUP(U37,Store_Showcase!B2:K134,10, FALSE), TRUE)=TRUE, IF(IFERROR(VLOOKUP(U37,Store_SRP!B2:K103,10, FALSE), TRUE)=TRUE,VLOOKUP(U37,Store_VAM!B2:K271,10, FALSE),VLOOKUP(U37,Store_SRP!B2:K103,10, FALSE)), VLOOKUP(U37,Store_Showcase!B2:K134,10, FALSE))</f>
      </c>
      <c r="T37">
        <f>IF(VLOOKUP(D37,Sku_Consolidated!A2:S948,19,FALSE)="SHOWCASE", VLOOKUP(U37,Store_Showcase!B2:L134,11, FALSE), IF(VLOOKUP(D37,Sku_Consolidated!A2:S948,19,FALSE)="VAM",VLOOKUP(U37,Store_VAM!B2:L271,11, FALSE),VLOOKUP(U37,Store_SRP!B2:L103,11, FALSE)))</f>
      </c>
      <c r="U37" s="14">
        <v>2009</v>
      </c>
      <c r="V37">
        <f>IF(VLOOKUP(D37,Sku_Consolidated!A2:S948,19,FALSE)="SHOWCASE", VLOOKUP(U37,Store_Showcase!B2:C134,2, FALSE), IF(VLOOKUP(D37,Sku_Consolidated!A2:S948,19,FALSE)="VAM",VLOOKUP(U37,Store_VAM!B2:C271,2, FALSE),VLOOKUP(U37,Store_SRP!B2:C103,2, FALSE)))</f>
      </c>
      <c r="W37">
        <f>VLOOKUP(D37,Sku_Consolidated!A2:G948, 7, FALSE)</f>
      </c>
      <c r="X37">
        <f>VLOOKUP(D37,Sku_Consolidated!A2:K948, 11, FALSE)</f>
      </c>
      <c r="Y37">
        <f>VLOOKUP(D37,Sku_Consolidated!A2:H948, 8, FALSE)</f>
      </c>
      <c r="Z37">
        <f>VLOOKUP(D37,Sku_Consolidated!A2:I948, 9, FALSE)</f>
      </c>
      <c r="AA37" t="s">
        <v>41</v>
      </c>
      <c r="AB37">
        <f>VLOOKUP(D37,Sku_Consolidated!A2:E948, {5}, FALSE)</f>
      </c>
      <c r="AC37">
        <f>IF(VLOOKUP(D37,Sku_Consolidated!A2:S948,19,FALSE)="SHOWCASE", VLOOKUP(U37,Store_Showcase!B2:N134,13, FALSE), IF(VLOOKUP(D37,Sku_Consolidated!A2:S948,19,FALSE)="VAM",VLOOKUP(U37,Store_VAM!B2:N271,13, FALSE),VLOOKUP(U37,Store_SRP!B2:N103,13, FALSE)))</f>
      </c>
      <c r="AD37">
        <f>IF(IFERROR(AC37,TRUE)=TRUE, "-","OK")</f>
      </c>
      <c r="AE37">
        <f>IF(IFERROR(VLOOKUP(U37,Store_Showcase!B2:H134,{5}, FALSE), TRUE)=TRUE, IF(IFERROR(VLOOKUP(U37,Store_SRP!B2:H103,{5}, FALSE), TRUE)=TRUE,VLOOKUP(U37,Store_VAM!B2:H271,{5}, FALSE),VLOOKUP(U37,Store_SRP!B2:H103,{5}, FALSE)), VLOOKUP(U37,Store_Showcase!B2:H134,{5}, FALSE))</f>
      </c>
      <c r="AF37">
        <f>IF(IFERROR(VLOOKUP(U37,Store_Showcase!B2:H134,{6}, FALSE), TRUE)=TRUE, IF(IFERROR(VLOOKUP(U37,Store_SRP!B2:H103,{6}, FALSE), TRUE)=TRUE,VLOOKUP(U37,Store_VAM!B2:H271,{6}, FALSE),VLOOKUP(U37,Store_SRP!B2:H103,{6}, FALSE)), VLOOKUP(U37,Store_Showcase!B2:H134,{6}, FALSE))</f>
      </c>
      <c r="AG37">
        <f>VLOOKUP(D37,Sku_Consolidated!A2:R948,18,FALSE)</f>
      </c>
      <c r="AH37">
        <f>VLOOKUP(D37,Sku_Consolidated!A2:S948,19,FALSE)</f>
      </c>
      <c r="AI37">
        <f>VLOOKUP(D37,Sku_Consolidated!A2:T948,20,FALSE)</f>
      </c>
    </row>
    <row r="38" spans="1:35" x14ac:dyDescent="0.25">
      <c r="A38">
        <v>2024</v>
      </c>
      <c r="B38" t="s">
        <v>30</v>
      </c>
      <c r="C38" t="s">
        <v>31</v>
      </c>
      <c r="D38">
        <v>104143265</v>
      </c>
      <c r="E38" t="s">
        <v>78</v>
      </c>
      <c r="F38" s="12" t="s">
        <v>73</v>
      </c>
      <c r="G38" s="12" t="s">
        <v>73</v>
      </c>
      <c r="H38" t="s">
        <v>34</v>
      </c>
      <c r="I38" s="13" t="s">
        <v>35</v>
      </c>
      <c r="J38" s="13">
        <f>IF(H38="EA", I38, 0)</f>
      </c>
      <c r="K38" s="13">
        <f>IF(H38="KG", I38, I38 * VLOOKUP(D38,Sku_Consolidated!A2:U948,21,FALSE))</f>
      </c>
      <c r="L38" s="14" t="s">
        <v>36</v>
      </c>
      <c r="M38">
        <v>80</v>
      </c>
      <c r="N38" s="14" t="s">
        <v>80</v>
      </c>
      <c r="O38" s="14" t="s">
        <v>81</v>
      </c>
      <c r="P38" s="14" t="s">
        <v>82</v>
      </c>
      <c r="Q38" s="14" t="s">
        <v>83</v>
      </c>
      <c r="R38">
        <f>IF(IFERROR(VLOOKUP(U38,Store_Showcase!B2:H134,7, FALSE), TRUE)=TRUE, IF(IFERROR(VLOOKUP(U38,Store_SRP!B2:H103,7, FALSE), TRUE)=TRUE,VLOOKUP(U38,Store_VAM!B2:H271,7, FALSE),VLOOKUP(U38,Store_SRP!B2:H103,7, FALSE)), VLOOKUP(U38,Store_Showcase!B2:H134,7, FALSE))</f>
      </c>
      <c r="S38">
        <f>IF(IFERROR(VLOOKUP(U38,Store_Showcase!B2:K134,10, FALSE), TRUE)=TRUE, IF(IFERROR(VLOOKUP(U38,Store_SRP!B2:K103,10, FALSE), TRUE)=TRUE,VLOOKUP(U38,Store_VAM!B2:K271,10, FALSE),VLOOKUP(U38,Store_SRP!B2:K103,10, FALSE)), VLOOKUP(U38,Store_Showcase!B2:K134,10, FALSE))</f>
      </c>
      <c r="T38">
        <f>IF(VLOOKUP(D38,Sku_Consolidated!A2:S948,19,FALSE)="SHOWCASE", VLOOKUP(U38,Store_Showcase!B2:L134,11, FALSE), IF(VLOOKUP(D38,Sku_Consolidated!A2:S948,19,FALSE)="VAM",VLOOKUP(U38,Store_VAM!B2:L271,11, FALSE),VLOOKUP(U38,Store_SRP!B2:L103,11, FALSE)))</f>
      </c>
      <c r="U38" s="14">
        <v>2009</v>
      </c>
      <c r="V38">
        <f>IF(VLOOKUP(D38,Sku_Consolidated!A2:S948,19,FALSE)="SHOWCASE", VLOOKUP(U38,Store_Showcase!B2:C134,2, FALSE), IF(VLOOKUP(D38,Sku_Consolidated!A2:S948,19,FALSE)="VAM",VLOOKUP(U38,Store_VAM!B2:C271,2, FALSE),VLOOKUP(U38,Store_SRP!B2:C103,2, FALSE)))</f>
      </c>
      <c r="W38">
        <f>VLOOKUP(D38,Sku_Consolidated!A2:G948, 7, FALSE)</f>
      </c>
      <c r="X38">
        <f>VLOOKUP(D38,Sku_Consolidated!A2:K948, 11, FALSE)</f>
      </c>
      <c r="Y38">
        <f>VLOOKUP(D38,Sku_Consolidated!A2:H948, 8, FALSE)</f>
      </c>
      <c r="Z38">
        <f>VLOOKUP(D38,Sku_Consolidated!A2:I948, 9, FALSE)</f>
      </c>
      <c r="AA38" t="s">
        <v>41</v>
      </c>
      <c r="AB38">
        <f>VLOOKUP(D38,Sku_Consolidated!A2:E948, {5}, FALSE)</f>
      </c>
      <c r="AC38">
        <f>IF(VLOOKUP(D38,Sku_Consolidated!A2:S948,19,FALSE)="SHOWCASE", VLOOKUP(U38,Store_Showcase!B2:N134,13, FALSE), IF(VLOOKUP(D38,Sku_Consolidated!A2:S948,19,FALSE)="VAM",VLOOKUP(U38,Store_VAM!B2:N271,13, FALSE),VLOOKUP(U38,Store_SRP!B2:N103,13, FALSE)))</f>
      </c>
      <c r="AD38">
        <f>IF(IFERROR(AC38,TRUE)=TRUE, "-","OK")</f>
      </c>
      <c r="AE38">
        <f>IF(IFERROR(VLOOKUP(U38,Store_Showcase!B2:H134,{5}, FALSE), TRUE)=TRUE, IF(IFERROR(VLOOKUP(U38,Store_SRP!B2:H103,{5}, FALSE), TRUE)=TRUE,VLOOKUP(U38,Store_VAM!B2:H271,{5}, FALSE),VLOOKUP(U38,Store_SRP!B2:H103,{5}, FALSE)), VLOOKUP(U38,Store_Showcase!B2:H134,{5}, FALSE))</f>
      </c>
      <c r="AF38">
        <f>IF(IFERROR(VLOOKUP(U38,Store_Showcase!B2:H134,{6}, FALSE), TRUE)=TRUE, IF(IFERROR(VLOOKUP(U38,Store_SRP!B2:H103,{6}, FALSE), TRUE)=TRUE,VLOOKUP(U38,Store_VAM!B2:H271,{6}, FALSE),VLOOKUP(U38,Store_SRP!B2:H103,{6}, FALSE)), VLOOKUP(U38,Store_Showcase!B2:H134,{6}, FALSE))</f>
      </c>
      <c r="AG38">
        <f>VLOOKUP(D38,Sku_Consolidated!A2:R948,18,FALSE)</f>
      </c>
      <c r="AH38">
        <f>VLOOKUP(D38,Sku_Consolidated!A2:S948,19,FALSE)</f>
      </c>
      <c r="AI38">
        <f>VLOOKUP(D38,Sku_Consolidated!A2:T948,20,FALSE)</f>
      </c>
    </row>
    <row r="39" spans="1:35" x14ac:dyDescent="0.25">
      <c r="A39">
        <v>2024</v>
      </c>
      <c r="B39" t="s">
        <v>30</v>
      </c>
      <c r="C39" t="s">
        <v>31</v>
      </c>
      <c r="D39">
        <v>104143246</v>
      </c>
      <c r="E39" t="s">
        <v>32</v>
      </c>
      <c r="F39" s="12" t="s">
        <v>96</v>
      </c>
      <c r="G39" s="12" t="s">
        <v>96</v>
      </c>
      <c r="H39" t="s">
        <v>34</v>
      </c>
      <c r="I39" s="13" t="s">
        <v>68</v>
      </c>
      <c r="J39" s="13">
        <f>IF(H39="EA", I39, 0)</f>
      </c>
      <c r="K39" s="13">
        <f>IF(H39="KG", I39, I39 * VLOOKUP(D39,Sku_Consolidated!A2:U948,21,FALSE))</f>
      </c>
      <c r="L39" s="14" t="s">
        <v>36</v>
      </c>
      <c r="M39">
        <v>80</v>
      </c>
      <c r="N39" s="14" t="s">
        <v>105</v>
      </c>
      <c r="O39" s="14" t="s">
        <v>106</v>
      </c>
      <c r="P39" s="14" t="s">
        <v>107</v>
      </c>
      <c r="Q39" s="14" t="s">
        <v>108</v>
      </c>
      <c r="R39">
        <f>IF(IFERROR(VLOOKUP(U39,Store_Showcase!B2:H134,7, FALSE), TRUE)=TRUE, IF(IFERROR(VLOOKUP(U39,Store_SRP!B2:H103,7, FALSE), TRUE)=TRUE,VLOOKUP(U39,Store_VAM!B2:H271,7, FALSE),VLOOKUP(U39,Store_SRP!B2:H103,7, FALSE)), VLOOKUP(U39,Store_Showcase!B2:H134,7, FALSE))</f>
      </c>
      <c r="S39">
        <f>IF(IFERROR(VLOOKUP(U39,Store_Showcase!B2:K134,10, FALSE), TRUE)=TRUE, IF(IFERROR(VLOOKUP(U39,Store_SRP!B2:K103,10, FALSE), TRUE)=TRUE,VLOOKUP(U39,Store_VAM!B2:K271,10, FALSE),VLOOKUP(U39,Store_SRP!B2:K103,10, FALSE)), VLOOKUP(U39,Store_Showcase!B2:K134,10, FALSE))</f>
      </c>
      <c r="T39">
        <f>IF(VLOOKUP(D39,Sku_Consolidated!A2:S948,19,FALSE)="SHOWCASE", VLOOKUP(U39,Store_Showcase!B2:L134,11, FALSE), IF(VLOOKUP(D39,Sku_Consolidated!A2:S948,19,FALSE)="VAM",VLOOKUP(U39,Store_VAM!B2:L271,11, FALSE),VLOOKUP(U39,Store_SRP!B2:L103,11, FALSE)))</f>
      </c>
      <c r="U39" s="14">
        <v>2009</v>
      </c>
      <c r="V39">
        <f>IF(VLOOKUP(D39,Sku_Consolidated!A2:S948,19,FALSE)="SHOWCASE", VLOOKUP(U39,Store_Showcase!B2:C134,2, FALSE), IF(VLOOKUP(D39,Sku_Consolidated!A2:S948,19,FALSE)="VAM",VLOOKUP(U39,Store_VAM!B2:C271,2, FALSE),VLOOKUP(U39,Store_SRP!B2:C103,2, FALSE)))</f>
      </c>
      <c r="W39">
        <f>VLOOKUP(D39,Sku_Consolidated!A2:G948, 7, FALSE)</f>
      </c>
      <c r="X39">
        <f>VLOOKUP(D39,Sku_Consolidated!A2:K948, 11, FALSE)</f>
      </c>
      <c r="Y39">
        <f>VLOOKUP(D39,Sku_Consolidated!A2:H948, 8, FALSE)</f>
      </c>
      <c r="Z39">
        <f>VLOOKUP(D39,Sku_Consolidated!A2:I948, 9, FALSE)</f>
      </c>
      <c r="AA39" t="s">
        <v>41</v>
      </c>
      <c r="AB39">
        <f>VLOOKUP(D39,Sku_Consolidated!A2:E948, {5}, FALSE)</f>
      </c>
      <c r="AC39">
        <f>IF(VLOOKUP(D39,Sku_Consolidated!A2:S948,19,FALSE)="SHOWCASE", VLOOKUP(U39,Store_Showcase!B2:N134,13, FALSE), IF(VLOOKUP(D39,Sku_Consolidated!A2:S948,19,FALSE)="VAM",VLOOKUP(U39,Store_VAM!B2:N271,13, FALSE),VLOOKUP(U39,Store_SRP!B2:N103,13, FALSE)))</f>
      </c>
      <c r="AD39">
        <f>IF(IFERROR(AC39,TRUE)=TRUE, "-","OK")</f>
      </c>
      <c r="AE39">
        <f>IF(IFERROR(VLOOKUP(U39,Store_Showcase!B2:H134,{5}, FALSE), TRUE)=TRUE, IF(IFERROR(VLOOKUP(U39,Store_SRP!B2:H103,{5}, FALSE), TRUE)=TRUE,VLOOKUP(U39,Store_VAM!B2:H271,{5}, FALSE),VLOOKUP(U39,Store_SRP!B2:H103,{5}, FALSE)), VLOOKUP(U39,Store_Showcase!B2:H134,{5}, FALSE))</f>
      </c>
      <c r="AF39">
        <f>IF(IFERROR(VLOOKUP(U39,Store_Showcase!B2:H134,{6}, FALSE), TRUE)=TRUE, IF(IFERROR(VLOOKUP(U39,Store_SRP!B2:H103,{6}, FALSE), TRUE)=TRUE,VLOOKUP(U39,Store_VAM!B2:H271,{6}, FALSE),VLOOKUP(U39,Store_SRP!B2:H103,{6}, FALSE)), VLOOKUP(U39,Store_Showcase!B2:H134,{6}, FALSE))</f>
      </c>
      <c r="AG39">
        <f>VLOOKUP(D39,Sku_Consolidated!A2:R948,18,FALSE)</f>
      </c>
      <c r="AH39">
        <f>VLOOKUP(D39,Sku_Consolidated!A2:S948,19,FALSE)</f>
      </c>
      <c r="AI39">
        <f>VLOOKUP(D39,Sku_Consolidated!A2:T948,20,FALSE)</f>
      </c>
    </row>
    <row r="40" spans="1:35" x14ac:dyDescent="0.25">
      <c r="A40">
        <v>2024</v>
      </c>
      <c r="B40" t="s">
        <v>30</v>
      </c>
      <c r="C40" t="s">
        <v>31</v>
      </c>
      <c r="D40">
        <v>104143246</v>
      </c>
      <c r="E40" t="s">
        <v>32</v>
      </c>
      <c r="F40" s="12" t="s">
        <v>102</v>
      </c>
      <c r="G40" s="12" t="s">
        <v>102</v>
      </c>
      <c r="H40" t="s">
        <v>34</v>
      </c>
      <c r="I40" s="13" t="s">
        <v>68</v>
      </c>
      <c r="J40" s="13">
        <f>IF(H40="EA", I40, 0)</f>
      </c>
      <c r="K40" s="13">
        <f>IF(H40="KG", I40, I40 * VLOOKUP(D40,Sku_Consolidated!A2:U948,21,FALSE))</f>
      </c>
      <c r="L40" s="14" t="s">
        <v>36</v>
      </c>
      <c r="M40">
        <v>80</v>
      </c>
      <c r="N40" s="14" t="s">
        <v>105</v>
      </c>
      <c r="O40" s="14" t="s">
        <v>106</v>
      </c>
      <c r="P40" s="14" t="s">
        <v>107</v>
      </c>
      <c r="Q40" s="14" t="s">
        <v>108</v>
      </c>
      <c r="R40">
        <f>IF(IFERROR(VLOOKUP(U40,Store_Showcase!B2:H134,7, FALSE), TRUE)=TRUE, IF(IFERROR(VLOOKUP(U40,Store_SRP!B2:H103,7, FALSE), TRUE)=TRUE,VLOOKUP(U40,Store_VAM!B2:H271,7, FALSE),VLOOKUP(U40,Store_SRP!B2:H103,7, FALSE)), VLOOKUP(U40,Store_Showcase!B2:H134,7, FALSE))</f>
      </c>
      <c r="S40">
        <f>IF(IFERROR(VLOOKUP(U40,Store_Showcase!B2:K134,10, FALSE), TRUE)=TRUE, IF(IFERROR(VLOOKUP(U40,Store_SRP!B2:K103,10, FALSE), TRUE)=TRUE,VLOOKUP(U40,Store_VAM!B2:K271,10, FALSE),VLOOKUP(U40,Store_SRP!B2:K103,10, FALSE)), VLOOKUP(U40,Store_Showcase!B2:K134,10, FALSE))</f>
      </c>
      <c r="T40">
        <f>IF(VLOOKUP(D40,Sku_Consolidated!A2:S948,19,FALSE)="SHOWCASE", VLOOKUP(U40,Store_Showcase!B2:L134,11, FALSE), IF(VLOOKUP(D40,Sku_Consolidated!A2:S948,19,FALSE)="VAM",VLOOKUP(U40,Store_VAM!B2:L271,11, FALSE),VLOOKUP(U40,Store_SRP!B2:L103,11, FALSE)))</f>
      </c>
      <c r="U40" s="14">
        <v>2009</v>
      </c>
      <c r="V40">
        <f>IF(VLOOKUP(D40,Sku_Consolidated!A2:S948,19,FALSE)="SHOWCASE", VLOOKUP(U40,Store_Showcase!B2:C134,2, FALSE), IF(VLOOKUP(D40,Sku_Consolidated!A2:S948,19,FALSE)="VAM",VLOOKUP(U40,Store_VAM!B2:C271,2, FALSE),VLOOKUP(U40,Store_SRP!B2:C103,2, FALSE)))</f>
      </c>
      <c r="W40">
        <f>VLOOKUP(D40,Sku_Consolidated!A2:G948, 7, FALSE)</f>
      </c>
      <c r="X40">
        <f>VLOOKUP(D40,Sku_Consolidated!A2:K948, 11, FALSE)</f>
      </c>
      <c r="Y40">
        <f>VLOOKUP(D40,Sku_Consolidated!A2:H948, 8, FALSE)</f>
      </c>
      <c r="Z40">
        <f>VLOOKUP(D40,Sku_Consolidated!A2:I948, 9, FALSE)</f>
      </c>
      <c r="AA40" t="s">
        <v>41</v>
      </c>
      <c r="AB40">
        <f>VLOOKUP(D40,Sku_Consolidated!A2:E948, {5}, FALSE)</f>
      </c>
      <c r="AC40">
        <f>IF(VLOOKUP(D40,Sku_Consolidated!A2:S948,19,FALSE)="SHOWCASE", VLOOKUP(U40,Store_Showcase!B2:N134,13, FALSE), IF(VLOOKUP(D40,Sku_Consolidated!A2:S948,19,FALSE)="VAM",VLOOKUP(U40,Store_VAM!B2:N271,13, FALSE),VLOOKUP(U40,Store_SRP!B2:N103,13, FALSE)))</f>
      </c>
      <c r="AD40">
        <f>IF(IFERROR(AC40,TRUE)=TRUE, "-","OK")</f>
      </c>
      <c r="AE40">
        <f>IF(IFERROR(VLOOKUP(U40,Store_Showcase!B2:H134,{5}, FALSE), TRUE)=TRUE, IF(IFERROR(VLOOKUP(U40,Store_SRP!B2:H103,{5}, FALSE), TRUE)=TRUE,VLOOKUP(U40,Store_VAM!B2:H271,{5}, FALSE),VLOOKUP(U40,Store_SRP!B2:H103,{5}, FALSE)), VLOOKUP(U40,Store_Showcase!B2:H134,{5}, FALSE))</f>
      </c>
      <c r="AF40">
        <f>IF(IFERROR(VLOOKUP(U40,Store_Showcase!B2:H134,{6}, FALSE), TRUE)=TRUE, IF(IFERROR(VLOOKUP(U40,Store_SRP!B2:H103,{6}, FALSE), TRUE)=TRUE,VLOOKUP(U40,Store_VAM!B2:H271,{6}, FALSE),VLOOKUP(U40,Store_SRP!B2:H103,{6}, FALSE)), VLOOKUP(U40,Store_Showcase!B2:H134,{6}, FALSE))</f>
      </c>
      <c r="AG40">
        <f>VLOOKUP(D40,Sku_Consolidated!A2:R948,18,FALSE)</f>
      </c>
      <c r="AH40">
        <f>VLOOKUP(D40,Sku_Consolidated!A2:S948,19,FALSE)</f>
      </c>
      <c r="AI40">
        <f>VLOOKUP(D40,Sku_Consolidated!A2:T948,20,FALSE)</f>
      </c>
    </row>
    <row r="41" spans="1:35" x14ac:dyDescent="0.25">
      <c r="A41">
        <v>2024</v>
      </c>
      <c r="B41" t="s">
        <v>30</v>
      </c>
      <c r="C41" t="s">
        <v>31</v>
      </c>
      <c r="D41">
        <v>104143256</v>
      </c>
      <c r="E41" t="s">
        <v>62</v>
      </c>
      <c r="F41" s="12" t="s">
        <v>110</v>
      </c>
      <c r="G41" s="12" t="s">
        <v>110</v>
      </c>
      <c r="H41" t="s">
        <v>34</v>
      </c>
      <c r="I41" s="13" t="s">
        <v>35</v>
      </c>
      <c r="J41" s="13">
        <f>IF(H41="EA", I41, 0)</f>
      </c>
      <c r="K41" s="13">
        <f>IF(H41="KG", I41, I41 * VLOOKUP(D41,Sku_Consolidated!A2:U948,21,FALSE))</f>
      </c>
      <c r="L41" s="14" t="s">
        <v>36</v>
      </c>
      <c r="M41">
        <v>80</v>
      </c>
      <c r="N41" s="14" t="s">
        <v>85</v>
      </c>
      <c r="O41" s="14" t="s">
        <v>86</v>
      </c>
      <c r="P41" s="14" t="s">
        <v>87</v>
      </c>
      <c r="Q41" s="14" t="s">
        <v>88</v>
      </c>
      <c r="R41">
        <f>IF(IFERROR(VLOOKUP(U41,Store_Showcase!B2:H134,7, FALSE), TRUE)=TRUE, IF(IFERROR(VLOOKUP(U41,Store_SRP!B2:H103,7, FALSE), TRUE)=TRUE,VLOOKUP(U41,Store_VAM!B2:H271,7, FALSE),VLOOKUP(U41,Store_SRP!B2:H103,7, FALSE)), VLOOKUP(U41,Store_Showcase!B2:H134,7, FALSE))</f>
      </c>
      <c r="S41">
        <f>IF(IFERROR(VLOOKUP(U41,Store_Showcase!B2:K134,10, FALSE), TRUE)=TRUE, IF(IFERROR(VLOOKUP(U41,Store_SRP!B2:K103,10, FALSE), TRUE)=TRUE,VLOOKUP(U41,Store_VAM!B2:K271,10, FALSE),VLOOKUP(U41,Store_SRP!B2:K103,10, FALSE)), VLOOKUP(U41,Store_Showcase!B2:K134,10, FALSE))</f>
      </c>
      <c r="T41">
        <f>IF(VLOOKUP(D41,Sku_Consolidated!A2:S948,19,FALSE)="SHOWCASE", VLOOKUP(U41,Store_Showcase!B2:L134,11, FALSE), IF(VLOOKUP(D41,Sku_Consolidated!A2:S948,19,FALSE)="VAM",VLOOKUP(U41,Store_VAM!B2:L271,11, FALSE),VLOOKUP(U41,Store_SRP!B2:L103,11, FALSE)))</f>
      </c>
      <c r="U41" s="14">
        <v>2009</v>
      </c>
      <c r="V41">
        <f>IF(VLOOKUP(D41,Sku_Consolidated!A2:S948,19,FALSE)="SHOWCASE", VLOOKUP(U41,Store_Showcase!B2:C134,2, FALSE), IF(VLOOKUP(D41,Sku_Consolidated!A2:S948,19,FALSE)="VAM",VLOOKUP(U41,Store_VAM!B2:C271,2, FALSE),VLOOKUP(U41,Store_SRP!B2:C103,2, FALSE)))</f>
      </c>
      <c r="W41">
        <f>VLOOKUP(D41,Sku_Consolidated!A2:G948, 7, FALSE)</f>
      </c>
      <c r="X41">
        <f>VLOOKUP(D41,Sku_Consolidated!A2:K948, 11, FALSE)</f>
      </c>
      <c r="Y41">
        <f>VLOOKUP(D41,Sku_Consolidated!A2:H948, 8, FALSE)</f>
      </c>
      <c r="Z41">
        <f>VLOOKUP(D41,Sku_Consolidated!A2:I948, 9, FALSE)</f>
      </c>
      <c r="AA41" t="s">
        <v>41</v>
      </c>
      <c r="AB41">
        <f>VLOOKUP(D41,Sku_Consolidated!A2:E948, {5}, FALSE)</f>
      </c>
      <c r="AC41">
        <f>IF(VLOOKUP(D41,Sku_Consolidated!A2:S948,19,FALSE)="SHOWCASE", VLOOKUP(U41,Store_Showcase!B2:N134,13, FALSE), IF(VLOOKUP(D41,Sku_Consolidated!A2:S948,19,FALSE)="VAM",VLOOKUP(U41,Store_VAM!B2:N271,13, FALSE),VLOOKUP(U41,Store_SRP!B2:N103,13, FALSE)))</f>
      </c>
      <c r="AD41">
        <f>IF(IFERROR(AC41,TRUE)=TRUE, "-","OK")</f>
      </c>
      <c r="AE41">
        <f>IF(IFERROR(VLOOKUP(U41,Store_Showcase!B2:H134,{5}, FALSE), TRUE)=TRUE, IF(IFERROR(VLOOKUP(U41,Store_SRP!B2:H103,{5}, FALSE), TRUE)=TRUE,VLOOKUP(U41,Store_VAM!B2:H271,{5}, FALSE),VLOOKUP(U41,Store_SRP!B2:H103,{5}, FALSE)), VLOOKUP(U41,Store_Showcase!B2:H134,{5}, FALSE))</f>
      </c>
      <c r="AF41">
        <f>IF(IFERROR(VLOOKUP(U41,Store_Showcase!B2:H134,{6}, FALSE), TRUE)=TRUE, IF(IFERROR(VLOOKUP(U41,Store_SRP!B2:H103,{6}, FALSE), TRUE)=TRUE,VLOOKUP(U41,Store_VAM!B2:H271,{6}, FALSE),VLOOKUP(U41,Store_SRP!B2:H103,{6}, FALSE)), VLOOKUP(U41,Store_Showcase!B2:H134,{6}, FALSE))</f>
      </c>
      <c r="AG41">
        <f>VLOOKUP(D41,Sku_Consolidated!A2:R948,18,FALSE)</f>
      </c>
      <c r="AH41">
        <f>VLOOKUP(D41,Sku_Consolidated!A2:S948,19,FALSE)</f>
      </c>
      <c r="AI41">
        <f>VLOOKUP(D41,Sku_Consolidated!A2:T948,20,FALSE)</f>
      </c>
    </row>
    <row r="42" spans="1:35" x14ac:dyDescent="0.25">
      <c r="A42">
        <v>2024</v>
      </c>
      <c r="B42" t="s">
        <v>30</v>
      </c>
      <c r="C42" t="s">
        <v>31</v>
      </c>
      <c r="D42">
        <v>104143253</v>
      </c>
      <c r="E42" t="s">
        <v>42</v>
      </c>
      <c r="F42" s="12" t="s">
        <v>123</v>
      </c>
      <c r="G42" s="12" t="s">
        <v>123</v>
      </c>
      <c r="H42" t="s">
        <v>34</v>
      </c>
      <c r="I42" s="13" t="s">
        <v>35</v>
      </c>
      <c r="J42" s="13">
        <f>IF(H42="EA", I42, 0)</f>
      </c>
      <c r="K42" s="13">
        <f>IF(H42="KG", I42, I42 * VLOOKUP(D42,Sku_Consolidated!A2:U948,21,FALSE))</f>
      </c>
      <c r="L42" s="14" t="s">
        <v>36</v>
      </c>
      <c r="M42">
        <v>80</v>
      </c>
      <c r="N42" s="14" t="s">
        <v>43</v>
      </c>
      <c r="O42" s="14" t="s">
        <v>44</v>
      </c>
      <c r="P42" s="14" t="s">
        <v>45</v>
      </c>
      <c r="Q42" s="14" t="s">
        <v>46</v>
      </c>
      <c r="R42">
        <f>IF(IFERROR(VLOOKUP(U42,Store_Showcase!B2:H134,7, FALSE), TRUE)=TRUE, IF(IFERROR(VLOOKUP(U42,Store_SRP!B2:H103,7, FALSE), TRUE)=TRUE,VLOOKUP(U42,Store_VAM!B2:H271,7, FALSE),VLOOKUP(U42,Store_SRP!B2:H103,7, FALSE)), VLOOKUP(U42,Store_Showcase!B2:H134,7, FALSE))</f>
      </c>
      <c r="S42">
        <f>IF(IFERROR(VLOOKUP(U42,Store_Showcase!B2:K134,10, FALSE), TRUE)=TRUE, IF(IFERROR(VLOOKUP(U42,Store_SRP!B2:K103,10, FALSE), TRUE)=TRUE,VLOOKUP(U42,Store_VAM!B2:K271,10, FALSE),VLOOKUP(U42,Store_SRP!B2:K103,10, FALSE)), VLOOKUP(U42,Store_Showcase!B2:K134,10, FALSE))</f>
      </c>
      <c r="T42">
        <f>IF(VLOOKUP(D42,Sku_Consolidated!A2:S948,19,FALSE)="SHOWCASE", VLOOKUP(U42,Store_Showcase!B2:L134,11, FALSE), IF(VLOOKUP(D42,Sku_Consolidated!A2:S948,19,FALSE)="VAM",VLOOKUP(U42,Store_VAM!B2:L271,11, FALSE),VLOOKUP(U42,Store_SRP!B2:L103,11, FALSE)))</f>
      </c>
      <c r="U42" s="14">
        <v>2009</v>
      </c>
      <c r="V42">
        <f>IF(VLOOKUP(D42,Sku_Consolidated!A2:S948,19,FALSE)="SHOWCASE", VLOOKUP(U42,Store_Showcase!B2:C134,2, FALSE), IF(VLOOKUP(D42,Sku_Consolidated!A2:S948,19,FALSE)="VAM",VLOOKUP(U42,Store_VAM!B2:C271,2, FALSE),VLOOKUP(U42,Store_SRP!B2:C103,2, FALSE)))</f>
      </c>
      <c r="W42">
        <f>VLOOKUP(D42,Sku_Consolidated!A2:G948, 7, FALSE)</f>
      </c>
      <c r="X42">
        <f>VLOOKUP(D42,Sku_Consolidated!A2:K948, 11, FALSE)</f>
      </c>
      <c r="Y42">
        <f>VLOOKUP(D42,Sku_Consolidated!A2:H948, 8, FALSE)</f>
      </c>
      <c r="Z42">
        <f>VLOOKUP(D42,Sku_Consolidated!A2:I948, 9, FALSE)</f>
      </c>
      <c r="AA42" t="s">
        <v>41</v>
      </c>
      <c r="AB42">
        <f>VLOOKUP(D42,Sku_Consolidated!A2:E948, {5}, FALSE)</f>
      </c>
      <c r="AC42">
        <f>IF(VLOOKUP(D42,Sku_Consolidated!A2:S948,19,FALSE)="SHOWCASE", VLOOKUP(U42,Store_Showcase!B2:N134,13, FALSE), IF(VLOOKUP(D42,Sku_Consolidated!A2:S948,19,FALSE)="VAM",VLOOKUP(U42,Store_VAM!B2:N271,13, FALSE),VLOOKUP(U42,Store_SRP!B2:N103,13, FALSE)))</f>
      </c>
      <c r="AD42">
        <f>IF(IFERROR(AC42,TRUE)=TRUE, "-","OK")</f>
      </c>
      <c r="AE42">
        <f>IF(IFERROR(VLOOKUP(U42,Store_Showcase!B2:H134,{5}, FALSE), TRUE)=TRUE, IF(IFERROR(VLOOKUP(U42,Store_SRP!B2:H103,{5}, FALSE), TRUE)=TRUE,VLOOKUP(U42,Store_VAM!B2:H271,{5}, FALSE),VLOOKUP(U42,Store_SRP!B2:H103,{5}, FALSE)), VLOOKUP(U42,Store_Showcase!B2:H134,{5}, FALSE))</f>
      </c>
      <c r="AF42">
        <f>IF(IFERROR(VLOOKUP(U42,Store_Showcase!B2:H134,{6}, FALSE), TRUE)=TRUE, IF(IFERROR(VLOOKUP(U42,Store_SRP!B2:H103,{6}, FALSE), TRUE)=TRUE,VLOOKUP(U42,Store_VAM!B2:H271,{6}, FALSE),VLOOKUP(U42,Store_SRP!B2:H103,{6}, FALSE)), VLOOKUP(U42,Store_Showcase!B2:H134,{6}, FALSE))</f>
      </c>
      <c r="AG42">
        <f>VLOOKUP(D42,Sku_Consolidated!A2:R948,18,FALSE)</f>
      </c>
      <c r="AH42">
        <f>VLOOKUP(D42,Sku_Consolidated!A2:S948,19,FALSE)</f>
      </c>
      <c r="AI42">
        <f>VLOOKUP(D42,Sku_Consolidated!A2:T948,20,FALSE)</f>
      </c>
    </row>
    <row r="43" spans="1:35" x14ac:dyDescent="0.25">
      <c r="A43">
        <v>2024</v>
      </c>
      <c r="B43" t="s">
        <v>30</v>
      </c>
      <c r="C43" t="s">
        <v>31</v>
      </c>
      <c r="D43">
        <v>104143263</v>
      </c>
      <c r="E43" t="s">
        <v>90</v>
      </c>
      <c r="F43" s="12" t="s">
        <v>123</v>
      </c>
      <c r="G43" s="12" t="s">
        <v>123</v>
      </c>
      <c r="H43" t="s">
        <v>34</v>
      </c>
      <c r="I43" s="13" t="s">
        <v>35</v>
      </c>
      <c r="J43" s="13">
        <f>IF(H43="EA", I43, 0)</f>
      </c>
      <c r="K43" s="13">
        <f>IF(H43="KG", I43, I43 * VLOOKUP(D43,Sku_Consolidated!A2:U948,21,FALSE))</f>
      </c>
      <c r="L43" s="14" t="s">
        <v>36</v>
      </c>
      <c r="M43">
        <v>80</v>
      </c>
      <c r="N43" s="14" t="s">
        <v>124</v>
      </c>
      <c r="O43" s="14" t="s">
        <v>125</v>
      </c>
      <c r="P43" s="14" t="s">
        <v>126</v>
      </c>
      <c r="Q43" s="14" t="s">
        <v>127</v>
      </c>
      <c r="R43">
        <f>IF(IFERROR(VLOOKUP(U43,Store_Showcase!B2:H134,7, FALSE), TRUE)=TRUE, IF(IFERROR(VLOOKUP(U43,Store_SRP!B2:H103,7, FALSE), TRUE)=TRUE,VLOOKUP(U43,Store_VAM!B2:H271,7, FALSE),VLOOKUP(U43,Store_SRP!B2:H103,7, FALSE)), VLOOKUP(U43,Store_Showcase!B2:H134,7, FALSE))</f>
      </c>
      <c r="S43">
        <f>IF(IFERROR(VLOOKUP(U43,Store_Showcase!B2:K134,10, FALSE), TRUE)=TRUE, IF(IFERROR(VLOOKUP(U43,Store_SRP!B2:K103,10, FALSE), TRUE)=TRUE,VLOOKUP(U43,Store_VAM!B2:K271,10, FALSE),VLOOKUP(U43,Store_SRP!B2:K103,10, FALSE)), VLOOKUP(U43,Store_Showcase!B2:K134,10, FALSE))</f>
      </c>
      <c r="T43">
        <f>IF(VLOOKUP(D43,Sku_Consolidated!A2:S948,19,FALSE)="SHOWCASE", VLOOKUP(U43,Store_Showcase!B2:L134,11, FALSE), IF(VLOOKUP(D43,Sku_Consolidated!A2:S948,19,FALSE)="VAM",VLOOKUP(U43,Store_VAM!B2:L271,11, FALSE),VLOOKUP(U43,Store_SRP!B2:L103,11, FALSE)))</f>
      </c>
      <c r="U43" s="14">
        <v>2009</v>
      </c>
      <c r="V43">
        <f>IF(VLOOKUP(D43,Sku_Consolidated!A2:S948,19,FALSE)="SHOWCASE", VLOOKUP(U43,Store_Showcase!B2:C134,2, FALSE), IF(VLOOKUP(D43,Sku_Consolidated!A2:S948,19,FALSE)="VAM",VLOOKUP(U43,Store_VAM!B2:C271,2, FALSE),VLOOKUP(U43,Store_SRP!B2:C103,2, FALSE)))</f>
      </c>
      <c r="W43">
        <f>VLOOKUP(D43,Sku_Consolidated!A2:G948, 7, FALSE)</f>
      </c>
      <c r="X43">
        <f>VLOOKUP(D43,Sku_Consolidated!A2:K948, 11, FALSE)</f>
      </c>
      <c r="Y43">
        <f>VLOOKUP(D43,Sku_Consolidated!A2:H948, 8, FALSE)</f>
      </c>
      <c r="Z43">
        <f>VLOOKUP(D43,Sku_Consolidated!A2:I948, 9, FALSE)</f>
      </c>
      <c r="AA43" t="s">
        <v>41</v>
      </c>
      <c r="AB43">
        <f>VLOOKUP(D43,Sku_Consolidated!A2:E948, {5}, FALSE)</f>
      </c>
      <c r="AC43">
        <f>IF(VLOOKUP(D43,Sku_Consolidated!A2:S948,19,FALSE)="SHOWCASE", VLOOKUP(U43,Store_Showcase!B2:N134,13, FALSE), IF(VLOOKUP(D43,Sku_Consolidated!A2:S948,19,FALSE)="VAM",VLOOKUP(U43,Store_VAM!B2:N271,13, FALSE),VLOOKUP(U43,Store_SRP!B2:N103,13, FALSE)))</f>
      </c>
      <c r="AD43">
        <f>IF(IFERROR(AC43,TRUE)=TRUE, "-","OK")</f>
      </c>
      <c r="AE43">
        <f>IF(IFERROR(VLOOKUP(U43,Store_Showcase!B2:H134,{5}, FALSE), TRUE)=TRUE, IF(IFERROR(VLOOKUP(U43,Store_SRP!B2:H103,{5}, FALSE), TRUE)=TRUE,VLOOKUP(U43,Store_VAM!B2:H271,{5}, FALSE),VLOOKUP(U43,Store_SRP!B2:H103,{5}, FALSE)), VLOOKUP(U43,Store_Showcase!B2:H134,{5}, FALSE))</f>
      </c>
      <c r="AF43">
        <f>IF(IFERROR(VLOOKUP(U43,Store_Showcase!B2:H134,{6}, FALSE), TRUE)=TRUE, IF(IFERROR(VLOOKUP(U43,Store_SRP!B2:H103,{6}, FALSE), TRUE)=TRUE,VLOOKUP(U43,Store_VAM!B2:H271,{6}, FALSE),VLOOKUP(U43,Store_SRP!B2:H103,{6}, FALSE)), VLOOKUP(U43,Store_Showcase!B2:H134,{6}, FALSE))</f>
      </c>
      <c r="AG43">
        <f>VLOOKUP(D43,Sku_Consolidated!A2:R948,18,FALSE)</f>
      </c>
      <c r="AH43">
        <f>VLOOKUP(D43,Sku_Consolidated!A2:S948,19,FALSE)</f>
      </c>
      <c r="AI43">
        <f>VLOOKUP(D43,Sku_Consolidated!A2:T948,20,FALSE)</f>
      </c>
    </row>
    <row r="44" spans="1:35" x14ac:dyDescent="0.25">
      <c r="A44">
        <v>2024</v>
      </c>
      <c r="B44" t="s">
        <v>30</v>
      </c>
      <c r="C44" t="s">
        <v>31</v>
      </c>
      <c r="D44">
        <v>104143265</v>
      </c>
      <c r="E44" t="s">
        <v>78</v>
      </c>
      <c r="F44" s="12" t="s">
        <v>73</v>
      </c>
      <c r="G44" s="12" t="s">
        <v>73</v>
      </c>
      <c r="H44" t="s">
        <v>34</v>
      </c>
      <c r="I44" s="13" t="s">
        <v>35</v>
      </c>
      <c r="J44" s="13">
        <f>IF(H44="EA", I44, 0)</f>
      </c>
      <c r="K44" s="13">
        <f>IF(H44="KG", I44, I44 * VLOOKUP(D44,Sku_Consolidated!A2:U948,21,FALSE))</f>
      </c>
      <c r="L44" s="14" t="s">
        <v>36</v>
      </c>
      <c r="M44">
        <v>80</v>
      </c>
      <c r="N44" s="14" t="s">
        <v>80</v>
      </c>
      <c r="O44" s="14" t="s">
        <v>81</v>
      </c>
      <c r="P44" s="14" t="s">
        <v>82</v>
      </c>
      <c r="Q44" s="14" t="s">
        <v>83</v>
      </c>
      <c r="R44">
        <f>IF(IFERROR(VLOOKUP(U44,Store_Showcase!B2:H134,7, FALSE), TRUE)=TRUE, IF(IFERROR(VLOOKUP(U44,Store_SRP!B2:H103,7, FALSE), TRUE)=TRUE,VLOOKUP(U44,Store_VAM!B2:H271,7, FALSE),VLOOKUP(U44,Store_SRP!B2:H103,7, FALSE)), VLOOKUP(U44,Store_Showcase!B2:H134,7, FALSE))</f>
      </c>
      <c r="S44">
        <f>IF(IFERROR(VLOOKUP(U44,Store_Showcase!B2:K134,10, FALSE), TRUE)=TRUE, IF(IFERROR(VLOOKUP(U44,Store_SRP!B2:K103,10, FALSE), TRUE)=TRUE,VLOOKUP(U44,Store_VAM!B2:K271,10, FALSE),VLOOKUP(U44,Store_SRP!B2:K103,10, FALSE)), VLOOKUP(U44,Store_Showcase!B2:K134,10, FALSE))</f>
      </c>
      <c r="T44">
        <f>IF(VLOOKUP(D44,Sku_Consolidated!A2:S948,19,FALSE)="SHOWCASE", VLOOKUP(U44,Store_Showcase!B2:L134,11, FALSE), IF(VLOOKUP(D44,Sku_Consolidated!A2:S948,19,FALSE)="VAM",VLOOKUP(U44,Store_VAM!B2:L271,11, FALSE),VLOOKUP(U44,Store_SRP!B2:L103,11, FALSE)))</f>
      </c>
      <c r="U44" s="14">
        <v>2009</v>
      </c>
      <c r="V44">
        <f>IF(VLOOKUP(D44,Sku_Consolidated!A2:S948,19,FALSE)="SHOWCASE", VLOOKUP(U44,Store_Showcase!B2:C134,2, FALSE), IF(VLOOKUP(D44,Sku_Consolidated!A2:S948,19,FALSE)="VAM",VLOOKUP(U44,Store_VAM!B2:C271,2, FALSE),VLOOKUP(U44,Store_SRP!B2:C103,2, FALSE)))</f>
      </c>
      <c r="W44">
        <f>VLOOKUP(D44,Sku_Consolidated!A2:G948, 7, FALSE)</f>
      </c>
      <c r="X44">
        <f>VLOOKUP(D44,Sku_Consolidated!A2:K948, 11, FALSE)</f>
      </c>
      <c r="Y44">
        <f>VLOOKUP(D44,Sku_Consolidated!A2:H948, 8, FALSE)</f>
      </c>
      <c r="Z44">
        <f>VLOOKUP(D44,Sku_Consolidated!A2:I948, 9, FALSE)</f>
      </c>
      <c r="AA44" t="s">
        <v>41</v>
      </c>
      <c r="AB44">
        <f>VLOOKUP(D44,Sku_Consolidated!A2:E948, {5}, FALSE)</f>
      </c>
      <c r="AC44">
        <f>IF(VLOOKUP(D44,Sku_Consolidated!A2:S948,19,FALSE)="SHOWCASE", VLOOKUP(U44,Store_Showcase!B2:N134,13, FALSE), IF(VLOOKUP(D44,Sku_Consolidated!A2:S948,19,FALSE)="VAM",VLOOKUP(U44,Store_VAM!B2:N271,13, FALSE),VLOOKUP(U44,Store_SRP!B2:N103,13, FALSE)))</f>
      </c>
      <c r="AD44">
        <f>IF(IFERROR(AC44,TRUE)=TRUE, "-","OK")</f>
      </c>
      <c r="AE44">
        <f>IF(IFERROR(VLOOKUP(U44,Store_Showcase!B2:H134,{5}, FALSE), TRUE)=TRUE, IF(IFERROR(VLOOKUP(U44,Store_SRP!B2:H103,{5}, FALSE), TRUE)=TRUE,VLOOKUP(U44,Store_VAM!B2:H271,{5}, FALSE),VLOOKUP(U44,Store_SRP!B2:H103,{5}, FALSE)), VLOOKUP(U44,Store_Showcase!B2:H134,{5}, FALSE))</f>
      </c>
      <c r="AF44">
        <f>IF(IFERROR(VLOOKUP(U44,Store_Showcase!B2:H134,{6}, FALSE), TRUE)=TRUE, IF(IFERROR(VLOOKUP(U44,Store_SRP!B2:H103,{6}, FALSE), TRUE)=TRUE,VLOOKUP(U44,Store_VAM!B2:H271,{6}, FALSE),VLOOKUP(U44,Store_SRP!B2:H103,{6}, FALSE)), VLOOKUP(U44,Store_Showcase!B2:H134,{6}, FALSE))</f>
      </c>
      <c r="AG44">
        <f>VLOOKUP(D44,Sku_Consolidated!A2:R948,18,FALSE)</f>
      </c>
      <c r="AH44">
        <f>VLOOKUP(D44,Sku_Consolidated!A2:S948,19,FALSE)</f>
      </c>
      <c r="AI44">
        <f>VLOOKUP(D44,Sku_Consolidated!A2:T948,20,FALSE)</f>
      </c>
    </row>
    <row r="45" spans="1:35" x14ac:dyDescent="0.25">
      <c r="A45">
        <v>2024</v>
      </c>
      <c r="B45" t="s">
        <v>30</v>
      </c>
      <c r="C45" t="s">
        <v>31</v>
      </c>
      <c r="D45">
        <v>104143246</v>
      </c>
      <c r="E45" t="s">
        <v>32</v>
      </c>
      <c r="F45" s="12" t="s">
        <v>96</v>
      </c>
      <c r="G45" s="12" t="s">
        <v>96</v>
      </c>
      <c r="H45" t="s">
        <v>34</v>
      </c>
      <c r="I45" s="13" t="s">
        <v>68</v>
      </c>
      <c r="J45" s="13">
        <f>IF(H45="EA", I45, 0)</f>
      </c>
      <c r="K45" s="13">
        <f>IF(H45="KG", I45, I45 * VLOOKUP(D45,Sku_Consolidated!A2:U948,21,FALSE))</f>
      </c>
      <c r="L45" s="14" t="s">
        <v>36</v>
      </c>
      <c r="M45">
        <v>80</v>
      </c>
      <c r="N45" s="14" t="s">
        <v>105</v>
      </c>
      <c r="O45" s="14" t="s">
        <v>106</v>
      </c>
      <c r="P45" s="14" t="s">
        <v>107</v>
      </c>
      <c r="Q45" s="14" t="s">
        <v>108</v>
      </c>
      <c r="R45">
        <f>IF(IFERROR(VLOOKUP(U45,Store_Showcase!B2:H134,7, FALSE), TRUE)=TRUE, IF(IFERROR(VLOOKUP(U45,Store_SRP!B2:H103,7, FALSE), TRUE)=TRUE,VLOOKUP(U45,Store_VAM!B2:H271,7, FALSE),VLOOKUP(U45,Store_SRP!B2:H103,7, FALSE)), VLOOKUP(U45,Store_Showcase!B2:H134,7, FALSE))</f>
      </c>
      <c r="S45">
        <f>IF(IFERROR(VLOOKUP(U45,Store_Showcase!B2:K134,10, FALSE), TRUE)=TRUE, IF(IFERROR(VLOOKUP(U45,Store_SRP!B2:K103,10, FALSE), TRUE)=TRUE,VLOOKUP(U45,Store_VAM!B2:K271,10, FALSE),VLOOKUP(U45,Store_SRP!B2:K103,10, FALSE)), VLOOKUP(U45,Store_Showcase!B2:K134,10, FALSE))</f>
      </c>
      <c r="T45">
        <f>IF(VLOOKUP(D45,Sku_Consolidated!A2:S948,19,FALSE)="SHOWCASE", VLOOKUP(U45,Store_Showcase!B2:L134,11, FALSE), IF(VLOOKUP(D45,Sku_Consolidated!A2:S948,19,FALSE)="VAM",VLOOKUP(U45,Store_VAM!B2:L271,11, FALSE),VLOOKUP(U45,Store_SRP!B2:L103,11, FALSE)))</f>
      </c>
      <c r="U45" s="14">
        <v>2009</v>
      </c>
      <c r="V45">
        <f>IF(VLOOKUP(D45,Sku_Consolidated!A2:S948,19,FALSE)="SHOWCASE", VLOOKUP(U45,Store_Showcase!B2:C134,2, FALSE), IF(VLOOKUP(D45,Sku_Consolidated!A2:S948,19,FALSE)="VAM",VLOOKUP(U45,Store_VAM!B2:C271,2, FALSE),VLOOKUP(U45,Store_SRP!B2:C103,2, FALSE)))</f>
      </c>
      <c r="W45">
        <f>VLOOKUP(D45,Sku_Consolidated!A2:G948, 7, FALSE)</f>
      </c>
      <c r="X45">
        <f>VLOOKUP(D45,Sku_Consolidated!A2:K948, 11, FALSE)</f>
      </c>
      <c r="Y45">
        <f>VLOOKUP(D45,Sku_Consolidated!A2:H948, 8, FALSE)</f>
      </c>
      <c r="Z45">
        <f>VLOOKUP(D45,Sku_Consolidated!A2:I948, 9, FALSE)</f>
      </c>
      <c r="AA45" t="s">
        <v>41</v>
      </c>
      <c r="AB45">
        <f>VLOOKUP(D45,Sku_Consolidated!A2:E948, {5}, FALSE)</f>
      </c>
      <c r="AC45">
        <f>IF(VLOOKUP(D45,Sku_Consolidated!A2:S948,19,FALSE)="SHOWCASE", VLOOKUP(U45,Store_Showcase!B2:N134,13, FALSE), IF(VLOOKUP(D45,Sku_Consolidated!A2:S948,19,FALSE)="VAM",VLOOKUP(U45,Store_VAM!B2:N271,13, FALSE),VLOOKUP(U45,Store_SRP!B2:N103,13, FALSE)))</f>
      </c>
      <c r="AD45">
        <f>IF(IFERROR(AC45,TRUE)=TRUE, "-","OK")</f>
      </c>
      <c r="AE45">
        <f>IF(IFERROR(VLOOKUP(U45,Store_Showcase!B2:H134,{5}, FALSE), TRUE)=TRUE, IF(IFERROR(VLOOKUP(U45,Store_SRP!B2:H103,{5}, FALSE), TRUE)=TRUE,VLOOKUP(U45,Store_VAM!B2:H271,{5}, FALSE),VLOOKUP(U45,Store_SRP!B2:H103,{5}, FALSE)), VLOOKUP(U45,Store_Showcase!B2:H134,{5}, FALSE))</f>
      </c>
      <c r="AF45">
        <f>IF(IFERROR(VLOOKUP(U45,Store_Showcase!B2:H134,{6}, FALSE), TRUE)=TRUE, IF(IFERROR(VLOOKUP(U45,Store_SRP!B2:H103,{6}, FALSE), TRUE)=TRUE,VLOOKUP(U45,Store_VAM!B2:H271,{6}, FALSE),VLOOKUP(U45,Store_SRP!B2:H103,{6}, FALSE)), VLOOKUP(U45,Store_Showcase!B2:H134,{6}, FALSE))</f>
      </c>
      <c r="AG45">
        <f>VLOOKUP(D45,Sku_Consolidated!A2:R948,18,FALSE)</f>
      </c>
      <c r="AH45">
        <f>VLOOKUP(D45,Sku_Consolidated!A2:S948,19,FALSE)</f>
      </c>
      <c r="AI45">
        <f>VLOOKUP(D45,Sku_Consolidated!A2:T948,20,FALSE)</f>
      </c>
    </row>
    <row r="46" spans="1:35" x14ac:dyDescent="0.25">
      <c r="A46">
        <v>2024</v>
      </c>
      <c r="B46" t="s">
        <v>30</v>
      </c>
      <c r="C46" t="s">
        <v>31</v>
      </c>
      <c r="D46">
        <v>104143246</v>
      </c>
      <c r="E46" t="s">
        <v>32</v>
      </c>
      <c r="F46" s="12" t="s">
        <v>102</v>
      </c>
      <c r="G46" s="12" t="s">
        <v>102</v>
      </c>
      <c r="H46" t="s">
        <v>34</v>
      </c>
      <c r="I46" s="13" t="s">
        <v>68</v>
      </c>
      <c r="J46" s="13">
        <f>IF(H46="EA", I46, 0)</f>
      </c>
      <c r="K46" s="13">
        <f>IF(H46="KG", I46, I46 * VLOOKUP(D46,Sku_Consolidated!A2:U948,21,FALSE))</f>
      </c>
      <c r="L46" s="14" t="s">
        <v>36</v>
      </c>
      <c r="M46">
        <v>80</v>
      </c>
      <c r="N46" s="14" t="s">
        <v>105</v>
      </c>
      <c r="O46" s="14" t="s">
        <v>106</v>
      </c>
      <c r="P46" s="14" t="s">
        <v>107</v>
      </c>
      <c r="Q46" s="14" t="s">
        <v>108</v>
      </c>
      <c r="R46">
        <f>IF(IFERROR(VLOOKUP(U46,Store_Showcase!B2:H134,7, FALSE), TRUE)=TRUE, IF(IFERROR(VLOOKUP(U46,Store_SRP!B2:H103,7, FALSE), TRUE)=TRUE,VLOOKUP(U46,Store_VAM!B2:H271,7, FALSE),VLOOKUP(U46,Store_SRP!B2:H103,7, FALSE)), VLOOKUP(U46,Store_Showcase!B2:H134,7, FALSE))</f>
      </c>
      <c r="S46">
        <f>IF(IFERROR(VLOOKUP(U46,Store_Showcase!B2:K134,10, FALSE), TRUE)=TRUE, IF(IFERROR(VLOOKUP(U46,Store_SRP!B2:K103,10, FALSE), TRUE)=TRUE,VLOOKUP(U46,Store_VAM!B2:K271,10, FALSE),VLOOKUP(U46,Store_SRP!B2:K103,10, FALSE)), VLOOKUP(U46,Store_Showcase!B2:K134,10, FALSE))</f>
      </c>
      <c r="T46">
        <f>IF(VLOOKUP(D46,Sku_Consolidated!A2:S948,19,FALSE)="SHOWCASE", VLOOKUP(U46,Store_Showcase!B2:L134,11, FALSE), IF(VLOOKUP(D46,Sku_Consolidated!A2:S948,19,FALSE)="VAM",VLOOKUP(U46,Store_VAM!B2:L271,11, FALSE),VLOOKUP(U46,Store_SRP!B2:L103,11, FALSE)))</f>
      </c>
      <c r="U46" s="14">
        <v>2009</v>
      </c>
      <c r="V46">
        <f>IF(VLOOKUP(D46,Sku_Consolidated!A2:S948,19,FALSE)="SHOWCASE", VLOOKUP(U46,Store_Showcase!B2:C134,2, FALSE), IF(VLOOKUP(D46,Sku_Consolidated!A2:S948,19,FALSE)="VAM",VLOOKUP(U46,Store_VAM!B2:C271,2, FALSE),VLOOKUP(U46,Store_SRP!B2:C103,2, FALSE)))</f>
      </c>
      <c r="W46">
        <f>VLOOKUP(D46,Sku_Consolidated!A2:G948, 7, FALSE)</f>
      </c>
      <c r="X46">
        <f>VLOOKUP(D46,Sku_Consolidated!A2:K948, 11, FALSE)</f>
      </c>
      <c r="Y46">
        <f>VLOOKUP(D46,Sku_Consolidated!A2:H948, 8, FALSE)</f>
      </c>
      <c r="Z46">
        <f>VLOOKUP(D46,Sku_Consolidated!A2:I948, 9, FALSE)</f>
      </c>
      <c r="AA46" t="s">
        <v>41</v>
      </c>
      <c r="AB46">
        <f>VLOOKUP(D46,Sku_Consolidated!A2:E948, {5}, FALSE)</f>
      </c>
      <c r="AC46">
        <f>IF(VLOOKUP(D46,Sku_Consolidated!A2:S948,19,FALSE)="SHOWCASE", VLOOKUP(U46,Store_Showcase!B2:N134,13, FALSE), IF(VLOOKUP(D46,Sku_Consolidated!A2:S948,19,FALSE)="VAM",VLOOKUP(U46,Store_VAM!B2:N271,13, FALSE),VLOOKUP(U46,Store_SRP!B2:N103,13, FALSE)))</f>
      </c>
      <c r="AD46">
        <f>IF(IFERROR(AC46,TRUE)=TRUE, "-","OK")</f>
      </c>
      <c r="AE46">
        <f>IF(IFERROR(VLOOKUP(U46,Store_Showcase!B2:H134,{5}, FALSE), TRUE)=TRUE, IF(IFERROR(VLOOKUP(U46,Store_SRP!B2:H103,{5}, FALSE), TRUE)=TRUE,VLOOKUP(U46,Store_VAM!B2:H271,{5}, FALSE),VLOOKUP(U46,Store_SRP!B2:H103,{5}, FALSE)), VLOOKUP(U46,Store_Showcase!B2:H134,{5}, FALSE))</f>
      </c>
      <c r="AF46">
        <f>IF(IFERROR(VLOOKUP(U46,Store_Showcase!B2:H134,{6}, FALSE), TRUE)=TRUE, IF(IFERROR(VLOOKUP(U46,Store_SRP!B2:H103,{6}, FALSE), TRUE)=TRUE,VLOOKUP(U46,Store_VAM!B2:H271,{6}, FALSE),VLOOKUP(U46,Store_SRP!B2:H103,{6}, FALSE)), VLOOKUP(U46,Store_Showcase!B2:H134,{6}, FALSE))</f>
      </c>
      <c r="AG46">
        <f>VLOOKUP(D46,Sku_Consolidated!A2:R948,18,FALSE)</f>
      </c>
      <c r="AH46">
        <f>VLOOKUP(D46,Sku_Consolidated!A2:S948,19,FALSE)</f>
      </c>
      <c r="AI46">
        <f>VLOOKUP(D46,Sku_Consolidated!A2:T948,20,FALSE)</f>
      </c>
    </row>
    <row r="47" spans="1:35" x14ac:dyDescent="0.25">
      <c r="A47">
        <v>2024</v>
      </c>
      <c r="B47" t="s">
        <v>30</v>
      </c>
      <c r="C47" t="s">
        <v>31</v>
      </c>
      <c r="D47">
        <v>104143256</v>
      </c>
      <c r="E47" t="s">
        <v>62</v>
      </c>
      <c r="F47" s="12" t="s">
        <v>110</v>
      </c>
      <c r="G47" s="12" t="s">
        <v>110</v>
      </c>
      <c r="H47" t="s">
        <v>34</v>
      </c>
      <c r="I47" s="13" t="s">
        <v>35</v>
      </c>
      <c r="J47" s="13">
        <f>IF(H47="EA", I47, 0)</f>
      </c>
      <c r="K47" s="13">
        <f>IF(H47="KG", I47, I47 * VLOOKUP(D47,Sku_Consolidated!A2:U948,21,FALSE))</f>
      </c>
      <c r="L47" s="14" t="s">
        <v>36</v>
      </c>
      <c r="M47">
        <v>80</v>
      </c>
      <c r="N47" s="14" t="s">
        <v>85</v>
      </c>
      <c r="O47" s="14" t="s">
        <v>86</v>
      </c>
      <c r="P47" s="14" t="s">
        <v>87</v>
      </c>
      <c r="Q47" s="14" t="s">
        <v>88</v>
      </c>
      <c r="R47">
        <f>IF(IFERROR(VLOOKUP(U47,Store_Showcase!B2:H134,7, FALSE), TRUE)=TRUE, IF(IFERROR(VLOOKUP(U47,Store_SRP!B2:H103,7, FALSE), TRUE)=TRUE,VLOOKUP(U47,Store_VAM!B2:H271,7, FALSE),VLOOKUP(U47,Store_SRP!B2:H103,7, FALSE)), VLOOKUP(U47,Store_Showcase!B2:H134,7, FALSE))</f>
      </c>
      <c r="S47">
        <f>IF(IFERROR(VLOOKUP(U47,Store_Showcase!B2:K134,10, FALSE), TRUE)=TRUE, IF(IFERROR(VLOOKUP(U47,Store_SRP!B2:K103,10, FALSE), TRUE)=TRUE,VLOOKUP(U47,Store_VAM!B2:K271,10, FALSE),VLOOKUP(U47,Store_SRP!B2:K103,10, FALSE)), VLOOKUP(U47,Store_Showcase!B2:K134,10, FALSE))</f>
      </c>
      <c r="T47">
        <f>IF(VLOOKUP(D47,Sku_Consolidated!A2:S948,19,FALSE)="SHOWCASE", VLOOKUP(U47,Store_Showcase!B2:L134,11, FALSE), IF(VLOOKUP(D47,Sku_Consolidated!A2:S948,19,FALSE)="VAM",VLOOKUP(U47,Store_VAM!B2:L271,11, FALSE),VLOOKUP(U47,Store_SRP!B2:L103,11, FALSE)))</f>
      </c>
      <c r="U47" s="14">
        <v>2009</v>
      </c>
      <c r="V47">
        <f>IF(VLOOKUP(D47,Sku_Consolidated!A2:S948,19,FALSE)="SHOWCASE", VLOOKUP(U47,Store_Showcase!B2:C134,2, FALSE), IF(VLOOKUP(D47,Sku_Consolidated!A2:S948,19,FALSE)="VAM",VLOOKUP(U47,Store_VAM!B2:C271,2, FALSE),VLOOKUP(U47,Store_SRP!B2:C103,2, FALSE)))</f>
      </c>
      <c r="W47">
        <f>VLOOKUP(D47,Sku_Consolidated!A2:G948, 7, FALSE)</f>
      </c>
      <c r="X47">
        <f>VLOOKUP(D47,Sku_Consolidated!A2:K948, 11, FALSE)</f>
      </c>
      <c r="Y47">
        <f>VLOOKUP(D47,Sku_Consolidated!A2:H948, 8, FALSE)</f>
      </c>
      <c r="Z47">
        <f>VLOOKUP(D47,Sku_Consolidated!A2:I948, 9, FALSE)</f>
      </c>
      <c r="AA47" t="s">
        <v>41</v>
      </c>
      <c r="AB47">
        <f>VLOOKUP(D47,Sku_Consolidated!A2:E948, {5}, FALSE)</f>
      </c>
      <c r="AC47">
        <f>IF(VLOOKUP(D47,Sku_Consolidated!A2:S948,19,FALSE)="SHOWCASE", VLOOKUP(U47,Store_Showcase!B2:N134,13, FALSE), IF(VLOOKUP(D47,Sku_Consolidated!A2:S948,19,FALSE)="VAM",VLOOKUP(U47,Store_VAM!B2:N271,13, FALSE),VLOOKUP(U47,Store_SRP!B2:N103,13, FALSE)))</f>
      </c>
      <c r="AD47">
        <f>IF(IFERROR(AC47,TRUE)=TRUE, "-","OK")</f>
      </c>
      <c r="AE47">
        <f>IF(IFERROR(VLOOKUP(U47,Store_Showcase!B2:H134,{5}, FALSE), TRUE)=TRUE, IF(IFERROR(VLOOKUP(U47,Store_SRP!B2:H103,{5}, FALSE), TRUE)=TRUE,VLOOKUP(U47,Store_VAM!B2:H271,{5}, FALSE),VLOOKUP(U47,Store_SRP!B2:H103,{5}, FALSE)), VLOOKUP(U47,Store_Showcase!B2:H134,{5}, FALSE))</f>
      </c>
      <c r="AF47">
        <f>IF(IFERROR(VLOOKUP(U47,Store_Showcase!B2:H134,{6}, FALSE), TRUE)=TRUE, IF(IFERROR(VLOOKUP(U47,Store_SRP!B2:H103,{6}, FALSE), TRUE)=TRUE,VLOOKUP(U47,Store_VAM!B2:H271,{6}, FALSE),VLOOKUP(U47,Store_SRP!B2:H103,{6}, FALSE)), VLOOKUP(U47,Store_Showcase!B2:H134,{6}, FALSE))</f>
      </c>
      <c r="AG47">
        <f>VLOOKUP(D47,Sku_Consolidated!A2:R948,18,FALSE)</f>
      </c>
      <c r="AH47">
        <f>VLOOKUP(D47,Sku_Consolidated!A2:S948,19,FALSE)</f>
      </c>
      <c r="AI47">
        <f>VLOOKUP(D47,Sku_Consolidated!A2:T948,20,FALSE)</f>
      </c>
    </row>
    <row r="48" spans="1:35" x14ac:dyDescent="0.25">
      <c r="A48">
        <v>2024</v>
      </c>
      <c r="B48" t="s">
        <v>30</v>
      </c>
      <c r="C48" t="s">
        <v>31</v>
      </c>
      <c r="D48">
        <v>104143263</v>
      </c>
      <c r="E48" t="s">
        <v>90</v>
      </c>
      <c r="F48" s="12" t="s">
        <v>128</v>
      </c>
      <c r="G48" s="12" t="s">
        <v>128</v>
      </c>
      <c r="H48" t="s">
        <v>34</v>
      </c>
      <c r="I48" s="13" t="s">
        <v>68</v>
      </c>
      <c r="J48" s="13">
        <f>IF(H48="EA", I48, 0)</f>
      </c>
      <c r="K48" s="13">
        <f>IF(H48="KG", I48, I48 * VLOOKUP(D48,Sku_Consolidated!A2:U948,21,FALSE))</f>
      </c>
      <c r="L48" s="14" t="s">
        <v>36</v>
      </c>
      <c r="M48">
        <v>80</v>
      </c>
      <c r="N48" s="14" t="s">
        <v>129</v>
      </c>
      <c r="O48" s="14" t="s">
        <v>130</v>
      </c>
      <c r="P48" s="14" t="s">
        <v>131</v>
      </c>
      <c r="Q48" s="14" t="s">
        <v>132</v>
      </c>
      <c r="R48">
        <f>IF(IFERROR(VLOOKUP(U48,Store_Showcase!B2:H134,7, FALSE), TRUE)=TRUE, IF(IFERROR(VLOOKUP(U48,Store_SRP!B2:H103,7, FALSE), TRUE)=TRUE,VLOOKUP(U48,Store_VAM!B2:H271,7, FALSE),VLOOKUP(U48,Store_SRP!B2:H103,7, FALSE)), VLOOKUP(U48,Store_Showcase!B2:H134,7, FALSE))</f>
      </c>
      <c r="S48">
        <f>IF(IFERROR(VLOOKUP(U48,Store_Showcase!B2:K134,10, FALSE), TRUE)=TRUE, IF(IFERROR(VLOOKUP(U48,Store_SRP!B2:K103,10, FALSE), TRUE)=TRUE,VLOOKUP(U48,Store_VAM!B2:K271,10, FALSE),VLOOKUP(U48,Store_SRP!B2:K103,10, FALSE)), VLOOKUP(U48,Store_Showcase!B2:K134,10, FALSE))</f>
      </c>
      <c r="T48">
        <f>IF(VLOOKUP(D48,Sku_Consolidated!A2:S948,19,FALSE)="SHOWCASE", VLOOKUP(U48,Store_Showcase!B2:L134,11, FALSE), IF(VLOOKUP(D48,Sku_Consolidated!A2:S948,19,FALSE)="VAM",VLOOKUP(U48,Store_VAM!B2:L271,11, FALSE),VLOOKUP(U48,Store_SRP!B2:L103,11, FALSE)))</f>
      </c>
      <c r="U48" s="14">
        <v>2012</v>
      </c>
      <c r="V48">
        <f>IF(VLOOKUP(D48,Sku_Consolidated!A2:S948,19,FALSE)="SHOWCASE", VLOOKUP(U48,Store_Showcase!B2:C134,2, FALSE), IF(VLOOKUP(D48,Sku_Consolidated!A2:S948,19,FALSE)="VAM",VLOOKUP(U48,Store_VAM!B2:C271,2, FALSE),VLOOKUP(U48,Store_SRP!B2:C103,2, FALSE)))</f>
      </c>
      <c r="W48">
        <f>VLOOKUP(D48,Sku_Consolidated!A2:G948, 7, FALSE)</f>
      </c>
      <c r="X48">
        <f>VLOOKUP(D48,Sku_Consolidated!A2:K948, 11, FALSE)</f>
      </c>
      <c r="Y48">
        <f>VLOOKUP(D48,Sku_Consolidated!A2:H948, 8, FALSE)</f>
      </c>
      <c r="Z48">
        <f>VLOOKUP(D48,Sku_Consolidated!A2:I948, 9, FALSE)</f>
      </c>
      <c r="AA48" t="s">
        <v>41</v>
      </c>
      <c r="AB48">
        <f>VLOOKUP(D48,Sku_Consolidated!A2:E948, {5}, FALSE)</f>
      </c>
      <c r="AC48">
        <f>IF(VLOOKUP(D48,Sku_Consolidated!A2:S948,19,FALSE)="SHOWCASE", VLOOKUP(U48,Store_Showcase!B2:N134,13, FALSE), IF(VLOOKUP(D48,Sku_Consolidated!A2:S948,19,FALSE)="VAM",VLOOKUP(U48,Store_VAM!B2:N271,13, FALSE),VLOOKUP(U48,Store_SRP!B2:N103,13, FALSE)))</f>
      </c>
      <c r="AD48">
        <f>IF(IFERROR(AC48,TRUE)=TRUE, "-","OK")</f>
      </c>
      <c r="AE48">
        <f>IF(IFERROR(VLOOKUP(U48,Store_Showcase!B2:H134,{5}, FALSE), TRUE)=TRUE, IF(IFERROR(VLOOKUP(U48,Store_SRP!B2:H103,{5}, FALSE), TRUE)=TRUE,VLOOKUP(U48,Store_VAM!B2:H271,{5}, FALSE),VLOOKUP(U48,Store_SRP!B2:H103,{5}, FALSE)), VLOOKUP(U48,Store_Showcase!B2:H134,{5}, FALSE))</f>
      </c>
      <c r="AF48">
        <f>IF(IFERROR(VLOOKUP(U48,Store_Showcase!B2:H134,{6}, FALSE), TRUE)=TRUE, IF(IFERROR(VLOOKUP(U48,Store_SRP!B2:H103,{6}, FALSE), TRUE)=TRUE,VLOOKUP(U48,Store_VAM!B2:H271,{6}, FALSE),VLOOKUP(U48,Store_SRP!B2:H103,{6}, FALSE)), VLOOKUP(U48,Store_Showcase!B2:H134,{6}, FALSE))</f>
      </c>
      <c r="AG48">
        <f>VLOOKUP(D48,Sku_Consolidated!A2:R948,18,FALSE)</f>
      </c>
      <c r="AH48">
        <f>VLOOKUP(D48,Sku_Consolidated!A2:S948,19,FALSE)</f>
      </c>
      <c r="AI48">
        <f>VLOOKUP(D48,Sku_Consolidated!A2:T948,20,FALSE)</f>
      </c>
    </row>
    <row r="49" spans="1:35" x14ac:dyDescent="0.25">
      <c r="A49">
        <v>2024</v>
      </c>
      <c r="B49" t="s">
        <v>30</v>
      </c>
      <c r="C49" t="s">
        <v>31</v>
      </c>
      <c r="D49">
        <v>104143265</v>
      </c>
      <c r="E49" t="s">
        <v>78</v>
      </c>
      <c r="F49" s="12" t="s">
        <v>128</v>
      </c>
      <c r="G49" s="12" t="s">
        <v>128</v>
      </c>
      <c r="H49" t="s">
        <v>34</v>
      </c>
      <c r="I49" s="13" t="s">
        <v>68</v>
      </c>
      <c r="J49" s="13">
        <f>IF(H49="EA", I49, 0)</f>
      </c>
      <c r="K49" s="13">
        <f>IF(H49="KG", I49, I49 * VLOOKUP(D49,Sku_Consolidated!A2:U948,21,FALSE))</f>
      </c>
      <c r="L49" s="14" t="s">
        <v>36</v>
      </c>
      <c r="M49">
        <v>80</v>
      </c>
      <c r="N49" s="14" t="s">
        <v>129</v>
      </c>
      <c r="O49" s="14" t="s">
        <v>130</v>
      </c>
      <c r="P49" s="14" t="s">
        <v>131</v>
      </c>
      <c r="Q49" s="14" t="s">
        <v>132</v>
      </c>
      <c r="R49">
        <f>IF(IFERROR(VLOOKUP(U49,Store_Showcase!B2:H134,7, FALSE), TRUE)=TRUE, IF(IFERROR(VLOOKUP(U49,Store_SRP!B2:H103,7, FALSE), TRUE)=TRUE,VLOOKUP(U49,Store_VAM!B2:H271,7, FALSE),VLOOKUP(U49,Store_SRP!B2:H103,7, FALSE)), VLOOKUP(U49,Store_Showcase!B2:H134,7, FALSE))</f>
      </c>
      <c r="S49">
        <f>IF(IFERROR(VLOOKUP(U49,Store_Showcase!B2:K134,10, FALSE), TRUE)=TRUE, IF(IFERROR(VLOOKUP(U49,Store_SRP!B2:K103,10, FALSE), TRUE)=TRUE,VLOOKUP(U49,Store_VAM!B2:K271,10, FALSE),VLOOKUP(U49,Store_SRP!B2:K103,10, FALSE)), VLOOKUP(U49,Store_Showcase!B2:K134,10, FALSE))</f>
      </c>
      <c r="T49">
        <f>IF(VLOOKUP(D49,Sku_Consolidated!A2:S948,19,FALSE)="SHOWCASE", VLOOKUP(U49,Store_Showcase!B2:L134,11, FALSE), IF(VLOOKUP(D49,Sku_Consolidated!A2:S948,19,FALSE)="VAM",VLOOKUP(U49,Store_VAM!B2:L271,11, FALSE),VLOOKUP(U49,Store_SRP!B2:L103,11, FALSE)))</f>
      </c>
      <c r="U49" s="14">
        <v>2012</v>
      </c>
      <c r="V49">
        <f>IF(VLOOKUP(D49,Sku_Consolidated!A2:S948,19,FALSE)="SHOWCASE", VLOOKUP(U49,Store_Showcase!B2:C134,2, FALSE), IF(VLOOKUP(D49,Sku_Consolidated!A2:S948,19,FALSE)="VAM",VLOOKUP(U49,Store_VAM!B2:C271,2, FALSE),VLOOKUP(U49,Store_SRP!B2:C103,2, FALSE)))</f>
      </c>
      <c r="W49">
        <f>VLOOKUP(D49,Sku_Consolidated!A2:G948, 7, FALSE)</f>
      </c>
      <c r="X49">
        <f>VLOOKUP(D49,Sku_Consolidated!A2:K948, 11, FALSE)</f>
      </c>
      <c r="Y49">
        <f>VLOOKUP(D49,Sku_Consolidated!A2:H948, 8, FALSE)</f>
      </c>
      <c r="Z49">
        <f>VLOOKUP(D49,Sku_Consolidated!A2:I948, 9, FALSE)</f>
      </c>
      <c r="AA49" t="s">
        <v>41</v>
      </c>
      <c r="AB49">
        <f>VLOOKUP(D49,Sku_Consolidated!A2:E948, {5}, FALSE)</f>
      </c>
      <c r="AC49">
        <f>IF(VLOOKUP(D49,Sku_Consolidated!A2:S948,19,FALSE)="SHOWCASE", VLOOKUP(U49,Store_Showcase!B2:N134,13, FALSE), IF(VLOOKUP(D49,Sku_Consolidated!A2:S948,19,FALSE)="VAM",VLOOKUP(U49,Store_VAM!B2:N271,13, FALSE),VLOOKUP(U49,Store_SRP!B2:N103,13, FALSE)))</f>
      </c>
      <c r="AD49">
        <f>IF(IFERROR(AC49,TRUE)=TRUE, "-","OK")</f>
      </c>
      <c r="AE49">
        <f>IF(IFERROR(VLOOKUP(U49,Store_Showcase!B2:H134,{5}, FALSE), TRUE)=TRUE, IF(IFERROR(VLOOKUP(U49,Store_SRP!B2:H103,{5}, FALSE), TRUE)=TRUE,VLOOKUP(U49,Store_VAM!B2:H271,{5}, FALSE),VLOOKUP(U49,Store_SRP!B2:H103,{5}, FALSE)), VLOOKUP(U49,Store_Showcase!B2:H134,{5}, FALSE))</f>
      </c>
      <c r="AF49">
        <f>IF(IFERROR(VLOOKUP(U49,Store_Showcase!B2:H134,{6}, FALSE), TRUE)=TRUE, IF(IFERROR(VLOOKUP(U49,Store_SRP!B2:H103,{6}, FALSE), TRUE)=TRUE,VLOOKUP(U49,Store_VAM!B2:H271,{6}, FALSE),VLOOKUP(U49,Store_SRP!B2:H103,{6}, FALSE)), VLOOKUP(U49,Store_Showcase!B2:H134,{6}, FALSE))</f>
      </c>
      <c r="AG49">
        <f>VLOOKUP(D49,Sku_Consolidated!A2:R948,18,FALSE)</f>
      </c>
      <c r="AH49">
        <f>VLOOKUP(D49,Sku_Consolidated!A2:S948,19,FALSE)</f>
      </c>
      <c r="AI49">
        <f>VLOOKUP(D49,Sku_Consolidated!A2:T948,20,FALSE)</f>
      </c>
    </row>
    <row r="50" spans="1:35" x14ac:dyDescent="0.25">
      <c r="A50">
        <v>2024</v>
      </c>
      <c r="B50" t="s">
        <v>30</v>
      </c>
      <c r="C50" t="s">
        <v>31</v>
      </c>
      <c r="D50">
        <v>104143282</v>
      </c>
      <c r="E50" t="s">
        <v>133</v>
      </c>
      <c r="F50" s="12" t="s">
        <v>128</v>
      </c>
      <c r="G50" s="12" t="s">
        <v>128</v>
      </c>
      <c r="H50" t="s">
        <v>34</v>
      </c>
      <c r="I50" s="13" t="s">
        <v>35</v>
      </c>
      <c r="J50" s="13">
        <f>IF(H50="EA", I50, 0)</f>
      </c>
      <c r="K50" s="13">
        <f>IF(H50="KG", I50, I50 * VLOOKUP(D50,Sku_Consolidated!A2:U948,21,FALSE))</f>
      </c>
      <c r="L50" s="14" t="s">
        <v>36</v>
      </c>
      <c r="M50">
        <v>80</v>
      </c>
      <c r="N50" s="14" t="s">
        <v>134</v>
      </c>
      <c r="O50" s="14" t="s">
        <v>135</v>
      </c>
      <c r="P50" s="14" t="s">
        <v>136</v>
      </c>
      <c r="Q50" s="14" t="s">
        <v>137</v>
      </c>
      <c r="R50">
        <f>IF(IFERROR(VLOOKUP(U50,Store_Showcase!B2:H134,7, FALSE), TRUE)=TRUE, IF(IFERROR(VLOOKUP(U50,Store_SRP!B2:H103,7, FALSE), TRUE)=TRUE,VLOOKUP(U50,Store_VAM!B2:H271,7, FALSE),VLOOKUP(U50,Store_SRP!B2:H103,7, FALSE)), VLOOKUP(U50,Store_Showcase!B2:H134,7, FALSE))</f>
      </c>
      <c r="S50">
        <f>IF(IFERROR(VLOOKUP(U50,Store_Showcase!B2:K134,10, FALSE), TRUE)=TRUE, IF(IFERROR(VLOOKUP(U50,Store_SRP!B2:K103,10, FALSE), TRUE)=TRUE,VLOOKUP(U50,Store_VAM!B2:K271,10, FALSE),VLOOKUP(U50,Store_SRP!B2:K103,10, FALSE)), VLOOKUP(U50,Store_Showcase!B2:K134,10, FALSE))</f>
      </c>
      <c r="T50">
        <f>IF(VLOOKUP(D50,Sku_Consolidated!A2:S948,19,FALSE)="SHOWCASE", VLOOKUP(U50,Store_Showcase!B2:L134,11, FALSE), IF(VLOOKUP(D50,Sku_Consolidated!A2:S948,19,FALSE)="VAM",VLOOKUP(U50,Store_VAM!B2:L271,11, FALSE),VLOOKUP(U50,Store_SRP!B2:L103,11, FALSE)))</f>
      </c>
      <c r="U50" s="14">
        <v>2012</v>
      </c>
      <c r="V50">
        <f>IF(VLOOKUP(D50,Sku_Consolidated!A2:S948,19,FALSE)="SHOWCASE", VLOOKUP(U50,Store_Showcase!B2:C134,2, FALSE), IF(VLOOKUP(D50,Sku_Consolidated!A2:S948,19,FALSE)="VAM",VLOOKUP(U50,Store_VAM!B2:C271,2, FALSE),VLOOKUP(U50,Store_SRP!B2:C103,2, FALSE)))</f>
      </c>
      <c r="W50">
        <f>VLOOKUP(D50,Sku_Consolidated!A2:G948, 7, FALSE)</f>
      </c>
      <c r="X50">
        <f>VLOOKUP(D50,Sku_Consolidated!A2:K948, 11, FALSE)</f>
      </c>
      <c r="Y50">
        <f>VLOOKUP(D50,Sku_Consolidated!A2:H948, 8, FALSE)</f>
      </c>
      <c r="Z50">
        <f>VLOOKUP(D50,Sku_Consolidated!A2:I948, 9, FALSE)</f>
      </c>
      <c r="AA50" t="s">
        <v>41</v>
      </c>
      <c r="AB50">
        <f>VLOOKUP(D50,Sku_Consolidated!A2:E948, {5}, FALSE)</f>
      </c>
      <c r="AC50">
        <f>IF(VLOOKUP(D50,Sku_Consolidated!A2:S948,19,FALSE)="SHOWCASE", VLOOKUP(U50,Store_Showcase!B2:N134,13, FALSE), IF(VLOOKUP(D50,Sku_Consolidated!A2:S948,19,FALSE)="VAM",VLOOKUP(U50,Store_VAM!B2:N271,13, FALSE),VLOOKUP(U50,Store_SRP!B2:N103,13, FALSE)))</f>
      </c>
      <c r="AD50">
        <f>IF(IFERROR(AC50,TRUE)=TRUE, "-","OK")</f>
      </c>
      <c r="AE50">
        <f>IF(IFERROR(VLOOKUP(U50,Store_Showcase!B2:H134,{5}, FALSE), TRUE)=TRUE, IF(IFERROR(VLOOKUP(U50,Store_SRP!B2:H103,{5}, FALSE), TRUE)=TRUE,VLOOKUP(U50,Store_VAM!B2:H271,{5}, FALSE),VLOOKUP(U50,Store_SRP!B2:H103,{5}, FALSE)), VLOOKUP(U50,Store_Showcase!B2:H134,{5}, FALSE))</f>
      </c>
      <c r="AF50">
        <f>IF(IFERROR(VLOOKUP(U50,Store_Showcase!B2:H134,{6}, FALSE), TRUE)=TRUE, IF(IFERROR(VLOOKUP(U50,Store_SRP!B2:H103,{6}, FALSE), TRUE)=TRUE,VLOOKUP(U50,Store_VAM!B2:H271,{6}, FALSE),VLOOKUP(U50,Store_SRP!B2:H103,{6}, FALSE)), VLOOKUP(U50,Store_Showcase!B2:H134,{6}, FALSE))</f>
      </c>
      <c r="AG50">
        <f>VLOOKUP(D50,Sku_Consolidated!A2:R948,18,FALSE)</f>
      </c>
      <c r="AH50">
        <f>VLOOKUP(D50,Sku_Consolidated!A2:S948,19,FALSE)</f>
      </c>
      <c r="AI50">
        <f>VLOOKUP(D50,Sku_Consolidated!A2:T948,20,FALSE)</f>
      </c>
    </row>
    <row r="51" spans="1:35" x14ac:dyDescent="0.25">
      <c r="A51">
        <v>2024</v>
      </c>
      <c r="B51" t="s">
        <v>30</v>
      </c>
      <c r="C51" t="s">
        <v>31</v>
      </c>
      <c r="D51">
        <v>104143253</v>
      </c>
      <c r="E51" t="s">
        <v>42</v>
      </c>
      <c r="F51" s="12" t="s">
        <v>123</v>
      </c>
      <c r="G51" s="12" t="s">
        <v>123</v>
      </c>
      <c r="H51" t="s">
        <v>34</v>
      </c>
      <c r="I51" s="13" t="s">
        <v>53</v>
      </c>
      <c r="J51" s="13">
        <f>IF(H51="EA", I51, 0)</f>
      </c>
      <c r="K51" s="13">
        <f>IF(H51="KG", I51, I51 * VLOOKUP(D51,Sku_Consolidated!A2:U948,21,FALSE))</f>
      </c>
      <c r="L51" s="14" t="s">
        <v>36</v>
      </c>
      <c r="M51">
        <v>80</v>
      </c>
      <c r="N51" s="14" t="s">
        <v>138</v>
      </c>
      <c r="O51" s="14" t="s">
        <v>139</v>
      </c>
      <c r="P51" s="14" t="s">
        <v>140</v>
      </c>
      <c r="Q51" s="14" t="s">
        <v>141</v>
      </c>
      <c r="R51">
        <f>IF(IFERROR(VLOOKUP(U51,Store_Showcase!B2:H134,7, FALSE), TRUE)=TRUE, IF(IFERROR(VLOOKUP(U51,Store_SRP!B2:H103,7, FALSE), TRUE)=TRUE,VLOOKUP(U51,Store_VAM!B2:H271,7, FALSE),VLOOKUP(U51,Store_SRP!B2:H103,7, FALSE)), VLOOKUP(U51,Store_Showcase!B2:H134,7, FALSE))</f>
      </c>
      <c r="S51">
        <f>IF(IFERROR(VLOOKUP(U51,Store_Showcase!B2:K134,10, FALSE), TRUE)=TRUE, IF(IFERROR(VLOOKUP(U51,Store_SRP!B2:K103,10, FALSE), TRUE)=TRUE,VLOOKUP(U51,Store_VAM!B2:K271,10, FALSE),VLOOKUP(U51,Store_SRP!B2:K103,10, FALSE)), VLOOKUP(U51,Store_Showcase!B2:K134,10, FALSE))</f>
      </c>
      <c r="T51">
        <f>IF(VLOOKUP(D51,Sku_Consolidated!A2:S948,19,FALSE)="SHOWCASE", VLOOKUP(U51,Store_Showcase!B2:L134,11, FALSE), IF(VLOOKUP(D51,Sku_Consolidated!A2:S948,19,FALSE)="VAM",VLOOKUP(U51,Store_VAM!B2:L271,11, FALSE),VLOOKUP(U51,Store_SRP!B2:L103,11, FALSE)))</f>
      </c>
      <c r="U51" s="14">
        <v>2012</v>
      </c>
      <c r="V51">
        <f>IF(VLOOKUP(D51,Sku_Consolidated!A2:S948,19,FALSE)="SHOWCASE", VLOOKUP(U51,Store_Showcase!B2:C134,2, FALSE), IF(VLOOKUP(D51,Sku_Consolidated!A2:S948,19,FALSE)="VAM",VLOOKUP(U51,Store_VAM!B2:C271,2, FALSE),VLOOKUP(U51,Store_SRP!B2:C103,2, FALSE)))</f>
      </c>
      <c r="W51">
        <f>VLOOKUP(D51,Sku_Consolidated!A2:G948, 7, FALSE)</f>
      </c>
      <c r="X51">
        <f>VLOOKUP(D51,Sku_Consolidated!A2:K948, 11, FALSE)</f>
      </c>
      <c r="Y51">
        <f>VLOOKUP(D51,Sku_Consolidated!A2:H948, 8, FALSE)</f>
      </c>
      <c r="Z51">
        <f>VLOOKUP(D51,Sku_Consolidated!A2:I948, 9, FALSE)</f>
      </c>
      <c r="AA51" t="s">
        <v>41</v>
      </c>
      <c r="AB51">
        <f>VLOOKUP(D51,Sku_Consolidated!A2:E948, {5}, FALSE)</f>
      </c>
      <c r="AC51">
        <f>IF(VLOOKUP(D51,Sku_Consolidated!A2:S948,19,FALSE)="SHOWCASE", VLOOKUP(U51,Store_Showcase!B2:N134,13, FALSE), IF(VLOOKUP(D51,Sku_Consolidated!A2:S948,19,FALSE)="VAM",VLOOKUP(U51,Store_VAM!B2:N271,13, FALSE),VLOOKUP(U51,Store_SRP!B2:N103,13, FALSE)))</f>
      </c>
      <c r="AD51">
        <f>IF(IFERROR(AC51,TRUE)=TRUE, "-","OK")</f>
      </c>
      <c r="AE51">
        <f>IF(IFERROR(VLOOKUP(U51,Store_Showcase!B2:H134,{5}, FALSE), TRUE)=TRUE, IF(IFERROR(VLOOKUP(U51,Store_SRP!B2:H103,{5}, FALSE), TRUE)=TRUE,VLOOKUP(U51,Store_VAM!B2:H271,{5}, FALSE),VLOOKUP(U51,Store_SRP!B2:H103,{5}, FALSE)), VLOOKUP(U51,Store_Showcase!B2:H134,{5}, FALSE))</f>
      </c>
      <c r="AF51">
        <f>IF(IFERROR(VLOOKUP(U51,Store_Showcase!B2:H134,{6}, FALSE), TRUE)=TRUE, IF(IFERROR(VLOOKUP(U51,Store_SRP!B2:H103,{6}, FALSE), TRUE)=TRUE,VLOOKUP(U51,Store_VAM!B2:H271,{6}, FALSE),VLOOKUP(U51,Store_SRP!B2:H103,{6}, FALSE)), VLOOKUP(U51,Store_Showcase!B2:H134,{6}, FALSE))</f>
      </c>
      <c r="AG51">
        <f>VLOOKUP(D51,Sku_Consolidated!A2:R948,18,FALSE)</f>
      </c>
      <c r="AH51">
        <f>VLOOKUP(D51,Sku_Consolidated!A2:S948,19,FALSE)</f>
      </c>
      <c r="AI51">
        <f>VLOOKUP(D51,Sku_Consolidated!A2:T948,20,FALSE)</f>
      </c>
    </row>
    <row r="52" spans="1:35" x14ac:dyDescent="0.25">
      <c r="A52">
        <v>2024</v>
      </c>
      <c r="B52" t="s">
        <v>30</v>
      </c>
      <c r="C52" t="s">
        <v>31</v>
      </c>
      <c r="D52">
        <v>104143263</v>
      </c>
      <c r="E52" t="s">
        <v>90</v>
      </c>
      <c r="F52" s="12" t="s">
        <v>123</v>
      </c>
      <c r="G52" s="12" t="s">
        <v>123</v>
      </c>
      <c r="H52" t="s">
        <v>34</v>
      </c>
      <c r="I52" s="13" t="s">
        <v>35</v>
      </c>
      <c r="J52" s="13">
        <f>IF(H52="EA", I52, 0)</f>
      </c>
      <c r="K52" s="13">
        <f>IF(H52="KG", I52, I52 * VLOOKUP(D52,Sku_Consolidated!A2:U948,21,FALSE))</f>
      </c>
      <c r="L52" s="14" t="s">
        <v>36</v>
      </c>
      <c r="M52">
        <v>80</v>
      </c>
      <c r="N52" s="14" t="s">
        <v>124</v>
      </c>
      <c r="O52" s="14" t="s">
        <v>125</v>
      </c>
      <c r="P52" s="14" t="s">
        <v>126</v>
      </c>
      <c r="Q52" s="14" t="s">
        <v>127</v>
      </c>
      <c r="R52">
        <f>IF(IFERROR(VLOOKUP(U52,Store_Showcase!B2:H134,7, FALSE), TRUE)=TRUE, IF(IFERROR(VLOOKUP(U52,Store_SRP!B2:H103,7, FALSE), TRUE)=TRUE,VLOOKUP(U52,Store_VAM!B2:H271,7, FALSE),VLOOKUP(U52,Store_SRP!B2:H103,7, FALSE)), VLOOKUP(U52,Store_Showcase!B2:H134,7, FALSE))</f>
      </c>
      <c r="S52">
        <f>IF(IFERROR(VLOOKUP(U52,Store_Showcase!B2:K134,10, FALSE), TRUE)=TRUE, IF(IFERROR(VLOOKUP(U52,Store_SRP!B2:K103,10, FALSE), TRUE)=TRUE,VLOOKUP(U52,Store_VAM!B2:K271,10, FALSE),VLOOKUP(U52,Store_SRP!B2:K103,10, FALSE)), VLOOKUP(U52,Store_Showcase!B2:K134,10, FALSE))</f>
      </c>
      <c r="T52">
        <f>IF(VLOOKUP(D52,Sku_Consolidated!A2:S948,19,FALSE)="SHOWCASE", VLOOKUP(U52,Store_Showcase!B2:L134,11, FALSE), IF(VLOOKUP(D52,Sku_Consolidated!A2:S948,19,FALSE)="VAM",VLOOKUP(U52,Store_VAM!B2:L271,11, FALSE),VLOOKUP(U52,Store_SRP!B2:L103,11, FALSE)))</f>
      </c>
      <c r="U52" s="14">
        <v>2012</v>
      </c>
      <c r="V52">
        <f>IF(VLOOKUP(D52,Sku_Consolidated!A2:S948,19,FALSE)="SHOWCASE", VLOOKUP(U52,Store_Showcase!B2:C134,2, FALSE), IF(VLOOKUP(D52,Sku_Consolidated!A2:S948,19,FALSE)="VAM",VLOOKUP(U52,Store_VAM!B2:C271,2, FALSE),VLOOKUP(U52,Store_SRP!B2:C103,2, FALSE)))</f>
      </c>
      <c r="W52">
        <f>VLOOKUP(D52,Sku_Consolidated!A2:G948, 7, FALSE)</f>
      </c>
      <c r="X52">
        <f>VLOOKUP(D52,Sku_Consolidated!A2:K948, 11, FALSE)</f>
      </c>
      <c r="Y52">
        <f>VLOOKUP(D52,Sku_Consolidated!A2:H948, 8, FALSE)</f>
      </c>
      <c r="Z52">
        <f>VLOOKUP(D52,Sku_Consolidated!A2:I948, 9, FALSE)</f>
      </c>
      <c r="AA52" t="s">
        <v>41</v>
      </c>
      <c r="AB52">
        <f>VLOOKUP(D52,Sku_Consolidated!A2:E948, {5}, FALSE)</f>
      </c>
      <c r="AC52">
        <f>IF(VLOOKUP(D52,Sku_Consolidated!A2:S948,19,FALSE)="SHOWCASE", VLOOKUP(U52,Store_Showcase!B2:N134,13, FALSE), IF(VLOOKUP(D52,Sku_Consolidated!A2:S948,19,FALSE)="VAM",VLOOKUP(U52,Store_VAM!B2:N271,13, FALSE),VLOOKUP(U52,Store_SRP!B2:N103,13, FALSE)))</f>
      </c>
      <c r="AD52">
        <f>IF(IFERROR(AC52,TRUE)=TRUE, "-","OK")</f>
      </c>
      <c r="AE52">
        <f>IF(IFERROR(VLOOKUP(U52,Store_Showcase!B2:H134,{5}, FALSE), TRUE)=TRUE, IF(IFERROR(VLOOKUP(U52,Store_SRP!B2:H103,{5}, FALSE), TRUE)=TRUE,VLOOKUP(U52,Store_VAM!B2:H271,{5}, FALSE),VLOOKUP(U52,Store_SRP!B2:H103,{5}, FALSE)), VLOOKUP(U52,Store_Showcase!B2:H134,{5}, FALSE))</f>
      </c>
      <c r="AF52">
        <f>IF(IFERROR(VLOOKUP(U52,Store_Showcase!B2:H134,{6}, FALSE), TRUE)=TRUE, IF(IFERROR(VLOOKUP(U52,Store_SRP!B2:H103,{6}, FALSE), TRUE)=TRUE,VLOOKUP(U52,Store_VAM!B2:H271,{6}, FALSE),VLOOKUP(U52,Store_SRP!B2:H103,{6}, FALSE)), VLOOKUP(U52,Store_Showcase!B2:H134,{6}, FALSE))</f>
      </c>
      <c r="AG52">
        <f>VLOOKUP(D52,Sku_Consolidated!A2:R948,18,FALSE)</f>
      </c>
      <c r="AH52">
        <f>VLOOKUP(D52,Sku_Consolidated!A2:S948,19,FALSE)</f>
      </c>
      <c r="AI52">
        <f>VLOOKUP(D52,Sku_Consolidated!A2:T948,20,FALSE)</f>
      </c>
    </row>
    <row r="53" spans="1:35" x14ac:dyDescent="0.25">
      <c r="A53">
        <v>2024</v>
      </c>
      <c r="B53" t="s">
        <v>30</v>
      </c>
      <c r="C53" t="s">
        <v>31</v>
      </c>
      <c r="D53">
        <v>104143265</v>
      </c>
      <c r="E53" t="s">
        <v>78</v>
      </c>
      <c r="F53" s="12" t="s">
        <v>123</v>
      </c>
      <c r="G53" s="12" t="s">
        <v>123</v>
      </c>
      <c r="H53" t="s">
        <v>34</v>
      </c>
      <c r="I53" s="13" t="s">
        <v>35</v>
      </c>
      <c r="J53" s="13">
        <f>IF(H53="EA", I53, 0)</f>
      </c>
      <c r="K53" s="13">
        <f>IF(H53="KG", I53, I53 * VLOOKUP(D53,Sku_Consolidated!A2:U948,21,FALSE))</f>
      </c>
      <c r="L53" s="14" t="s">
        <v>36</v>
      </c>
      <c r="M53">
        <v>80</v>
      </c>
      <c r="N53" s="14" t="s">
        <v>124</v>
      </c>
      <c r="O53" s="14" t="s">
        <v>125</v>
      </c>
      <c r="P53" s="14" t="s">
        <v>126</v>
      </c>
      <c r="Q53" s="14" t="s">
        <v>127</v>
      </c>
      <c r="R53">
        <f>IF(IFERROR(VLOOKUP(U53,Store_Showcase!B2:H134,7, FALSE), TRUE)=TRUE, IF(IFERROR(VLOOKUP(U53,Store_SRP!B2:H103,7, FALSE), TRUE)=TRUE,VLOOKUP(U53,Store_VAM!B2:H271,7, FALSE),VLOOKUP(U53,Store_SRP!B2:H103,7, FALSE)), VLOOKUP(U53,Store_Showcase!B2:H134,7, FALSE))</f>
      </c>
      <c r="S53">
        <f>IF(IFERROR(VLOOKUP(U53,Store_Showcase!B2:K134,10, FALSE), TRUE)=TRUE, IF(IFERROR(VLOOKUP(U53,Store_SRP!B2:K103,10, FALSE), TRUE)=TRUE,VLOOKUP(U53,Store_VAM!B2:K271,10, FALSE),VLOOKUP(U53,Store_SRP!B2:K103,10, FALSE)), VLOOKUP(U53,Store_Showcase!B2:K134,10, FALSE))</f>
      </c>
      <c r="T53">
        <f>IF(VLOOKUP(D53,Sku_Consolidated!A2:S948,19,FALSE)="SHOWCASE", VLOOKUP(U53,Store_Showcase!B2:L134,11, FALSE), IF(VLOOKUP(D53,Sku_Consolidated!A2:S948,19,FALSE)="VAM",VLOOKUP(U53,Store_VAM!B2:L271,11, FALSE),VLOOKUP(U53,Store_SRP!B2:L103,11, FALSE)))</f>
      </c>
      <c r="U53" s="14">
        <v>2012</v>
      </c>
      <c r="V53">
        <f>IF(VLOOKUP(D53,Sku_Consolidated!A2:S948,19,FALSE)="SHOWCASE", VLOOKUP(U53,Store_Showcase!B2:C134,2, FALSE), IF(VLOOKUP(D53,Sku_Consolidated!A2:S948,19,FALSE)="VAM",VLOOKUP(U53,Store_VAM!B2:C271,2, FALSE),VLOOKUP(U53,Store_SRP!B2:C103,2, FALSE)))</f>
      </c>
      <c r="W53">
        <f>VLOOKUP(D53,Sku_Consolidated!A2:G948, 7, FALSE)</f>
      </c>
      <c r="X53">
        <f>VLOOKUP(D53,Sku_Consolidated!A2:K948, 11, FALSE)</f>
      </c>
      <c r="Y53">
        <f>VLOOKUP(D53,Sku_Consolidated!A2:H948, 8, FALSE)</f>
      </c>
      <c r="Z53">
        <f>VLOOKUP(D53,Sku_Consolidated!A2:I948, 9, FALSE)</f>
      </c>
      <c r="AA53" t="s">
        <v>41</v>
      </c>
      <c r="AB53">
        <f>VLOOKUP(D53,Sku_Consolidated!A2:E948, {5}, FALSE)</f>
      </c>
      <c r="AC53">
        <f>IF(VLOOKUP(D53,Sku_Consolidated!A2:S948,19,FALSE)="SHOWCASE", VLOOKUP(U53,Store_Showcase!B2:N134,13, FALSE), IF(VLOOKUP(D53,Sku_Consolidated!A2:S948,19,FALSE)="VAM",VLOOKUP(U53,Store_VAM!B2:N271,13, FALSE),VLOOKUP(U53,Store_SRP!B2:N103,13, FALSE)))</f>
      </c>
      <c r="AD53">
        <f>IF(IFERROR(AC53,TRUE)=TRUE, "-","OK")</f>
      </c>
      <c r="AE53">
        <f>IF(IFERROR(VLOOKUP(U53,Store_Showcase!B2:H134,{5}, FALSE), TRUE)=TRUE, IF(IFERROR(VLOOKUP(U53,Store_SRP!B2:H103,{5}, FALSE), TRUE)=TRUE,VLOOKUP(U53,Store_VAM!B2:H271,{5}, FALSE),VLOOKUP(U53,Store_SRP!B2:H103,{5}, FALSE)), VLOOKUP(U53,Store_Showcase!B2:H134,{5}, FALSE))</f>
      </c>
      <c r="AF53">
        <f>IF(IFERROR(VLOOKUP(U53,Store_Showcase!B2:H134,{6}, FALSE), TRUE)=TRUE, IF(IFERROR(VLOOKUP(U53,Store_SRP!B2:H103,{6}, FALSE), TRUE)=TRUE,VLOOKUP(U53,Store_VAM!B2:H271,{6}, FALSE),VLOOKUP(U53,Store_SRP!B2:H103,{6}, FALSE)), VLOOKUP(U53,Store_Showcase!B2:H134,{6}, FALSE))</f>
      </c>
      <c r="AG53">
        <f>VLOOKUP(D53,Sku_Consolidated!A2:R948,18,FALSE)</f>
      </c>
      <c r="AH53">
        <f>VLOOKUP(D53,Sku_Consolidated!A2:S948,19,FALSE)</f>
      </c>
      <c r="AI53">
        <f>VLOOKUP(D53,Sku_Consolidated!A2:T948,20,FALSE)</f>
      </c>
    </row>
    <row r="54" spans="1:35" x14ac:dyDescent="0.25">
      <c r="A54">
        <v>2024</v>
      </c>
      <c r="B54" t="s">
        <v>30</v>
      </c>
      <c r="C54" t="s">
        <v>31</v>
      </c>
      <c r="D54">
        <v>104143282</v>
      </c>
      <c r="E54" t="s">
        <v>133</v>
      </c>
      <c r="F54" s="12" t="s">
        <v>123</v>
      </c>
      <c r="G54" s="12" t="s">
        <v>123</v>
      </c>
      <c r="H54" t="s">
        <v>34</v>
      </c>
      <c r="I54" s="13" t="s">
        <v>35</v>
      </c>
      <c r="J54" s="13">
        <f>IF(H54="EA", I54, 0)</f>
      </c>
      <c r="K54" s="13">
        <f>IF(H54="KG", I54, I54 * VLOOKUP(D54,Sku_Consolidated!A2:U948,21,FALSE))</f>
      </c>
      <c r="L54" s="14" t="s">
        <v>36</v>
      </c>
      <c r="M54">
        <v>80</v>
      </c>
      <c r="N54" s="14" t="s">
        <v>134</v>
      </c>
      <c r="O54" s="14" t="s">
        <v>135</v>
      </c>
      <c r="P54" s="14" t="s">
        <v>136</v>
      </c>
      <c r="Q54" s="14" t="s">
        <v>137</v>
      </c>
      <c r="R54">
        <f>IF(IFERROR(VLOOKUP(U54,Store_Showcase!B2:H134,7, FALSE), TRUE)=TRUE, IF(IFERROR(VLOOKUP(U54,Store_SRP!B2:H103,7, FALSE), TRUE)=TRUE,VLOOKUP(U54,Store_VAM!B2:H271,7, FALSE),VLOOKUP(U54,Store_SRP!B2:H103,7, FALSE)), VLOOKUP(U54,Store_Showcase!B2:H134,7, FALSE))</f>
      </c>
      <c r="S54">
        <f>IF(IFERROR(VLOOKUP(U54,Store_Showcase!B2:K134,10, FALSE), TRUE)=TRUE, IF(IFERROR(VLOOKUP(U54,Store_SRP!B2:K103,10, FALSE), TRUE)=TRUE,VLOOKUP(U54,Store_VAM!B2:K271,10, FALSE),VLOOKUP(U54,Store_SRP!B2:K103,10, FALSE)), VLOOKUP(U54,Store_Showcase!B2:K134,10, FALSE))</f>
      </c>
      <c r="T54">
        <f>IF(VLOOKUP(D54,Sku_Consolidated!A2:S948,19,FALSE)="SHOWCASE", VLOOKUP(U54,Store_Showcase!B2:L134,11, FALSE), IF(VLOOKUP(D54,Sku_Consolidated!A2:S948,19,FALSE)="VAM",VLOOKUP(U54,Store_VAM!B2:L271,11, FALSE),VLOOKUP(U54,Store_SRP!B2:L103,11, FALSE)))</f>
      </c>
      <c r="U54" s="14">
        <v>2012</v>
      </c>
      <c r="V54">
        <f>IF(VLOOKUP(D54,Sku_Consolidated!A2:S948,19,FALSE)="SHOWCASE", VLOOKUP(U54,Store_Showcase!B2:C134,2, FALSE), IF(VLOOKUP(D54,Sku_Consolidated!A2:S948,19,FALSE)="VAM",VLOOKUP(U54,Store_VAM!B2:C271,2, FALSE),VLOOKUP(U54,Store_SRP!B2:C103,2, FALSE)))</f>
      </c>
      <c r="W54">
        <f>VLOOKUP(D54,Sku_Consolidated!A2:G948, 7, FALSE)</f>
      </c>
      <c r="X54">
        <f>VLOOKUP(D54,Sku_Consolidated!A2:K948, 11, FALSE)</f>
      </c>
      <c r="Y54">
        <f>VLOOKUP(D54,Sku_Consolidated!A2:H948, 8, FALSE)</f>
      </c>
      <c r="Z54">
        <f>VLOOKUP(D54,Sku_Consolidated!A2:I948, 9, FALSE)</f>
      </c>
      <c r="AA54" t="s">
        <v>41</v>
      </c>
      <c r="AB54">
        <f>VLOOKUP(D54,Sku_Consolidated!A2:E948, {5}, FALSE)</f>
      </c>
      <c r="AC54">
        <f>IF(VLOOKUP(D54,Sku_Consolidated!A2:S948,19,FALSE)="SHOWCASE", VLOOKUP(U54,Store_Showcase!B2:N134,13, FALSE), IF(VLOOKUP(D54,Sku_Consolidated!A2:S948,19,FALSE)="VAM",VLOOKUP(U54,Store_VAM!B2:N271,13, FALSE),VLOOKUP(U54,Store_SRP!B2:N103,13, FALSE)))</f>
      </c>
      <c r="AD54">
        <f>IF(IFERROR(AC54,TRUE)=TRUE, "-","OK")</f>
      </c>
      <c r="AE54">
        <f>IF(IFERROR(VLOOKUP(U54,Store_Showcase!B2:H134,{5}, FALSE), TRUE)=TRUE, IF(IFERROR(VLOOKUP(U54,Store_SRP!B2:H103,{5}, FALSE), TRUE)=TRUE,VLOOKUP(U54,Store_VAM!B2:H271,{5}, FALSE),VLOOKUP(U54,Store_SRP!B2:H103,{5}, FALSE)), VLOOKUP(U54,Store_Showcase!B2:H134,{5}, FALSE))</f>
      </c>
      <c r="AF54">
        <f>IF(IFERROR(VLOOKUP(U54,Store_Showcase!B2:H134,{6}, FALSE), TRUE)=TRUE, IF(IFERROR(VLOOKUP(U54,Store_SRP!B2:H103,{6}, FALSE), TRUE)=TRUE,VLOOKUP(U54,Store_VAM!B2:H271,{6}, FALSE),VLOOKUP(U54,Store_SRP!B2:H103,{6}, FALSE)), VLOOKUP(U54,Store_Showcase!B2:H134,{6}, FALSE))</f>
      </c>
      <c r="AG54">
        <f>VLOOKUP(D54,Sku_Consolidated!A2:R948,18,FALSE)</f>
      </c>
      <c r="AH54">
        <f>VLOOKUP(D54,Sku_Consolidated!A2:S948,19,FALSE)</f>
      </c>
      <c r="AI54">
        <f>VLOOKUP(D54,Sku_Consolidated!A2:T948,20,FALSE)</f>
      </c>
    </row>
    <row r="55" spans="1:35" x14ac:dyDescent="0.25">
      <c r="A55">
        <v>2024</v>
      </c>
      <c r="B55" t="s">
        <v>30</v>
      </c>
      <c r="C55" t="s">
        <v>31</v>
      </c>
      <c r="D55">
        <v>104143253</v>
      </c>
      <c r="E55" t="s">
        <v>42</v>
      </c>
      <c r="F55" s="12" t="s">
        <v>52</v>
      </c>
      <c r="G55" s="12" t="s">
        <v>52</v>
      </c>
      <c r="H55" t="s">
        <v>34</v>
      </c>
      <c r="I55" s="13" t="s">
        <v>68</v>
      </c>
      <c r="J55" s="13">
        <f>IF(H55="EA", I55, 0)</f>
      </c>
      <c r="K55" s="13">
        <f>IF(H55="KG", I55, I55 * VLOOKUP(D55,Sku_Consolidated!A2:U948,21,FALSE))</f>
      </c>
      <c r="L55" s="14" t="s">
        <v>36</v>
      </c>
      <c r="M55">
        <v>80</v>
      </c>
      <c r="N55" s="14" t="s">
        <v>105</v>
      </c>
      <c r="O55" s="14" t="s">
        <v>106</v>
      </c>
      <c r="P55" s="14" t="s">
        <v>107</v>
      </c>
      <c r="Q55" s="14" t="s">
        <v>108</v>
      </c>
      <c r="R55">
        <f>IF(IFERROR(VLOOKUP(U55,Store_Showcase!B2:H134,7, FALSE), TRUE)=TRUE, IF(IFERROR(VLOOKUP(U55,Store_SRP!B2:H103,7, FALSE), TRUE)=TRUE,VLOOKUP(U55,Store_VAM!B2:H271,7, FALSE),VLOOKUP(U55,Store_SRP!B2:H103,7, FALSE)), VLOOKUP(U55,Store_Showcase!B2:H134,7, FALSE))</f>
      </c>
      <c r="S55">
        <f>IF(IFERROR(VLOOKUP(U55,Store_Showcase!B2:K134,10, FALSE), TRUE)=TRUE, IF(IFERROR(VLOOKUP(U55,Store_SRP!B2:K103,10, FALSE), TRUE)=TRUE,VLOOKUP(U55,Store_VAM!B2:K271,10, FALSE),VLOOKUP(U55,Store_SRP!B2:K103,10, FALSE)), VLOOKUP(U55,Store_Showcase!B2:K134,10, FALSE))</f>
      </c>
      <c r="T55">
        <f>IF(VLOOKUP(D55,Sku_Consolidated!A2:S948,19,FALSE)="SHOWCASE", VLOOKUP(U55,Store_Showcase!B2:L134,11, FALSE), IF(VLOOKUP(D55,Sku_Consolidated!A2:S948,19,FALSE)="VAM",VLOOKUP(U55,Store_VAM!B2:L271,11, FALSE),VLOOKUP(U55,Store_SRP!B2:L103,11, FALSE)))</f>
      </c>
      <c r="U55" s="14">
        <v>2012</v>
      </c>
      <c r="V55">
        <f>IF(VLOOKUP(D55,Sku_Consolidated!A2:S948,19,FALSE)="SHOWCASE", VLOOKUP(U55,Store_Showcase!B2:C134,2, FALSE), IF(VLOOKUP(D55,Sku_Consolidated!A2:S948,19,FALSE)="VAM",VLOOKUP(U55,Store_VAM!B2:C271,2, FALSE),VLOOKUP(U55,Store_SRP!B2:C103,2, FALSE)))</f>
      </c>
      <c r="W55">
        <f>VLOOKUP(D55,Sku_Consolidated!A2:G948, 7, FALSE)</f>
      </c>
      <c r="X55">
        <f>VLOOKUP(D55,Sku_Consolidated!A2:K948, 11, FALSE)</f>
      </c>
      <c r="Y55">
        <f>VLOOKUP(D55,Sku_Consolidated!A2:H948, 8, FALSE)</f>
      </c>
      <c r="Z55">
        <f>VLOOKUP(D55,Sku_Consolidated!A2:I948, 9, FALSE)</f>
      </c>
      <c r="AA55" t="s">
        <v>41</v>
      </c>
      <c r="AB55">
        <f>VLOOKUP(D55,Sku_Consolidated!A2:E948, {5}, FALSE)</f>
      </c>
      <c r="AC55">
        <f>IF(VLOOKUP(D55,Sku_Consolidated!A2:S948,19,FALSE)="SHOWCASE", VLOOKUP(U55,Store_Showcase!B2:N134,13, FALSE), IF(VLOOKUP(D55,Sku_Consolidated!A2:S948,19,FALSE)="VAM",VLOOKUP(U55,Store_VAM!B2:N271,13, FALSE),VLOOKUP(U55,Store_SRP!B2:N103,13, FALSE)))</f>
      </c>
      <c r="AD55">
        <f>IF(IFERROR(AC55,TRUE)=TRUE, "-","OK")</f>
      </c>
      <c r="AE55">
        <f>IF(IFERROR(VLOOKUP(U55,Store_Showcase!B2:H134,{5}, FALSE), TRUE)=TRUE, IF(IFERROR(VLOOKUP(U55,Store_SRP!B2:H103,{5}, FALSE), TRUE)=TRUE,VLOOKUP(U55,Store_VAM!B2:H271,{5}, FALSE),VLOOKUP(U55,Store_SRP!B2:H103,{5}, FALSE)), VLOOKUP(U55,Store_Showcase!B2:H134,{5}, FALSE))</f>
      </c>
      <c r="AF55">
        <f>IF(IFERROR(VLOOKUP(U55,Store_Showcase!B2:H134,{6}, FALSE), TRUE)=TRUE, IF(IFERROR(VLOOKUP(U55,Store_SRP!B2:H103,{6}, FALSE), TRUE)=TRUE,VLOOKUP(U55,Store_VAM!B2:H271,{6}, FALSE),VLOOKUP(U55,Store_SRP!B2:H103,{6}, FALSE)), VLOOKUP(U55,Store_Showcase!B2:H134,{6}, FALSE))</f>
      </c>
      <c r="AG55">
        <f>VLOOKUP(D55,Sku_Consolidated!A2:R948,18,FALSE)</f>
      </c>
      <c r="AH55">
        <f>VLOOKUP(D55,Sku_Consolidated!A2:S948,19,FALSE)</f>
      </c>
      <c r="AI55">
        <f>VLOOKUP(D55,Sku_Consolidated!A2:T948,20,FALSE)</f>
      </c>
    </row>
    <row r="56" spans="1:35" x14ac:dyDescent="0.25">
      <c r="A56">
        <v>2024</v>
      </c>
      <c r="B56" t="s">
        <v>30</v>
      </c>
      <c r="C56" t="s">
        <v>31</v>
      </c>
      <c r="D56">
        <v>104143256</v>
      </c>
      <c r="E56" t="s">
        <v>62</v>
      </c>
      <c r="F56" s="12" t="s">
        <v>79</v>
      </c>
      <c r="G56" s="12" t="s">
        <v>79</v>
      </c>
      <c r="H56" t="s">
        <v>34</v>
      </c>
      <c r="I56" s="13" t="s">
        <v>35</v>
      </c>
      <c r="J56" s="13">
        <f>IF(H56="EA", I56, 0)</f>
      </c>
      <c r="K56" s="13">
        <f>IF(H56="KG", I56, I56 * VLOOKUP(D56,Sku_Consolidated!A2:U948,21,FALSE))</f>
      </c>
      <c r="L56" s="14" t="s">
        <v>36</v>
      </c>
      <c r="M56">
        <v>80</v>
      </c>
      <c r="N56" s="14" t="s">
        <v>85</v>
      </c>
      <c r="O56" s="14" t="s">
        <v>86</v>
      </c>
      <c r="P56" s="14" t="s">
        <v>87</v>
      </c>
      <c r="Q56" s="14" t="s">
        <v>88</v>
      </c>
      <c r="R56">
        <f>IF(IFERROR(VLOOKUP(U56,Store_Showcase!B2:H134,7, FALSE), TRUE)=TRUE, IF(IFERROR(VLOOKUP(U56,Store_SRP!B2:H103,7, FALSE), TRUE)=TRUE,VLOOKUP(U56,Store_VAM!B2:H271,7, FALSE),VLOOKUP(U56,Store_SRP!B2:H103,7, FALSE)), VLOOKUP(U56,Store_Showcase!B2:H134,7, FALSE))</f>
      </c>
      <c r="S56">
        <f>IF(IFERROR(VLOOKUP(U56,Store_Showcase!B2:K134,10, FALSE), TRUE)=TRUE, IF(IFERROR(VLOOKUP(U56,Store_SRP!B2:K103,10, FALSE), TRUE)=TRUE,VLOOKUP(U56,Store_VAM!B2:K271,10, FALSE),VLOOKUP(U56,Store_SRP!B2:K103,10, FALSE)), VLOOKUP(U56,Store_Showcase!B2:K134,10, FALSE))</f>
      </c>
      <c r="T56">
        <f>IF(VLOOKUP(D56,Sku_Consolidated!A2:S948,19,FALSE)="SHOWCASE", VLOOKUP(U56,Store_Showcase!B2:L134,11, FALSE), IF(VLOOKUP(D56,Sku_Consolidated!A2:S948,19,FALSE)="VAM",VLOOKUP(U56,Store_VAM!B2:L271,11, FALSE),VLOOKUP(U56,Store_SRP!B2:L103,11, FALSE)))</f>
      </c>
      <c r="U56" s="14">
        <v>2012</v>
      </c>
      <c r="V56">
        <f>IF(VLOOKUP(D56,Sku_Consolidated!A2:S948,19,FALSE)="SHOWCASE", VLOOKUP(U56,Store_Showcase!B2:C134,2, FALSE), IF(VLOOKUP(D56,Sku_Consolidated!A2:S948,19,FALSE)="VAM",VLOOKUP(U56,Store_VAM!B2:C271,2, FALSE),VLOOKUP(U56,Store_SRP!B2:C103,2, FALSE)))</f>
      </c>
      <c r="W56">
        <f>VLOOKUP(D56,Sku_Consolidated!A2:G948, 7, FALSE)</f>
      </c>
      <c r="X56">
        <f>VLOOKUP(D56,Sku_Consolidated!A2:K948, 11, FALSE)</f>
      </c>
      <c r="Y56">
        <f>VLOOKUP(D56,Sku_Consolidated!A2:H948, 8, FALSE)</f>
      </c>
      <c r="Z56">
        <f>VLOOKUP(D56,Sku_Consolidated!A2:I948, 9, FALSE)</f>
      </c>
      <c r="AA56" t="s">
        <v>41</v>
      </c>
      <c r="AB56">
        <f>VLOOKUP(D56,Sku_Consolidated!A2:E948, {5}, FALSE)</f>
      </c>
      <c r="AC56">
        <f>IF(VLOOKUP(D56,Sku_Consolidated!A2:S948,19,FALSE)="SHOWCASE", VLOOKUP(U56,Store_Showcase!B2:N134,13, FALSE), IF(VLOOKUP(D56,Sku_Consolidated!A2:S948,19,FALSE)="VAM",VLOOKUP(U56,Store_VAM!B2:N271,13, FALSE),VLOOKUP(U56,Store_SRP!B2:N103,13, FALSE)))</f>
      </c>
      <c r="AD56">
        <f>IF(IFERROR(AC56,TRUE)=TRUE, "-","OK")</f>
      </c>
      <c r="AE56">
        <f>IF(IFERROR(VLOOKUP(U56,Store_Showcase!B2:H134,{5}, FALSE), TRUE)=TRUE, IF(IFERROR(VLOOKUP(U56,Store_SRP!B2:H103,{5}, FALSE), TRUE)=TRUE,VLOOKUP(U56,Store_VAM!B2:H271,{5}, FALSE),VLOOKUP(U56,Store_SRP!B2:H103,{5}, FALSE)), VLOOKUP(U56,Store_Showcase!B2:H134,{5}, FALSE))</f>
      </c>
      <c r="AF56">
        <f>IF(IFERROR(VLOOKUP(U56,Store_Showcase!B2:H134,{6}, FALSE), TRUE)=TRUE, IF(IFERROR(VLOOKUP(U56,Store_SRP!B2:H103,{6}, FALSE), TRUE)=TRUE,VLOOKUP(U56,Store_VAM!B2:H271,{6}, FALSE),VLOOKUP(U56,Store_SRP!B2:H103,{6}, FALSE)), VLOOKUP(U56,Store_Showcase!B2:H134,{6}, FALSE))</f>
      </c>
      <c r="AG56">
        <f>VLOOKUP(D56,Sku_Consolidated!A2:R948,18,FALSE)</f>
      </c>
      <c r="AH56">
        <f>VLOOKUP(D56,Sku_Consolidated!A2:S948,19,FALSE)</f>
      </c>
      <c r="AI56">
        <f>VLOOKUP(D56,Sku_Consolidated!A2:T948,20,FALSE)</f>
      </c>
    </row>
    <row r="57" spans="1:35" x14ac:dyDescent="0.25">
      <c r="A57">
        <v>2024</v>
      </c>
      <c r="B57" t="s">
        <v>30</v>
      </c>
      <c r="C57" t="s">
        <v>31</v>
      </c>
      <c r="D57">
        <v>104143263</v>
      </c>
      <c r="E57" t="s">
        <v>90</v>
      </c>
      <c r="F57" s="12" t="s">
        <v>79</v>
      </c>
      <c r="G57" s="12" t="s">
        <v>79</v>
      </c>
      <c r="H57" t="s">
        <v>34</v>
      </c>
      <c r="I57" s="13" t="s">
        <v>35</v>
      </c>
      <c r="J57" s="13">
        <f>IF(H57="EA", I57, 0)</f>
      </c>
      <c r="K57" s="13">
        <f>IF(H57="KG", I57, I57 * VLOOKUP(D57,Sku_Consolidated!A2:U948,21,FALSE))</f>
      </c>
      <c r="L57" s="14" t="s">
        <v>36</v>
      </c>
      <c r="M57">
        <v>80</v>
      </c>
      <c r="N57" s="14" t="s">
        <v>91</v>
      </c>
      <c r="O57" s="14" t="s">
        <v>92</v>
      </c>
      <c r="P57" s="14" t="s">
        <v>93</v>
      </c>
      <c r="Q57" s="14" t="s">
        <v>94</v>
      </c>
      <c r="R57">
        <f>IF(IFERROR(VLOOKUP(U57,Store_Showcase!B2:H134,7, FALSE), TRUE)=TRUE, IF(IFERROR(VLOOKUP(U57,Store_SRP!B2:H103,7, FALSE), TRUE)=TRUE,VLOOKUP(U57,Store_VAM!B2:H271,7, FALSE),VLOOKUP(U57,Store_SRP!B2:H103,7, FALSE)), VLOOKUP(U57,Store_Showcase!B2:H134,7, FALSE))</f>
      </c>
      <c r="S57">
        <f>IF(IFERROR(VLOOKUP(U57,Store_Showcase!B2:K134,10, FALSE), TRUE)=TRUE, IF(IFERROR(VLOOKUP(U57,Store_SRP!B2:K103,10, FALSE), TRUE)=TRUE,VLOOKUP(U57,Store_VAM!B2:K271,10, FALSE),VLOOKUP(U57,Store_SRP!B2:K103,10, FALSE)), VLOOKUP(U57,Store_Showcase!B2:K134,10, FALSE))</f>
      </c>
      <c r="T57">
        <f>IF(VLOOKUP(D57,Sku_Consolidated!A2:S948,19,FALSE)="SHOWCASE", VLOOKUP(U57,Store_Showcase!B2:L134,11, FALSE), IF(VLOOKUP(D57,Sku_Consolidated!A2:S948,19,FALSE)="VAM",VLOOKUP(U57,Store_VAM!B2:L271,11, FALSE),VLOOKUP(U57,Store_SRP!B2:L103,11, FALSE)))</f>
      </c>
      <c r="U57" s="14">
        <v>2012</v>
      </c>
      <c r="V57">
        <f>IF(VLOOKUP(D57,Sku_Consolidated!A2:S948,19,FALSE)="SHOWCASE", VLOOKUP(U57,Store_Showcase!B2:C134,2, FALSE), IF(VLOOKUP(D57,Sku_Consolidated!A2:S948,19,FALSE)="VAM",VLOOKUP(U57,Store_VAM!B2:C271,2, FALSE),VLOOKUP(U57,Store_SRP!B2:C103,2, FALSE)))</f>
      </c>
      <c r="W57">
        <f>VLOOKUP(D57,Sku_Consolidated!A2:G948, 7, FALSE)</f>
      </c>
      <c r="X57">
        <f>VLOOKUP(D57,Sku_Consolidated!A2:K948, 11, FALSE)</f>
      </c>
      <c r="Y57">
        <f>VLOOKUP(D57,Sku_Consolidated!A2:H948, 8, FALSE)</f>
      </c>
      <c r="Z57">
        <f>VLOOKUP(D57,Sku_Consolidated!A2:I948, 9, FALSE)</f>
      </c>
      <c r="AA57" t="s">
        <v>41</v>
      </c>
      <c r="AB57">
        <f>VLOOKUP(D57,Sku_Consolidated!A2:E948, {5}, FALSE)</f>
      </c>
      <c r="AC57">
        <f>IF(VLOOKUP(D57,Sku_Consolidated!A2:S948,19,FALSE)="SHOWCASE", VLOOKUP(U57,Store_Showcase!B2:N134,13, FALSE), IF(VLOOKUP(D57,Sku_Consolidated!A2:S948,19,FALSE)="VAM",VLOOKUP(U57,Store_VAM!B2:N271,13, FALSE),VLOOKUP(U57,Store_SRP!B2:N103,13, FALSE)))</f>
      </c>
      <c r="AD57">
        <f>IF(IFERROR(AC57,TRUE)=TRUE, "-","OK")</f>
      </c>
      <c r="AE57">
        <f>IF(IFERROR(VLOOKUP(U57,Store_Showcase!B2:H134,{5}, FALSE), TRUE)=TRUE, IF(IFERROR(VLOOKUP(U57,Store_SRP!B2:H103,{5}, FALSE), TRUE)=TRUE,VLOOKUP(U57,Store_VAM!B2:H271,{5}, FALSE),VLOOKUP(U57,Store_SRP!B2:H103,{5}, FALSE)), VLOOKUP(U57,Store_Showcase!B2:H134,{5}, FALSE))</f>
      </c>
      <c r="AF57">
        <f>IF(IFERROR(VLOOKUP(U57,Store_Showcase!B2:H134,{6}, FALSE), TRUE)=TRUE, IF(IFERROR(VLOOKUP(U57,Store_SRP!B2:H103,{6}, FALSE), TRUE)=TRUE,VLOOKUP(U57,Store_VAM!B2:H271,{6}, FALSE),VLOOKUP(U57,Store_SRP!B2:H103,{6}, FALSE)), VLOOKUP(U57,Store_Showcase!B2:H134,{6}, FALSE))</f>
      </c>
      <c r="AG57">
        <f>VLOOKUP(D57,Sku_Consolidated!A2:R948,18,FALSE)</f>
      </c>
      <c r="AH57">
        <f>VLOOKUP(D57,Sku_Consolidated!A2:S948,19,FALSE)</f>
      </c>
      <c r="AI57">
        <f>VLOOKUP(D57,Sku_Consolidated!A2:T948,20,FALSE)</f>
      </c>
    </row>
    <row r="58" spans="1:35" x14ac:dyDescent="0.25">
      <c r="A58">
        <v>2024</v>
      </c>
      <c r="B58" t="s">
        <v>30</v>
      </c>
      <c r="C58" t="s">
        <v>31</v>
      </c>
      <c r="D58">
        <v>104143259</v>
      </c>
      <c r="E58" t="s">
        <v>142</v>
      </c>
      <c r="F58" s="12" t="s">
        <v>143</v>
      </c>
      <c r="G58" s="12" t="s">
        <v>143</v>
      </c>
      <c r="H58" t="s">
        <v>34</v>
      </c>
      <c r="I58" s="13" t="s">
        <v>35</v>
      </c>
      <c r="J58" s="13">
        <f>IF(H58="EA", I58, 0)</f>
      </c>
      <c r="K58" s="13">
        <f>IF(H58="KG", I58, I58 * VLOOKUP(D58,Sku_Consolidated!A2:U948,21,FALSE))</f>
      </c>
      <c r="L58" s="14" t="s">
        <v>36</v>
      </c>
      <c r="M58">
        <v>80</v>
      </c>
      <c r="N58" s="14" t="s">
        <v>144</v>
      </c>
      <c r="O58" s="14" t="s">
        <v>145</v>
      </c>
      <c r="P58" s="14" t="s">
        <v>146</v>
      </c>
      <c r="Q58" s="14" t="s">
        <v>147</v>
      </c>
      <c r="R58">
        <f>IF(IFERROR(VLOOKUP(U58,Store_Showcase!B2:H134,7, FALSE), TRUE)=TRUE, IF(IFERROR(VLOOKUP(U58,Store_SRP!B2:H103,7, FALSE), TRUE)=TRUE,VLOOKUP(U58,Store_VAM!B2:H271,7, FALSE),VLOOKUP(U58,Store_SRP!B2:H103,7, FALSE)), VLOOKUP(U58,Store_Showcase!B2:H134,7, FALSE))</f>
      </c>
      <c r="S58">
        <f>IF(IFERROR(VLOOKUP(U58,Store_Showcase!B2:K134,10, FALSE), TRUE)=TRUE, IF(IFERROR(VLOOKUP(U58,Store_SRP!B2:K103,10, FALSE), TRUE)=TRUE,VLOOKUP(U58,Store_VAM!B2:K271,10, FALSE),VLOOKUP(U58,Store_SRP!B2:K103,10, FALSE)), VLOOKUP(U58,Store_Showcase!B2:K134,10, FALSE))</f>
      </c>
      <c r="T58">
        <f>IF(VLOOKUP(D58,Sku_Consolidated!A2:S948,19,FALSE)="SHOWCASE", VLOOKUP(U58,Store_Showcase!B2:L134,11, FALSE), IF(VLOOKUP(D58,Sku_Consolidated!A2:S948,19,FALSE)="VAM",VLOOKUP(U58,Store_VAM!B2:L271,11, FALSE),VLOOKUP(U58,Store_SRP!B2:L103,11, FALSE)))</f>
      </c>
      <c r="U58" s="14">
        <v>2012</v>
      </c>
      <c r="V58">
        <f>IF(VLOOKUP(D58,Sku_Consolidated!A2:S948,19,FALSE)="SHOWCASE", VLOOKUP(U58,Store_Showcase!B2:C134,2, FALSE), IF(VLOOKUP(D58,Sku_Consolidated!A2:S948,19,FALSE)="VAM",VLOOKUP(U58,Store_VAM!B2:C271,2, FALSE),VLOOKUP(U58,Store_SRP!B2:C103,2, FALSE)))</f>
      </c>
      <c r="W58">
        <f>VLOOKUP(D58,Sku_Consolidated!A2:G948, 7, FALSE)</f>
      </c>
      <c r="X58">
        <f>VLOOKUP(D58,Sku_Consolidated!A2:K948, 11, FALSE)</f>
      </c>
      <c r="Y58">
        <f>VLOOKUP(D58,Sku_Consolidated!A2:H948, 8, FALSE)</f>
      </c>
      <c r="Z58">
        <f>VLOOKUP(D58,Sku_Consolidated!A2:I948, 9, FALSE)</f>
      </c>
      <c r="AA58" t="s">
        <v>41</v>
      </c>
      <c r="AB58">
        <f>VLOOKUP(D58,Sku_Consolidated!A2:E948, {5}, FALSE)</f>
      </c>
      <c r="AC58">
        <f>IF(VLOOKUP(D58,Sku_Consolidated!A2:S948,19,FALSE)="SHOWCASE", VLOOKUP(U58,Store_Showcase!B2:N134,13, FALSE), IF(VLOOKUP(D58,Sku_Consolidated!A2:S948,19,FALSE)="VAM",VLOOKUP(U58,Store_VAM!B2:N271,13, FALSE),VLOOKUP(U58,Store_SRP!B2:N103,13, FALSE)))</f>
      </c>
      <c r="AD58">
        <f>IF(IFERROR(AC58,TRUE)=TRUE, "-","OK")</f>
      </c>
      <c r="AE58">
        <f>IF(IFERROR(VLOOKUP(U58,Store_Showcase!B2:H134,{5}, FALSE), TRUE)=TRUE, IF(IFERROR(VLOOKUP(U58,Store_SRP!B2:H103,{5}, FALSE), TRUE)=TRUE,VLOOKUP(U58,Store_VAM!B2:H271,{5}, FALSE),VLOOKUP(U58,Store_SRP!B2:H103,{5}, FALSE)), VLOOKUP(U58,Store_Showcase!B2:H134,{5}, FALSE))</f>
      </c>
      <c r="AF58">
        <f>IF(IFERROR(VLOOKUP(U58,Store_Showcase!B2:H134,{6}, FALSE), TRUE)=TRUE, IF(IFERROR(VLOOKUP(U58,Store_SRP!B2:H103,{6}, FALSE), TRUE)=TRUE,VLOOKUP(U58,Store_VAM!B2:H271,{6}, FALSE),VLOOKUP(U58,Store_SRP!B2:H103,{6}, FALSE)), VLOOKUP(U58,Store_Showcase!B2:H134,{6}, FALSE))</f>
      </c>
      <c r="AG58">
        <f>VLOOKUP(D58,Sku_Consolidated!A2:R948,18,FALSE)</f>
      </c>
      <c r="AH58">
        <f>VLOOKUP(D58,Sku_Consolidated!A2:S948,19,FALSE)</f>
      </c>
      <c r="AI58">
        <f>VLOOKUP(D58,Sku_Consolidated!A2:T948,20,FALSE)</f>
      </c>
    </row>
    <row r="59" spans="1:35" x14ac:dyDescent="0.25">
      <c r="A59">
        <v>2024</v>
      </c>
      <c r="B59" t="s">
        <v>30</v>
      </c>
      <c r="C59" t="s">
        <v>31</v>
      </c>
      <c r="D59">
        <v>104143263</v>
      </c>
      <c r="E59" t="s">
        <v>90</v>
      </c>
      <c r="F59" s="12" t="s">
        <v>143</v>
      </c>
      <c r="G59" s="12" t="s">
        <v>143</v>
      </c>
      <c r="H59" t="s">
        <v>34</v>
      </c>
      <c r="I59" s="13" t="s">
        <v>35</v>
      </c>
      <c r="J59" s="13">
        <f>IF(H59="EA", I59, 0)</f>
      </c>
      <c r="K59" s="13">
        <f>IF(H59="KG", I59, I59 * VLOOKUP(D59,Sku_Consolidated!A2:U948,21,FALSE))</f>
      </c>
      <c r="L59" s="14" t="s">
        <v>36</v>
      </c>
      <c r="M59">
        <v>80</v>
      </c>
      <c r="N59" s="14" t="s">
        <v>91</v>
      </c>
      <c r="O59" s="14" t="s">
        <v>92</v>
      </c>
      <c r="P59" s="14" t="s">
        <v>93</v>
      </c>
      <c r="Q59" s="14" t="s">
        <v>94</v>
      </c>
      <c r="R59">
        <f>IF(IFERROR(VLOOKUP(U59,Store_Showcase!B2:H134,7, FALSE), TRUE)=TRUE, IF(IFERROR(VLOOKUP(U59,Store_SRP!B2:H103,7, FALSE), TRUE)=TRUE,VLOOKUP(U59,Store_VAM!B2:H271,7, FALSE),VLOOKUP(U59,Store_SRP!B2:H103,7, FALSE)), VLOOKUP(U59,Store_Showcase!B2:H134,7, FALSE))</f>
      </c>
      <c r="S59">
        <f>IF(IFERROR(VLOOKUP(U59,Store_Showcase!B2:K134,10, FALSE), TRUE)=TRUE, IF(IFERROR(VLOOKUP(U59,Store_SRP!B2:K103,10, FALSE), TRUE)=TRUE,VLOOKUP(U59,Store_VAM!B2:K271,10, FALSE),VLOOKUP(U59,Store_SRP!B2:K103,10, FALSE)), VLOOKUP(U59,Store_Showcase!B2:K134,10, FALSE))</f>
      </c>
      <c r="T59">
        <f>IF(VLOOKUP(D59,Sku_Consolidated!A2:S948,19,FALSE)="SHOWCASE", VLOOKUP(U59,Store_Showcase!B2:L134,11, FALSE), IF(VLOOKUP(D59,Sku_Consolidated!A2:S948,19,FALSE)="VAM",VLOOKUP(U59,Store_VAM!B2:L271,11, FALSE),VLOOKUP(U59,Store_SRP!B2:L103,11, FALSE)))</f>
      </c>
      <c r="U59" s="14">
        <v>2012</v>
      </c>
      <c r="V59">
        <f>IF(VLOOKUP(D59,Sku_Consolidated!A2:S948,19,FALSE)="SHOWCASE", VLOOKUP(U59,Store_Showcase!B2:C134,2, FALSE), IF(VLOOKUP(D59,Sku_Consolidated!A2:S948,19,FALSE)="VAM",VLOOKUP(U59,Store_VAM!B2:C271,2, FALSE),VLOOKUP(U59,Store_SRP!B2:C103,2, FALSE)))</f>
      </c>
      <c r="W59">
        <f>VLOOKUP(D59,Sku_Consolidated!A2:G948, 7, FALSE)</f>
      </c>
      <c r="X59">
        <f>VLOOKUP(D59,Sku_Consolidated!A2:K948, 11, FALSE)</f>
      </c>
      <c r="Y59">
        <f>VLOOKUP(D59,Sku_Consolidated!A2:H948, 8, FALSE)</f>
      </c>
      <c r="Z59">
        <f>VLOOKUP(D59,Sku_Consolidated!A2:I948, 9, FALSE)</f>
      </c>
      <c r="AA59" t="s">
        <v>41</v>
      </c>
      <c r="AB59">
        <f>VLOOKUP(D59,Sku_Consolidated!A2:E948, {5}, FALSE)</f>
      </c>
      <c r="AC59">
        <f>IF(VLOOKUP(D59,Sku_Consolidated!A2:S948,19,FALSE)="SHOWCASE", VLOOKUP(U59,Store_Showcase!B2:N134,13, FALSE), IF(VLOOKUP(D59,Sku_Consolidated!A2:S948,19,FALSE)="VAM",VLOOKUP(U59,Store_VAM!B2:N271,13, FALSE),VLOOKUP(U59,Store_SRP!B2:N103,13, FALSE)))</f>
      </c>
      <c r="AD59">
        <f>IF(IFERROR(AC59,TRUE)=TRUE, "-","OK")</f>
      </c>
      <c r="AE59">
        <f>IF(IFERROR(VLOOKUP(U59,Store_Showcase!B2:H134,{5}, FALSE), TRUE)=TRUE, IF(IFERROR(VLOOKUP(U59,Store_SRP!B2:H103,{5}, FALSE), TRUE)=TRUE,VLOOKUP(U59,Store_VAM!B2:H271,{5}, FALSE),VLOOKUP(U59,Store_SRP!B2:H103,{5}, FALSE)), VLOOKUP(U59,Store_Showcase!B2:H134,{5}, FALSE))</f>
      </c>
      <c r="AF59">
        <f>IF(IFERROR(VLOOKUP(U59,Store_Showcase!B2:H134,{6}, FALSE), TRUE)=TRUE, IF(IFERROR(VLOOKUP(U59,Store_SRP!B2:H103,{6}, FALSE), TRUE)=TRUE,VLOOKUP(U59,Store_VAM!B2:H271,{6}, FALSE),VLOOKUP(U59,Store_SRP!B2:H103,{6}, FALSE)), VLOOKUP(U59,Store_Showcase!B2:H134,{6}, FALSE))</f>
      </c>
      <c r="AG59">
        <f>VLOOKUP(D59,Sku_Consolidated!A2:R948,18,FALSE)</f>
      </c>
      <c r="AH59">
        <f>VLOOKUP(D59,Sku_Consolidated!A2:S948,19,FALSE)</f>
      </c>
      <c r="AI59">
        <f>VLOOKUP(D59,Sku_Consolidated!A2:T948,20,FALSE)</f>
      </c>
    </row>
    <row r="60" spans="1:35" x14ac:dyDescent="0.25">
      <c r="A60">
        <v>2024</v>
      </c>
      <c r="B60" t="s">
        <v>30</v>
      </c>
      <c r="C60" t="s">
        <v>31</v>
      </c>
      <c r="D60">
        <v>104143268</v>
      </c>
      <c r="E60" t="s">
        <v>47</v>
      </c>
      <c r="F60" s="12" t="s">
        <v>143</v>
      </c>
      <c r="G60" s="12" t="s">
        <v>143</v>
      </c>
      <c r="H60" t="s">
        <v>34</v>
      </c>
      <c r="I60" s="13" t="s">
        <v>35</v>
      </c>
      <c r="J60" s="13">
        <f>IF(H60="EA", I60, 0)</f>
      </c>
      <c r="K60" s="13">
        <f>IF(H60="KG", I60, I60 * VLOOKUP(D60,Sku_Consolidated!A2:U948,21,FALSE))</f>
      </c>
      <c r="L60" s="14" t="s">
        <v>36</v>
      </c>
      <c r="M60">
        <v>80</v>
      </c>
      <c r="N60" s="14" t="s">
        <v>74</v>
      </c>
      <c r="O60" s="14" t="s">
        <v>75</v>
      </c>
      <c r="P60" s="14" t="s">
        <v>76</v>
      </c>
      <c r="Q60" s="14" t="s">
        <v>77</v>
      </c>
      <c r="R60">
        <f>IF(IFERROR(VLOOKUP(U60,Store_Showcase!B2:H134,7, FALSE), TRUE)=TRUE, IF(IFERROR(VLOOKUP(U60,Store_SRP!B2:H103,7, FALSE), TRUE)=TRUE,VLOOKUP(U60,Store_VAM!B2:H271,7, FALSE),VLOOKUP(U60,Store_SRP!B2:H103,7, FALSE)), VLOOKUP(U60,Store_Showcase!B2:H134,7, FALSE))</f>
      </c>
      <c r="S60">
        <f>IF(IFERROR(VLOOKUP(U60,Store_Showcase!B2:K134,10, FALSE), TRUE)=TRUE, IF(IFERROR(VLOOKUP(U60,Store_SRP!B2:K103,10, FALSE), TRUE)=TRUE,VLOOKUP(U60,Store_VAM!B2:K271,10, FALSE),VLOOKUP(U60,Store_SRP!B2:K103,10, FALSE)), VLOOKUP(U60,Store_Showcase!B2:K134,10, FALSE))</f>
      </c>
      <c r="T60">
        <f>IF(VLOOKUP(D60,Sku_Consolidated!A2:S948,19,FALSE)="SHOWCASE", VLOOKUP(U60,Store_Showcase!B2:L134,11, FALSE), IF(VLOOKUP(D60,Sku_Consolidated!A2:S948,19,FALSE)="VAM",VLOOKUP(U60,Store_VAM!B2:L271,11, FALSE),VLOOKUP(U60,Store_SRP!B2:L103,11, FALSE)))</f>
      </c>
      <c r="U60" s="14">
        <v>2012</v>
      </c>
      <c r="V60">
        <f>IF(VLOOKUP(D60,Sku_Consolidated!A2:S948,19,FALSE)="SHOWCASE", VLOOKUP(U60,Store_Showcase!B2:C134,2, FALSE), IF(VLOOKUP(D60,Sku_Consolidated!A2:S948,19,FALSE)="VAM",VLOOKUP(U60,Store_VAM!B2:C271,2, FALSE),VLOOKUP(U60,Store_SRP!B2:C103,2, FALSE)))</f>
      </c>
      <c r="W60">
        <f>VLOOKUP(D60,Sku_Consolidated!A2:G948, 7, FALSE)</f>
      </c>
      <c r="X60">
        <f>VLOOKUP(D60,Sku_Consolidated!A2:K948, 11, FALSE)</f>
      </c>
      <c r="Y60">
        <f>VLOOKUP(D60,Sku_Consolidated!A2:H948, 8, FALSE)</f>
      </c>
      <c r="Z60">
        <f>VLOOKUP(D60,Sku_Consolidated!A2:I948, 9, FALSE)</f>
      </c>
      <c r="AA60" t="s">
        <v>41</v>
      </c>
      <c r="AB60">
        <f>VLOOKUP(D60,Sku_Consolidated!A2:E948, {5}, FALSE)</f>
      </c>
      <c r="AC60">
        <f>IF(VLOOKUP(D60,Sku_Consolidated!A2:S948,19,FALSE)="SHOWCASE", VLOOKUP(U60,Store_Showcase!B2:N134,13, FALSE), IF(VLOOKUP(D60,Sku_Consolidated!A2:S948,19,FALSE)="VAM",VLOOKUP(U60,Store_VAM!B2:N271,13, FALSE),VLOOKUP(U60,Store_SRP!B2:N103,13, FALSE)))</f>
      </c>
      <c r="AD60">
        <f>IF(IFERROR(AC60,TRUE)=TRUE, "-","OK")</f>
      </c>
      <c r="AE60">
        <f>IF(IFERROR(VLOOKUP(U60,Store_Showcase!B2:H134,{5}, FALSE), TRUE)=TRUE, IF(IFERROR(VLOOKUP(U60,Store_SRP!B2:H103,{5}, FALSE), TRUE)=TRUE,VLOOKUP(U60,Store_VAM!B2:H271,{5}, FALSE),VLOOKUP(U60,Store_SRP!B2:H103,{5}, FALSE)), VLOOKUP(U60,Store_Showcase!B2:H134,{5}, FALSE))</f>
      </c>
      <c r="AF60">
        <f>IF(IFERROR(VLOOKUP(U60,Store_Showcase!B2:H134,{6}, FALSE), TRUE)=TRUE, IF(IFERROR(VLOOKUP(U60,Store_SRP!B2:H103,{6}, FALSE), TRUE)=TRUE,VLOOKUP(U60,Store_VAM!B2:H271,{6}, FALSE),VLOOKUP(U60,Store_SRP!B2:H103,{6}, FALSE)), VLOOKUP(U60,Store_Showcase!B2:H134,{6}, FALSE))</f>
      </c>
      <c r="AG60">
        <f>VLOOKUP(D60,Sku_Consolidated!A2:R948,18,FALSE)</f>
      </c>
      <c r="AH60">
        <f>VLOOKUP(D60,Sku_Consolidated!A2:S948,19,FALSE)</f>
      </c>
      <c r="AI60">
        <f>VLOOKUP(D60,Sku_Consolidated!A2:T948,20,FALSE)</f>
      </c>
    </row>
    <row r="61" spans="1:35" x14ac:dyDescent="0.25">
      <c r="A61">
        <v>2024</v>
      </c>
      <c r="B61" t="s">
        <v>30</v>
      </c>
      <c r="C61" t="s">
        <v>31</v>
      </c>
      <c r="D61">
        <v>104143256</v>
      </c>
      <c r="E61" t="s">
        <v>62</v>
      </c>
      <c r="F61" s="12" t="s">
        <v>148</v>
      </c>
      <c r="G61" s="12" t="s">
        <v>148</v>
      </c>
      <c r="H61" t="s">
        <v>34</v>
      </c>
      <c r="I61" s="13" t="s">
        <v>35</v>
      </c>
      <c r="J61" s="13">
        <f>IF(H61="EA", I61, 0)</f>
      </c>
      <c r="K61" s="13">
        <f>IF(H61="KG", I61, I61 * VLOOKUP(D61,Sku_Consolidated!A2:U948,21,FALSE))</f>
      </c>
      <c r="L61" s="14" t="s">
        <v>36</v>
      </c>
      <c r="M61">
        <v>80</v>
      </c>
      <c r="N61" s="14" t="s">
        <v>85</v>
      </c>
      <c r="O61" s="14" t="s">
        <v>86</v>
      </c>
      <c r="P61" s="14" t="s">
        <v>87</v>
      </c>
      <c r="Q61" s="14" t="s">
        <v>88</v>
      </c>
      <c r="R61">
        <f>IF(IFERROR(VLOOKUP(U61,Store_Showcase!B2:H134,7, FALSE), TRUE)=TRUE, IF(IFERROR(VLOOKUP(U61,Store_SRP!B2:H103,7, FALSE), TRUE)=TRUE,VLOOKUP(U61,Store_VAM!B2:H271,7, FALSE),VLOOKUP(U61,Store_SRP!B2:H103,7, FALSE)), VLOOKUP(U61,Store_Showcase!B2:H134,7, FALSE))</f>
      </c>
      <c r="S61">
        <f>IF(IFERROR(VLOOKUP(U61,Store_Showcase!B2:K134,10, FALSE), TRUE)=TRUE, IF(IFERROR(VLOOKUP(U61,Store_SRP!B2:K103,10, FALSE), TRUE)=TRUE,VLOOKUP(U61,Store_VAM!B2:K271,10, FALSE),VLOOKUP(U61,Store_SRP!B2:K103,10, FALSE)), VLOOKUP(U61,Store_Showcase!B2:K134,10, FALSE))</f>
      </c>
      <c r="T61">
        <f>IF(VLOOKUP(D61,Sku_Consolidated!A2:S948,19,FALSE)="SHOWCASE", VLOOKUP(U61,Store_Showcase!B2:L134,11, FALSE), IF(VLOOKUP(D61,Sku_Consolidated!A2:S948,19,FALSE)="VAM",VLOOKUP(U61,Store_VAM!B2:L271,11, FALSE),VLOOKUP(U61,Store_SRP!B2:L103,11, FALSE)))</f>
      </c>
      <c r="U61" s="14">
        <v>2012</v>
      </c>
      <c r="V61">
        <f>IF(VLOOKUP(D61,Sku_Consolidated!A2:S948,19,FALSE)="SHOWCASE", VLOOKUP(U61,Store_Showcase!B2:C134,2, FALSE), IF(VLOOKUP(D61,Sku_Consolidated!A2:S948,19,FALSE)="VAM",VLOOKUP(U61,Store_VAM!B2:C271,2, FALSE),VLOOKUP(U61,Store_SRP!B2:C103,2, FALSE)))</f>
      </c>
      <c r="W61">
        <f>VLOOKUP(D61,Sku_Consolidated!A2:G948, 7, FALSE)</f>
      </c>
      <c r="X61">
        <f>VLOOKUP(D61,Sku_Consolidated!A2:K948, 11, FALSE)</f>
      </c>
      <c r="Y61">
        <f>VLOOKUP(D61,Sku_Consolidated!A2:H948, 8, FALSE)</f>
      </c>
      <c r="Z61">
        <f>VLOOKUP(D61,Sku_Consolidated!A2:I948, 9, FALSE)</f>
      </c>
      <c r="AA61" t="s">
        <v>41</v>
      </c>
      <c r="AB61">
        <f>VLOOKUP(D61,Sku_Consolidated!A2:E948, {5}, FALSE)</f>
      </c>
      <c r="AC61">
        <f>IF(VLOOKUP(D61,Sku_Consolidated!A2:S948,19,FALSE)="SHOWCASE", VLOOKUP(U61,Store_Showcase!B2:N134,13, FALSE), IF(VLOOKUP(D61,Sku_Consolidated!A2:S948,19,FALSE)="VAM",VLOOKUP(U61,Store_VAM!B2:N271,13, FALSE),VLOOKUP(U61,Store_SRP!B2:N103,13, FALSE)))</f>
      </c>
      <c r="AD61">
        <f>IF(IFERROR(AC61,TRUE)=TRUE, "-","OK")</f>
      </c>
      <c r="AE61">
        <f>IF(IFERROR(VLOOKUP(U61,Store_Showcase!B2:H134,{5}, FALSE), TRUE)=TRUE, IF(IFERROR(VLOOKUP(U61,Store_SRP!B2:H103,{5}, FALSE), TRUE)=TRUE,VLOOKUP(U61,Store_VAM!B2:H271,{5}, FALSE),VLOOKUP(U61,Store_SRP!B2:H103,{5}, FALSE)), VLOOKUP(U61,Store_Showcase!B2:H134,{5}, FALSE))</f>
      </c>
      <c r="AF61">
        <f>IF(IFERROR(VLOOKUP(U61,Store_Showcase!B2:H134,{6}, FALSE), TRUE)=TRUE, IF(IFERROR(VLOOKUP(U61,Store_SRP!B2:H103,{6}, FALSE), TRUE)=TRUE,VLOOKUP(U61,Store_VAM!B2:H271,{6}, FALSE),VLOOKUP(U61,Store_SRP!B2:H103,{6}, FALSE)), VLOOKUP(U61,Store_Showcase!B2:H134,{6}, FALSE))</f>
      </c>
      <c r="AG61">
        <f>VLOOKUP(D61,Sku_Consolidated!A2:R948,18,FALSE)</f>
      </c>
      <c r="AH61">
        <f>VLOOKUP(D61,Sku_Consolidated!A2:S948,19,FALSE)</f>
      </c>
      <c r="AI61">
        <f>VLOOKUP(D61,Sku_Consolidated!A2:T948,20,FALSE)</f>
      </c>
    </row>
    <row r="62" spans="1:35" x14ac:dyDescent="0.25">
      <c r="A62">
        <v>2024</v>
      </c>
      <c r="B62" t="s">
        <v>30</v>
      </c>
      <c r="C62" t="s">
        <v>31</v>
      </c>
      <c r="D62">
        <v>104143263</v>
      </c>
      <c r="E62" t="s">
        <v>90</v>
      </c>
      <c r="F62" s="12" t="s">
        <v>148</v>
      </c>
      <c r="G62" s="12" t="s">
        <v>148</v>
      </c>
      <c r="H62" t="s">
        <v>34</v>
      </c>
      <c r="I62" s="13" t="s">
        <v>35</v>
      </c>
      <c r="J62" s="13">
        <f>IF(H62="EA", I62, 0)</f>
      </c>
      <c r="K62" s="13">
        <f>IF(H62="KG", I62, I62 * VLOOKUP(D62,Sku_Consolidated!A2:U948,21,FALSE))</f>
      </c>
      <c r="L62" s="14" t="s">
        <v>36</v>
      </c>
      <c r="M62">
        <v>80</v>
      </c>
      <c r="N62" s="14" t="s">
        <v>91</v>
      </c>
      <c r="O62" s="14" t="s">
        <v>92</v>
      </c>
      <c r="P62" s="14" t="s">
        <v>93</v>
      </c>
      <c r="Q62" s="14" t="s">
        <v>94</v>
      </c>
      <c r="R62">
        <f>IF(IFERROR(VLOOKUP(U62,Store_Showcase!B2:H134,7, FALSE), TRUE)=TRUE, IF(IFERROR(VLOOKUP(U62,Store_SRP!B2:H103,7, FALSE), TRUE)=TRUE,VLOOKUP(U62,Store_VAM!B2:H271,7, FALSE),VLOOKUP(U62,Store_SRP!B2:H103,7, FALSE)), VLOOKUP(U62,Store_Showcase!B2:H134,7, FALSE))</f>
      </c>
      <c r="S62">
        <f>IF(IFERROR(VLOOKUP(U62,Store_Showcase!B2:K134,10, FALSE), TRUE)=TRUE, IF(IFERROR(VLOOKUP(U62,Store_SRP!B2:K103,10, FALSE), TRUE)=TRUE,VLOOKUP(U62,Store_VAM!B2:K271,10, FALSE),VLOOKUP(U62,Store_SRP!B2:K103,10, FALSE)), VLOOKUP(U62,Store_Showcase!B2:K134,10, FALSE))</f>
      </c>
      <c r="T62">
        <f>IF(VLOOKUP(D62,Sku_Consolidated!A2:S948,19,FALSE)="SHOWCASE", VLOOKUP(U62,Store_Showcase!B2:L134,11, FALSE), IF(VLOOKUP(D62,Sku_Consolidated!A2:S948,19,FALSE)="VAM",VLOOKUP(U62,Store_VAM!B2:L271,11, FALSE),VLOOKUP(U62,Store_SRP!B2:L103,11, FALSE)))</f>
      </c>
      <c r="U62" s="14">
        <v>2012</v>
      </c>
      <c r="V62">
        <f>IF(VLOOKUP(D62,Sku_Consolidated!A2:S948,19,FALSE)="SHOWCASE", VLOOKUP(U62,Store_Showcase!B2:C134,2, FALSE), IF(VLOOKUP(D62,Sku_Consolidated!A2:S948,19,FALSE)="VAM",VLOOKUP(U62,Store_VAM!B2:C271,2, FALSE),VLOOKUP(U62,Store_SRP!B2:C103,2, FALSE)))</f>
      </c>
      <c r="W62">
        <f>VLOOKUP(D62,Sku_Consolidated!A2:G948, 7, FALSE)</f>
      </c>
      <c r="X62">
        <f>VLOOKUP(D62,Sku_Consolidated!A2:K948, 11, FALSE)</f>
      </c>
      <c r="Y62">
        <f>VLOOKUP(D62,Sku_Consolidated!A2:H948, 8, FALSE)</f>
      </c>
      <c r="Z62">
        <f>VLOOKUP(D62,Sku_Consolidated!A2:I948, 9, FALSE)</f>
      </c>
      <c r="AA62" t="s">
        <v>41</v>
      </c>
      <c r="AB62">
        <f>VLOOKUP(D62,Sku_Consolidated!A2:E948, {5}, FALSE)</f>
      </c>
      <c r="AC62">
        <f>IF(VLOOKUP(D62,Sku_Consolidated!A2:S948,19,FALSE)="SHOWCASE", VLOOKUP(U62,Store_Showcase!B2:N134,13, FALSE), IF(VLOOKUP(D62,Sku_Consolidated!A2:S948,19,FALSE)="VAM",VLOOKUP(U62,Store_VAM!B2:N271,13, FALSE),VLOOKUP(U62,Store_SRP!B2:N103,13, FALSE)))</f>
      </c>
      <c r="AD62">
        <f>IF(IFERROR(AC62,TRUE)=TRUE, "-","OK")</f>
      </c>
      <c r="AE62">
        <f>IF(IFERROR(VLOOKUP(U62,Store_Showcase!B2:H134,{5}, FALSE), TRUE)=TRUE, IF(IFERROR(VLOOKUP(U62,Store_SRP!B2:H103,{5}, FALSE), TRUE)=TRUE,VLOOKUP(U62,Store_VAM!B2:H271,{5}, FALSE),VLOOKUP(U62,Store_SRP!B2:H103,{5}, FALSE)), VLOOKUP(U62,Store_Showcase!B2:H134,{5}, FALSE))</f>
      </c>
      <c r="AF62">
        <f>IF(IFERROR(VLOOKUP(U62,Store_Showcase!B2:H134,{6}, FALSE), TRUE)=TRUE, IF(IFERROR(VLOOKUP(U62,Store_SRP!B2:H103,{6}, FALSE), TRUE)=TRUE,VLOOKUP(U62,Store_VAM!B2:H271,{6}, FALSE),VLOOKUP(U62,Store_SRP!B2:H103,{6}, FALSE)), VLOOKUP(U62,Store_Showcase!B2:H134,{6}, FALSE))</f>
      </c>
      <c r="AG62">
        <f>VLOOKUP(D62,Sku_Consolidated!A2:R948,18,FALSE)</f>
      </c>
      <c r="AH62">
        <f>VLOOKUP(D62,Sku_Consolidated!A2:S948,19,FALSE)</f>
      </c>
      <c r="AI62">
        <f>VLOOKUP(D62,Sku_Consolidated!A2:T948,20,FALSE)</f>
      </c>
    </row>
    <row r="63" spans="1:35" x14ac:dyDescent="0.25">
      <c r="A63">
        <v>2024</v>
      </c>
      <c r="B63" t="s">
        <v>30</v>
      </c>
      <c r="C63" t="s">
        <v>31</v>
      </c>
      <c r="D63">
        <v>104143265</v>
      </c>
      <c r="E63" t="s">
        <v>78</v>
      </c>
      <c r="F63" s="12" t="s">
        <v>148</v>
      </c>
      <c r="G63" s="12" t="s">
        <v>148</v>
      </c>
      <c r="H63" t="s">
        <v>34</v>
      </c>
      <c r="I63" s="13" t="s">
        <v>35</v>
      </c>
      <c r="J63" s="13">
        <f>IF(H63="EA", I63, 0)</f>
      </c>
      <c r="K63" s="13">
        <f>IF(H63="KG", I63, I63 * VLOOKUP(D63,Sku_Consolidated!A2:U948,21,FALSE))</f>
      </c>
      <c r="L63" s="14" t="s">
        <v>36</v>
      </c>
      <c r="M63">
        <v>80</v>
      </c>
      <c r="N63" s="14" t="s">
        <v>80</v>
      </c>
      <c r="O63" s="14" t="s">
        <v>81</v>
      </c>
      <c r="P63" s="14" t="s">
        <v>82</v>
      </c>
      <c r="Q63" s="14" t="s">
        <v>83</v>
      </c>
      <c r="R63">
        <f>IF(IFERROR(VLOOKUP(U63,Store_Showcase!B2:H134,7, FALSE), TRUE)=TRUE, IF(IFERROR(VLOOKUP(U63,Store_SRP!B2:H103,7, FALSE), TRUE)=TRUE,VLOOKUP(U63,Store_VAM!B2:H271,7, FALSE),VLOOKUP(U63,Store_SRP!B2:H103,7, FALSE)), VLOOKUP(U63,Store_Showcase!B2:H134,7, FALSE))</f>
      </c>
      <c r="S63">
        <f>IF(IFERROR(VLOOKUP(U63,Store_Showcase!B2:K134,10, FALSE), TRUE)=TRUE, IF(IFERROR(VLOOKUP(U63,Store_SRP!B2:K103,10, FALSE), TRUE)=TRUE,VLOOKUP(U63,Store_VAM!B2:K271,10, FALSE),VLOOKUP(U63,Store_SRP!B2:K103,10, FALSE)), VLOOKUP(U63,Store_Showcase!B2:K134,10, FALSE))</f>
      </c>
      <c r="T63">
        <f>IF(VLOOKUP(D63,Sku_Consolidated!A2:S948,19,FALSE)="SHOWCASE", VLOOKUP(U63,Store_Showcase!B2:L134,11, FALSE), IF(VLOOKUP(D63,Sku_Consolidated!A2:S948,19,FALSE)="VAM",VLOOKUP(U63,Store_VAM!B2:L271,11, FALSE),VLOOKUP(U63,Store_SRP!B2:L103,11, FALSE)))</f>
      </c>
      <c r="U63" s="14">
        <v>2012</v>
      </c>
      <c r="V63">
        <f>IF(VLOOKUP(D63,Sku_Consolidated!A2:S948,19,FALSE)="SHOWCASE", VLOOKUP(U63,Store_Showcase!B2:C134,2, FALSE), IF(VLOOKUP(D63,Sku_Consolidated!A2:S948,19,FALSE)="VAM",VLOOKUP(U63,Store_VAM!B2:C271,2, FALSE),VLOOKUP(U63,Store_SRP!B2:C103,2, FALSE)))</f>
      </c>
      <c r="W63">
        <f>VLOOKUP(D63,Sku_Consolidated!A2:G948, 7, FALSE)</f>
      </c>
      <c r="X63">
        <f>VLOOKUP(D63,Sku_Consolidated!A2:K948, 11, FALSE)</f>
      </c>
      <c r="Y63">
        <f>VLOOKUP(D63,Sku_Consolidated!A2:H948, 8, FALSE)</f>
      </c>
      <c r="Z63">
        <f>VLOOKUP(D63,Sku_Consolidated!A2:I948, 9, FALSE)</f>
      </c>
      <c r="AA63" t="s">
        <v>41</v>
      </c>
      <c r="AB63">
        <f>VLOOKUP(D63,Sku_Consolidated!A2:E948, {5}, FALSE)</f>
      </c>
      <c r="AC63">
        <f>IF(VLOOKUP(D63,Sku_Consolidated!A2:S948,19,FALSE)="SHOWCASE", VLOOKUP(U63,Store_Showcase!B2:N134,13, FALSE), IF(VLOOKUP(D63,Sku_Consolidated!A2:S948,19,FALSE)="VAM",VLOOKUP(U63,Store_VAM!B2:N271,13, FALSE),VLOOKUP(U63,Store_SRP!B2:N103,13, FALSE)))</f>
      </c>
      <c r="AD63">
        <f>IF(IFERROR(AC63,TRUE)=TRUE, "-","OK")</f>
      </c>
      <c r="AE63">
        <f>IF(IFERROR(VLOOKUP(U63,Store_Showcase!B2:H134,{5}, FALSE), TRUE)=TRUE, IF(IFERROR(VLOOKUP(U63,Store_SRP!B2:H103,{5}, FALSE), TRUE)=TRUE,VLOOKUP(U63,Store_VAM!B2:H271,{5}, FALSE),VLOOKUP(U63,Store_SRP!B2:H103,{5}, FALSE)), VLOOKUP(U63,Store_Showcase!B2:H134,{5}, FALSE))</f>
      </c>
      <c r="AF63">
        <f>IF(IFERROR(VLOOKUP(U63,Store_Showcase!B2:H134,{6}, FALSE), TRUE)=TRUE, IF(IFERROR(VLOOKUP(U63,Store_SRP!B2:H103,{6}, FALSE), TRUE)=TRUE,VLOOKUP(U63,Store_VAM!B2:H271,{6}, FALSE),VLOOKUP(U63,Store_SRP!B2:H103,{6}, FALSE)), VLOOKUP(U63,Store_Showcase!B2:H134,{6}, FALSE))</f>
      </c>
      <c r="AG63">
        <f>VLOOKUP(D63,Sku_Consolidated!A2:R948,18,FALSE)</f>
      </c>
      <c r="AH63">
        <f>VLOOKUP(D63,Sku_Consolidated!A2:S948,19,FALSE)</f>
      </c>
      <c r="AI63">
        <f>VLOOKUP(D63,Sku_Consolidated!A2:T948,20,FALSE)</f>
      </c>
    </row>
    <row r="64" spans="1:35" x14ac:dyDescent="0.25">
      <c r="A64">
        <v>2024</v>
      </c>
      <c r="B64" t="s">
        <v>30</v>
      </c>
      <c r="C64" t="s">
        <v>31</v>
      </c>
      <c r="D64">
        <v>104143282</v>
      </c>
      <c r="E64" t="s">
        <v>133</v>
      </c>
      <c r="F64" s="12" t="s">
        <v>148</v>
      </c>
      <c r="G64" s="12" t="s">
        <v>148</v>
      </c>
      <c r="H64" t="s">
        <v>34</v>
      </c>
      <c r="I64" s="13" t="s">
        <v>35</v>
      </c>
      <c r="J64" s="13">
        <f>IF(H64="EA", I64, 0)</f>
      </c>
      <c r="K64" s="13">
        <f>IF(H64="KG", I64, I64 * VLOOKUP(D64,Sku_Consolidated!A2:U948,21,FALSE))</f>
      </c>
      <c r="L64" s="14" t="s">
        <v>36</v>
      </c>
      <c r="M64">
        <v>80</v>
      </c>
      <c r="N64" s="14" t="s">
        <v>134</v>
      </c>
      <c r="O64" s="14" t="s">
        <v>135</v>
      </c>
      <c r="P64" s="14" t="s">
        <v>136</v>
      </c>
      <c r="Q64" s="14" t="s">
        <v>137</v>
      </c>
      <c r="R64">
        <f>IF(IFERROR(VLOOKUP(U64,Store_Showcase!B2:H134,7, FALSE), TRUE)=TRUE, IF(IFERROR(VLOOKUP(U64,Store_SRP!B2:H103,7, FALSE), TRUE)=TRUE,VLOOKUP(U64,Store_VAM!B2:H271,7, FALSE),VLOOKUP(U64,Store_SRP!B2:H103,7, FALSE)), VLOOKUP(U64,Store_Showcase!B2:H134,7, FALSE))</f>
      </c>
      <c r="S64">
        <f>IF(IFERROR(VLOOKUP(U64,Store_Showcase!B2:K134,10, FALSE), TRUE)=TRUE, IF(IFERROR(VLOOKUP(U64,Store_SRP!B2:K103,10, FALSE), TRUE)=TRUE,VLOOKUP(U64,Store_VAM!B2:K271,10, FALSE),VLOOKUP(U64,Store_SRP!B2:K103,10, FALSE)), VLOOKUP(U64,Store_Showcase!B2:K134,10, FALSE))</f>
      </c>
      <c r="T64">
        <f>IF(VLOOKUP(D64,Sku_Consolidated!A2:S948,19,FALSE)="SHOWCASE", VLOOKUP(U64,Store_Showcase!B2:L134,11, FALSE), IF(VLOOKUP(D64,Sku_Consolidated!A2:S948,19,FALSE)="VAM",VLOOKUP(U64,Store_VAM!B2:L271,11, FALSE),VLOOKUP(U64,Store_SRP!B2:L103,11, FALSE)))</f>
      </c>
      <c r="U64" s="14">
        <v>2012</v>
      </c>
      <c r="V64">
        <f>IF(VLOOKUP(D64,Sku_Consolidated!A2:S948,19,FALSE)="SHOWCASE", VLOOKUP(U64,Store_Showcase!B2:C134,2, FALSE), IF(VLOOKUP(D64,Sku_Consolidated!A2:S948,19,FALSE)="VAM",VLOOKUP(U64,Store_VAM!B2:C271,2, FALSE),VLOOKUP(U64,Store_SRP!B2:C103,2, FALSE)))</f>
      </c>
      <c r="W64">
        <f>VLOOKUP(D64,Sku_Consolidated!A2:G948, 7, FALSE)</f>
      </c>
      <c r="X64">
        <f>VLOOKUP(D64,Sku_Consolidated!A2:K948, 11, FALSE)</f>
      </c>
      <c r="Y64">
        <f>VLOOKUP(D64,Sku_Consolidated!A2:H948, 8, FALSE)</f>
      </c>
      <c r="Z64">
        <f>VLOOKUP(D64,Sku_Consolidated!A2:I948, 9, FALSE)</f>
      </c>
      <c r="AA64" t="s">
        <v>41</v>
      </c>
      <c r="AB64">
        <f>VLOOKUP(D64,Sku_Consolidated!A2:E948, {5}, FALSE)</f>
      </c>
      <c r="AC64">
        <f>IF(VLOOKUP(D64,Sku_Consolidated!A2:S948,19,FALSE)="SHOWCASE", VLOOKUP(U64,Store_Showcase!B2:N134,13, FALSE), IF(VLOOKUP(D64,Sku_Consolidated!A2:S948,19,FALSE)="VAM",VLOOKUP(U64,Store_VAM!B2:N271,13, FALSE),VLOOKUP(U64,Store_SRP!B2:N103,13, FALSE)))</f>
      </c>
      <c r="AD64">
        <f>IF(IFERROR(AC64,TRUE)=TRUE, "-","OK")</f>
      </c>
      <c r="AE64">
        <f>IF(IFERROR(VLOOKUP(U64,Store_Showcase!B2:H134,{5}, FALSE), TRUE)=TRUE, IF(IFERROR(VLOOKUP(U64,Store_SRP!B2:H103,{5}, FALSE), TRUE)=TRUE,VLOOKUP(U64,Store_VAM!B2:H271,{5}, FALSE),VLOOKUP(U64,Store_SRP!B2:H103,{5}, FALSE)), VLOOKUP(U64,Store_Showcase!B2:H134,{5}, FALSE))</f>
      </c>
      <c r="AF64">
        <f>IF(IFERROR(VLOOKUP(U64,Store_Showcase!B2:H134,{6}, FALSE), TRUE)=TRUE, IF(IFERROR(VLOOKUP(U64,Store_SRP!B2:H103,{6}, FALSE), TRUE)=TRUE,VLOOKUP(U64,Store_VAM!B2:H271,{6}, FALSE),VLOOKUP(U64,Store_SRP!B2:H103,{6}, FALSE)), VLOOKUP(U64,Store_Showcase!B2:H134,{6}, FALSE))</f>
      </c>
      <c r="AG64">
        <f>VLOOKUP(D64,Sku_Consolidated!A2:R948,18,FALSE)</f>
      </c>
      <c r="AH64">
        <f>VLOOKUP(D64,Sku_Consolidated!A2:S948,19,FALSE)</f>
      </c>
      <c r="AI64">
        <f>VLOOKUP(D64,Sku_Consolidated!A2:T948,20,FALSE)</f>
      </c>
    </row>
    <row r="65" spans="1:35" x14ac:dyDescent="0.25">
      <c r="A65">
        <v>2024</v>
      </c>
      <c r="B65" t="s">
        <v>30</v>
      </c>
      <c r="C65" t="s">
        <v>31</v>
      </c>
      <c r="D65">
        <v>104143253</v>
      </c>
      <c r="E65" t="s">
        <v>42</v>
      </c>
      <c r="F65" s="12" t="s">
        <v>149</v>
      </c>
      <c r="G65" s="12" t="s">
        <v>149</v>
      </c>
      <c r="H65" t="s">
        <v>34</v>
      </c>
      <c r="I65" s="13" t="s">
        <v>35</v>
      </c>
      <c r="J65" s="13">
        <f>IF(H65="EA", I65, 0)</f>
      </c>
      <c r="K65" s="13">
        <f>IF(H65="KG", I65, I65 * VLOOKUP(D65,Sku_Consolidated!A2:U948,21,FALSE))</f>
      </c>
      <c r="L65" s="14" t="s">
        <v>36</v>
      </c>
      <c r="M65">
        <v>80</v>
      </c>
      <c r="N65" s="14" t="s">
        <v>58</v>
      </c>
      <c r="O65" s="14" t="s">
        <v>59</v>
      </c>
      <c r="P65" s="14" t="s">
        <v>60</v>
      </c>
      <c r="Q65" s="14" t="s">
        <v>61</v>
      </c>
      <c r="R65">
        <f>IF(IFERROR(VLOOKUP(U65,Store_Showcase!B2:H134,7, FALSE), TRUE)=TRUE, IF(IFERROR(VLOOKUP(U65,Store_SRP!B2:H103,7, FALSE), TRUE)=TRUE,VLOOKUP(U65,Store_VAM!B2:H271,7, FALSE),VLOOKUP(U65,Store_SRP!B2:H103,7, FALSE)), VLOOKUP(U65,Store_Showcase!B2:H134,7, FALSE))</f>
      </c>
      <c r="S65">
        <f>IF(IFERROR(VLOOKUP(U65,Store_Showcase!B2:K134,10, FALSE), TRUE)=TRUE, IF(IFERROR(VLOOKUP(U65,Store_SRP!B2:K103,10, FALSE), TRUE)=TRUE,VLOOKUP(U65,Store_VAM!B2:K271,10, FALSE),VLOOKUP(U65,Store_SRP!B2:K103,10, FALSE)), VLOOKUP(U65,Store_Showcase!B2:K134,10, FALSE))</f>
      </c>
      <c r="T65">
        <f>IF(VLOOKUP(D65,Sku_Consolidated!A2:S948,19,FALSE)="SHOWCASE", VLOOKUP(U65,Store_Showcase!B2:L134,11, FALSE), IF(VLOOKUP(D65,Sku_Consolidated!A2:S948,19,FALSE)="VAM",VLOOKUP(U65,Store_VAM!B2:L271,11, FALSE),VLOOKUP(U65,Store_SRP!B2:L103,11, FALSE)))</f>
      </c>
      <c r="U65" s="14">
        <v>2012</v>
      </c>
      <c r="V65">
        <f>IF(VLOOKUP(D65,Sku_Consolidated!A2:S948,19,FALSE)="SHOWCASE", VLOOKUP(U65,Store_Showcase!B2:C134,2, FALSE), IF(VLOOKUP(D65,Sku_Consolidated!A2:S948,19,FALSE)="VAM",VLOOKUP(U65,Store_VAM!B2:C271,2, FALSE),VLOOKUP(U65,Store_SRP!B2:C103,2, FALSE)))</f>
      </c>
      <c r="W65">
        <f>VLOOKUP(D65,Sku_Consolidated!A2:G948, 7, FALSE)</f>
      </c>
      <c r="X65">
        <f>VLOOKUP(D65,Sku_Consolidated!A2:K948, 11, FALSE)</f>
      </c>
      <c r="Y65">
        <f>VLOOKUP(D65,Sku_Consolidated!A2:H948, 8, FALSE)</f>
      </c>
      <c r="Z65">
        <f>VLOOKUP(D65,Sku_Consolidated!A2:I948, 9, FALSE)</f>
      </c>
      <c r="AA65" t="s">
        <v>41</v>
      </c>
      <c r="AB65">
        <f>VLOOKUP(D65,Sku_Consolidated!A2:E948, {5}, FALSE)</f>
      </c>
      <c r="AC65">
        <f>IF(VLOOKUP(D65,Sku_Consolidated!A2:S948,19,FALSE)="SHOWCASE", VLOOKUP(U65,Store_Showcase!B2:N134,13, FALSE), IF(VLOOKUP(D65,Sku_Consolidated!A2:S948,19,FALSE)="VAM",VLOOKUP(U65,Store_VAM!B2:N271,13, FALSE),VLOOKUP(U65,Store_SRP!B2:N103,13, FALSE)))</f>
      </c>
      <c r="AD65">
        <f>IF(IFERROR(AC65,TRUE)=TRUE, "-","OK")</f>
      </c>
      <c r="AE65">
        <f>IF(IFERROR(VLOOKUP(U65,Store_Showcase!B2:H134,{5}, FALSE), TRUE)=TRUE, IF(IFERROR(VLOOKUP(U65,Store_SRP!B2:H103,{5}, FALSE), TRUE)=TRUE,VLOOKUP(U65,Store_VAM!B2:H271,{5}, FALSE),VLOOKUP(U65,Store_SRP!B2:H103,{5}, FALSE)), VLOOKUP(U65,Store_Showcase!B2:H134,{5}, FALSE))</f>
      </c>
      <c r="AF65">
        <f>IF(IFERROR(VLOOKUP(U65,Store_Showcase!B2:H134,{6}, FALSE), TRUE)=TRUE, IF(IFERROR(VLOOKUP(U65,Store_SRP!B2:H103,{6}, FALSE), TRUE)=TRUE,VLOOKUP(U65,Store_VAM!B2:H271,{6}, FALSE),VLOOKUP(U65,Store_SRP!B2:H103,{6}, FALSE)), VLOOKUP(U65,Store_Showcase!B2:H134,{6}, FALSE))</f>
      </c>
      <c r="AG65">
        <f>VLOOKUP(D65,Sku_Consolidated!A2:R948,18,FALSE)</f>
      </c>
      <c r="AH65">
        <f>VLOOKUP(D65,Sku_Consolidated!A2:S948,19,FALSE)</f>
      </c>
      <c r="AI65">
        <f>VLOOKUP(D65,Sku_Consolidated!A2:T948,20,FALSE)</f>
      </c>
    </row>
    <row r="66" spans="1:35" x14ac:dyDescent="0.25">
      <c r="A66">
        <v>2024</v>
      </c>
      <c r="B66" t="s">
        <v>30</v>
      </c>
      <c r="C66" t="s">
        <v>31</v>
      </c>
      <c r="D66">
        <v>104143265</v>
      </c>
      <c r="E66" t="s">
        <v>78</v>
      </c>
      <c r="F66" s="12" t="s">
        <v>149</v>
      </c>
      <c r="G66" s="12" t="s">
        <v>149</v>
      </c>
      <c r="H66" t="s">
        <v>34</v>
      </c>
      <c r="I66" s="13" t="s">
        <v>35</v>
      </c>
      <c r="J66" s="13">
        <f>IF(H66="EA", I66, 0)</f>
      </c>
      <c r="K66" s="13">
        <f>IF(H66="KG", I66, I66 * VLOOKUP(D66,Sku_Consolidated!A2:U948,21,FALSE))</f>
      </c>
      <c r="L66" s="14" t="s">
        <v>36</v>
      </c>
      <c r="M66">
        <v>80</v>
      </c>
      <c r="N66" s="14" t="s">
        <v>80</v>
      </c>
      <c r="O66" s="14" t="s">
        <v>81</v>
      </c>
      <c r="P66" s="14" t="s">
        <v>82</v>
      </c>
      <c r="Q66" s="14" t="s">
        <v>83</v>
      </c>
      <c r="R66">
        <f>IF(IFERROR(VLOOKUP(U66,Store_Showcase!B2:H134,7, FALSE), TRUE)=TRUE, IF(IFERROR(VLOOKUP(U66,Store_SRP!B2:H103,7, FALSE), TRUE)=TRUE,VLOOKUP(U66,Store_VAM!B2:H271,7, FALSE),VLOOKUP(U66,Store_SRP!B2:H103,7, FALSE)), VLOOKUP(U66,Store_Showcase!B2:H134,7, FALSE))</f>
      </c>
      <c r="S66">
        <f>IF(IFERROR(VLOOKUP(U66,Store_Showcase!B2:K134,10, FALSE), TRUE)=TRUE, IF(IFERROR(VLOOKUP(U66,Store_SRP!B2:K103,10, FALSE), TRUE)=TRUE,VLOOKUP(U66,Store_VAM!B2:K271,10, FALSE),VLOOKUP(U66,Store_SRP!B2:K103,10, FALSE)), VLOOKUP(U66,Store_Showcase!B2:K134,10, FALSE))</f>
      </c>
      <c r="T66">
        <f>IF(VLOOKUP(D66,Sku_Consolidated!A2:S948,19,FALSE)="SHOWCASE", VLOOKUP(U66,Store_Showcase!B2:L134,11, FALSE), IF(VLOOKUP(D66,Sku_Consolidated!A2:S948,19,FALSE)="VAM",VLOOKUP(U66,Store_VAM!B2:L271,11, FALSE),VLOOKUP(U66,Store_SRP!B2:L103,11, FALSE)))</f>
      </c>
      <c r="U66" s="14">
        <v>2012</v>
      </c>
      <c r="V66">
        <f>IF(VLOOKUP(D66,Sku_Consolidated!A2:S948,19,FALSE)="SHOWCASE", VLOOKUP(U66,Store_Showcase!B2:C134,2, FALSE), IF(VLOOKUP(D66,Sku_Consolidated!A2:S948,19,FALSE)="VAM",VLOOKUP(U66,Store_VAM!B2:C271,2, FALSE),VLOOKUP(U66,Store_SRP!B2:C103,2, FALSE)))</f>
      </c>
      <c r="W66">
        <f>VLOOKUP(D66,Sku_Consolidated!A2:G948, 7, FALSE)</f>
      </c>
      <c r="X66">
        <f>VLOOKUP(D66,Sku_Consolidated!A2:K948, 11, FALSE)</f>
      </c>
      <c r="Y66">
        <f>VLOOKUP(D66,Sku_Consolidated!A2:H948, 8, FALSE)</f>
      </c>
      <c r="Z66">
        <f>VLOOKUP(D66,Sku_Consolidated!A2:I948, 9, FALSE)</f>
      </c>
      <c r="AA66" t="s">
        <v>41</v>
      </c>
      <c r="AB66">
        <f>VLOOKUP(D66,Sku_Consolidated!A2:E948, {5}, FALSE)</f>
      </c>
      <c r="AC66">
        <f>IF(VLOOKUP(D66,Sku_Consolidated!A2:S948,19,FALSE)="SHOWCASE", VLOOKUP(U66,Store_Showcase!B2:N134,13, FALSE), IF(VLOOKUP(D66,Sku_Consolidated!A2:S948,19,FALSE)="VAM",VLOOKUP(U66,Store_VAM!B2:N271,13, FALSE),VLOOKUP(U66,Store_SRP!B2:N103,13, FALSE)))</f>
      </c>
      <c r="AD66">
        <f>IF(IFERROR(AC66,TRUE)=TRUE, "-","OK")</f>
      </c>
      <c r="AE66">
        <f>IF(IFERROR(VLOOKUP(U66,Store_Showcase!B2:H134,{5}, FALSE), TRUE)=TRUE, IF(IFERROR(VLOOKUP(U66,Store_SRP!B2:H103,{5}, FALSE), TRUE)=TRUE,VLOOKUP(U66,Store_VAM!B2:H271,{5}, FALSE),VLOOKUP(U66,Store_SRP!B2:H103,{5}, FALSE)), VLOOKUP(U66,Store_Showcase!B2:H134,{5}, FALSE))</f>
      </c>
      <c r="AF66">
        <f>IF(IFERROR(VLOOKUP(U66,Store_Showcase!B2:H134,{6}, FALSE), TRUE)=TRUE, IF(IFERROR(VLOOKUP(U66,Store_SRP!B2:H103,{6}, FALSE), TRUE)=TRUE,VLOOKUP(U66,Store_VAM!B2:H271,{6}, FALSE),VLOOKUP(U66,Store_SRP!B2:H103,{6}, FALSE)), VLOOKUP(U66,Store_Showcase!B2:H134,{6}, FALSE))</f>
      </c>
      <c r="AG66">
        <f>VLOOKUP(D66,Sku_Consolidated!A2:R948,18,FALSE)</f>
      </c>
      <c r="AH66">
        <f>VLOOKUP(D66,Sku_Consolidated!A2:S948,19,FALSE)</f>
      </c>
      <c r="AI66">
        <f>VLOOKUP(D66,Sku_Consolidated!A2:T948,20,FALSE)</f>
      </c>
    </row>
    <row r="67" spans="1:35" x14ac:dyDescent="0.25">
      <c r="A67">
        <v>2024</v>
      </c>
      <c r="B67" t="s">
        <v>30</v>
      </c>
      <c r="C67" t="s">
        <v>31</v>
      </c>
      <c r="D67">
        <v>104143253</v>
      </c>
      <c r="E67" t="s">
        <v>42</v>
      </c>
      <c r="F67" s="12" t="s">
        <v>96</v>
      </c>
      <c r="G67" s="12" t="s">
        <v>96</v>
      </c>
      <c r="H67" t="s">
        <v>34</v>
      </c>
      <c r="I67" s="13" t="s">
        <v>35</v>
      </c>
      <c r="J67" s="13">
        <f>IF(H67="EA", I67, 0)</f>
      </c>
      <c r="K67" s="13">
        <f>IF(H67="KG", I67, I67 * VLOOKUP(D67,Sku_Consolidated!A2:U948,21,FALSE))</f>
      </c>
      <c r="L67" s="14" t="s">
        <v>36</v>
      </c>
      <c r="M67">
        <v>80</v>
      </c>
      <c r="N67" s="14" t="s">
        <v>58</v>
      </c>
      <c r="O67" s="14" t="s">
        <v>59</v>
      </c>
      <c r="P67" s="14" t="s">
        <v>60</v>
      </c>
      <c r="Q67" s="14" t="s">
        <v>61</v>
      </c>
      <c r="R67">
        <f>IF(IFERROR(VLOOKUP(U67,Store_Showcase!B2:H134,7, FALSE), TRUE)=TRUE, IF(IFERROR(VLOOKUP(U67,Store_SRP!B2:H103,7, FALSE), TRUE)=TRUE,VLOOKUP(U67,Store_VAM!B2:H271,7, FALSE),VLOOKUP(U67,Store_SRP!B2:H103,7, FALSE)), VLOOKUP(U67,Store_Showcase!B2:H134,7, FALSE))</f>
      </c>
      <c r="S67">
        <f>IF(IFERROR(VLOOKUP(U67,Store_Showcase!B2:K134,10, FALSE), TRUE)=TRUE, IF(IFERROR(VLOOKUP(U67,Store_SRP!B2:K103,10, FALSE), TRUE)=TRUE,VLOOKUP(U67,Store_VAM!B2:K271,10, FALSE),VLOOKUP(U67,Store_SRP!B2:K103,10, FALSE)), VLOOKUP(U67,Store_Showcase!B2:K134,10, FALSE))</f>
      </c>
      <c r="T67">
        <f>IF(VLOOKUP(D67,Sku_Consolidated!A2:S948,19,FALSE)="SHOWCASE", VLOOKUP(U67,Store_Showcase!B2:L134,11, FALSE), IF(VLOOKUP(D67,Sku_Consolidated!A2:S948,19,FALSE)="VAM",VLOOKUP(U67,Store_VAM!B2:L271,11, FALSE),VLOOKUP(U67,Store_SRP!B2:L103,11, FALSE)))</f>
      </c>
      <c r="U67" s="14">
        <v>2012</v>
      </c>
      <c r="V67">
        <f>IF(VLOOKUP(D67,Sku_Consolidated!A2:S948,19,FALSE)="SHOWCASE", VLOOKUP(U67,Store_Showcase!B2:C134,2, FALSE), IF(VLOOKUP(D67,Sku_Consolidated!A2:S948,19,FALSE)="VAM",VLOOKUP(U67,Store_VAM!B2:C271,2, FALSE),VLOOKUP(U67,Store_SRP!B2:C103,2, FALSE)))</f>
      </c>
      <c r="W67">
        <f>VLOOKUP(D67,Sku_Consolidated!A2:G948, 7, FALSE)</f>
      </c>
      <c r="X67">
        <f>VLOOKUP(D67,Sku_Consolidated!A2:K948, 11, FALSE)</f>
      </c>
      <c r="Y67">
        <f>VLOOKUP(D67,Sku_Consolidated!A2:H948, 8, FALSE)</f>
      </c>
      <c r="Z67">
        <f>VLOOKUP(D67,Sku_Consolidated!A2:I948, 9, FALSE)</f>
      </c>
      <c r="AA67" t="s">
        <v>41</v>
      </c>
      <c r="AB67">
        <f>VLOOKUP(D67,Sku_Consolidated!A2:E948, {5}, FALSE)</f>
      </c>
      <c r="AC67">
        <f>IF(VLOOKUP(D67,Sku_Consolidated!A2:S948,19,FALSE)="SHOWCASE", VLOOKUP(U67,Store_Showcase!B2:N134,13, FALSE), IF(VLOOKUP(D67,Sku_Consolidated!A2:S948,19,FALSE)="VAM",VLOOKUP(U67,Store_VAM!B2:N271,13, FALSE),VLOOKUP(U67,Store_SRP!B2:N103,13, FALSE)))</f>
      </c>
      <c r="AD67">
        <f>IF(IFERROR(AC67,TRUE)=TRUE, "-","OK")</f>
      </c>
      <c r="AE67">
        <f>IF(IFERROR(VLOOKUP(U67,Store_Showcase!B2:H134,{5}, FALSE), TRUE)=TRUE, IF(IFERROR(VLOOKUP(U67,Store_SRP!B2:H103,{5}, FALSE), TRUE)=TRUE,VLOOKUP(U67,Store_VAM!B2:H271,{5}, FALSE),VLOOKUP(U67,Store_SRP!B2:H103,{5}, FALSE)), VLOOKUP(U67,Store_Showcase!B2:H134,{5}, FALSE))</f>
      </c>
      <c r="AF67">
        <f>IF(IFERROR(VLOOKUP(U67,Store_Showcase!B2:H134,{6}, FALSE), TRUE)=TRUE, IF(IFERROR(VLOOKUP(U67,Store_SRP!B2:H103,{6}, FALSE), TRUE)=TRUE,VLOOKUP(U67,Store_VAM!B2:H271,{6}, FALSE),VLOOKUP(U67,Store_SRP!B2:H103,{6}, FALSE)), VLOOKUP(U67,Store_Showcase!B2:H134,{6}, FALSE))</f>
      </c>
      <c r="AG67">
        <f>VLOOKUP(D67,Sku_Consolidated!A2:R948,18,FALSE)</f>
      </c>
      <c r="AH67">
        <f>VLOOKUP(D67,Sku_Consolidated!A2:S948,19,FALSE)</f>
      </c>
      <c r="AI67">
        <f>VLOOKUP(D67,Sku_Consolidated!A2:T948,20,FALSE)</f>
      </c>
    </row>
    <row r="68" spans="1:35" x14ac:dyDescent="0.25">
      <c r="A68">
        <v>2024</v>
      </c>
      <c r="B68" t="s">
        <v>30</v>
      </c>
      <c r="C68" t="s">
        <v>31</v>
      </c>
      <c r="D68">
        <v>104143256</v>
      </c>
      <c r="E68" t="s">
        <v>62</v>
      </c>
      <c r="F68" s="12" t="s">
        <v>96</v>
      </c>
      <c r="G68" s="12" t="s">
        <v>96</v>
      </c>
      <c r="H68" t="s">
        <v>34</v>
      </c>
      <c r="I68" s="13" t="s">
        <v>35</v>
      </c>
      <c r="J68" s="13">
        <f>IF(H68="EA", I68, 0)</f>
      </c>
      <c r="K68" s="13">
        <f>IF(H68="KG", I68, I68 * VLOOKUP(D68,Sku_Consolidated!A2:U948,21,FALSE))</f>
      </c>
      <c r="L68" s="14" t="s">
        <v>36</v>
      </c>
      <c r="M68">
        <v>80</v>
      </c>
      <c r="N68" s="14" t="s">
        <v>85</v>
      </c>
      <c r="O68" s="14" t="s">
        <v>86</v>
      </c>
      <c r="P68" s="14" t="s">
        <v>87</v>
      </c>
      <c r="Q68" s="14" t="s">
        <v>88</v>
      </c>
      <c r="R68">
        <f>IF(IFERROR(VLOOKUP(U68,Store_Showcase!B2:H134,7, FALSE), TRUE)=TRUE, IF(IFERROR(VLOOKUP(U68,Store_SRP!B2:H103,7, FALSE), TRUE)=TRUE,VLOOKUP(U68,Store_VAM!B2:H271,7, FALSE),VLOOKUP(U68,Store_SRP!B2:H103,7, FALSE)), VLOOKUP(U68,Store_Showcase!B2:H134,7, FALSE))</f>
      </c>
      <c r="S68">
        <f>IF(IFERROR(VLOOKUP(U68,Store_Showcase!B2:K134,10, FALSE), TRUE)=TRUE, IF(IFERROR(VLOOKUP(U68,Store_SRP!B2:K103,10, FALSE), TRUE)=TRUE,VLOOKUP(U68,Store_VAM!B2:K271,10, FALSE),VLOOKUP(U68,Store_SRP!B2:K103,10, FALSE)), VLOOKUP(U68,Store_Showcase!B2:K134,10, FALSE))</f>
      </c>
      <c r="T68">
        <f>IF(VLOOKUP(D68,Sku_Consolidated!A2:S948,19,FALSE)="SHOWCASE", VLOOKUP(U68,Store_Showcase!B2:L134,11, FALSE), IF(VLOOKUP(D68,Sku_Consolidated!A2:S948,19,FALSE)="VAM",VLOOKUP(U68,Store_VAM!B2:L271,11, FALSE),VLOOKUP(U68,Store_SRP!B2:L103,11, FALSE)))</f>
      </c>
      <c r="U68" s="14">
        <v>2012</v>
      </c>
      <c r="V68">
        <f>IF(VLOOKUP(D68,Sku_Consolidated!A2:S948,19,FALSE)="SHOWCASE", VLOOKUP(U68,Store_Showcase!B2:C134,2, FALSE), IF(VLOOKUP(D68,Sku_Consolidated!A2:S948,19,FALSE)="VAM",VLOOKUP(U68,Store_VAM!B2:C271,2, FALSE),VLOOKUP(U68,Store_SRP!B2:C103,2, FALSE)))</f>
      </c>
      <c r="W68">
        <f>VLOOKUP(D68,Sku_Consolidated!A2:G948, 7, FALSE)</f>
      </c>
      <c r="X68">
        <f>VLOOKUP(D68,Sku_Consolidated!A2:K948, 11, FALSE)</f>
      </c>
      <c r="Y68">
        <f>VLOOKUP(D68,Sku_Consolidated!A2:H948, 8, FALSE)</f>
      </c>
      <c r="Z68">
        <f>VLOOKUP(D68,Sku_Consolidated!A2:I948, 9, FALSE)</f>
      </c>
      <c r="AA68" t="s">
        <v>41</v>
      </c>
      <c r="AB68">
        <f>VLOOKUP(D68,Sku_Consolidated!A2:E948, {5}, FALSE)</f>
      </c>
      <c r="AC68">
        <f>IF(VLOOKUP(D68,Sku_Consolidated!A2:S948,19,FALSE)="SHOWCASE", VLOOKUP(U68,Store_Showcase!B2:N134,13, FALSE), IF(VLOOKUP(D68,Sku_Consolidated!A2:S948,19,FALSE)="VAM",VLOOKUP(U68,Store_VAM!B2:N271,13, FALSE),VLOOKUP(U68,Store_SRP!B2:N103,13, FALSE)))</f>
      </c>
      <c r="AD68">
        <f>IF(IFERROR(AC68,TRUE)=TRUE, "-","OK")</f>
      </c>
      <c r="AE68">
        <f>IF(IFERROR(VLOOKUP(U68,Store_Showcase!B2:H134,{5}, FALSE), TRUE)=TRUE, IF(IFERROR(VLOOKUP(U68,Store_SRP!B2:H103,{5}, FALSE), TRUE)=TRUE,VLOOKUP(U68,Store_VAM!B2:H271,{5}, FALSE),VLOOKUP(U68,Store_SRP!B2:H103,{5}, FALSE)), VLOOKUP(U68,Store_Showcase!B2:H134,{5}, FALSE))</f>
      </c>
      <c r="AF68">
        <f>IF(IFERROR(VLOOKUP(U68,Store_Showcase!B2:H134,{6}, FALSE), TRUE)=TRUE, IF(IFERROR(VLOOKUP(U68,Store_SRP!B2:H103,{6}, FALSE), TRUE)=TRUE,VLOOKUP(U68,Store_VAM!B2:H271,{6}, FALSE),VLOOKUP(U68,Store_SRP!B2:H103,{6}, FALSE)), VLOOKUP(U68,Store_Showcase!B2:H134,{6}, FALSE))</f>
      </c>
      <c r="AG68">
        <f>VLOOKUP(D68,Sku_Consolidated!A2:R948,18,FALSE)</f>
      </c>
      <c r="AH68">
        <f>VLOOKUP(D68,Sku_Consolidated!A2:S948,19,FALSE)</f>
      </c>
      <c r="AI68">
        <f>VLOOKUP(D68,Sku_Consolidated!A2:T948,20,FALSE)</f>
      </c>
    </row>
    <row r="69" spans="1:35" x14ac:dyDescent="0.25">
      <c r="A69">
        <v>2024</v>
      </c>
      <c r="B69" t="s">
        <v>30</v>
      </c>
      <c r="C69" t="s">
        <v>31</v>
      </c>
      <c r="D69">
        <v>104143265</v>
      </c>
      <c r="E69" t="s">
        <v>78</v>
      </c>
      <c r="F69" s="12" t="s">
        <v>96</v>
      </c>
      <c r="G69" s="12" t="s">
        <v>96</v>
      </c>
      <c r="H69" t="s">
        <v>34</v>
      </c>
      <c r="I69" s="13" t="s">
        <v>35</v>
      </c>
      <c r="J69" s="13">
        <f>IF(H69="EA", I69, 0)</f>
      </c>
      <c r="K69" s="13">
        <f>IF(H69="KG", I69, I69 * VLOOKUP(D69,Sku_Consolidated!A2:U948,21,FALSE))</f>
      </c>
      <c r="L69" s="14" t="s">
        <v>36</v>
      </c>
      <c r="M69">
        <v>80</v>
      </c>
      <c r="N69" s="14" t="s">
        <v>80</v>
      </c>
      <c r="O69" s="14" t="s">
        <v>81</v>
      </c>
      <c r="P69" s="14" t="s">
        <v>82</v>
      </c>
      <c r="Q69" s="14" t="s">
        <v>83</v>
      </c>
      <c r="R69">
        <f>IF(IFERROR(VLOOKUP(U69,Store_Showcase!B2:H134,7, FALSE), TRUE)=TRUE, IF(IFERROR(VLOOKUP(U69,Store_SRP!B2:H103,7, FALSE), TRUE)=TRUE,VLOOKUP(U69,Store_VAM!B2:H271,7, FALSE),VLOOKUP(U69,Store_SRP!B2:H103,7, FALSE)), VLOOKUP(U69,Store_Showcase!B2:H134,7, FALSE))</f>
      </c>
      <c r="S69">
        <f>IF(IFERROR(VLOOKUP(U69,Store_Showcase!B2:K134,10, FALSE), TRUE)=TRUE, IF(IFERROR(VLOOKUP(U69,Store_SRP!B2:K103,10, FALSE), TRUE)=TRUE,VLOOKUP(U69,Store_VAM!B2:K271,10, FALSE),VLOOKUP(U69,Store_SRP!B2:K103,10, FALSE)), VLOOKUP(U69,Store_Showcase!B2:K134,10, FALSE))</f>
      </c>
      <c r="T69">
        <f>IF(VLOOKUP(D69,Sku_Consolidated!A2:S948,19,FALSE)="SHOWCASE", VLOOKUP(U69,Store_Showcase!B2:L134,11, FALSE), IF(VLOOKUP(D69,Sku_Consolidated!A2:S948,19,FALSE)="VAM",VLOOKUP(U69,Store_VAM!B2:L271,11, FALSE),VLOOKUP(U69,Store_SRP!B2:L103,11, FALSE)))</f>
      </c>
      <c r="U69" s="14">
        <v>2012</v>
      </c>
      <c r="V69">
        <f>IF(VLOOKUP(D69,Sku_Consolidated!A2:S948,19,FALSE)="SHOWCASE", VLOOKUP(U69,Store_Showcase!B2:C134,2, FALSE), IF(VLOOKUP(D69,Sku_Consolidated!A2:S948,19,FALSE)="VAM",VLOOKUP(U69,Store_VAM!B2:C271,2, FALSE),VLOOKUP(U69,Store_SRP!B2:C103,2, FALSE)))</f>
      </c>
      <c r="W69">
        <f>VLOOKUP(D69,Sku_Consolidated!A2:G948, 7, FALSE)</f>
      </c>
      <c r="X69">
        <f>VLOOKUP(D69,Sku_Consolidated!A2:K948, 11, FALSE)</f>
      </c>
      <c r="Y69">
        <f>VLOOKUP(D69,Sku_Consolidated!A2:H948, 8, FALSE)</f>
      </c>
      <c r="Z69">
        <f>VLOOKUP(D69,Sku_Consolidated!A2:I948, 9, FALSE)</f>
      </c>
      <c r="AA69" t="s">
        <v>41</v>
      </c>
      <c r="AB69">
        <f>VLOOKUP(D69,Sku_Consolidated!A2:E948, {5}, FALSE)</f>
      </c>
      <c r="AC69">
        <f>IF(VLOOKUP(D69,Sku_Consolidated!A2:S948,19,FALSE)="SHOWCASE", VLOOKUP(U69,Store_Showcase!B2:N134,13, FALSE), IF(VLOOKUP(D69,Sku_Consolidated!A2:S948,19,FALSE)="VAM",VLOOKUP(U69,Store_VAM!B2:N271,13, FALSE),VLOOKUP(U69,Store_SRP!B2:N103,13, FALSE)))</f>
      </c>
      <c r="AD69">
        <f>IF(IFERROR(AC69,TRUE)=TRUE, "-","OK")</f>
      </c>
      <c r="AE69">
        <f>IF(IFERROR(VLOOKUP(U69,Store_Showcase!B2:H134,{5}, FALSE), TRUE)=TRUE, IF(IFERROR(VLOOKUP(U69,Store_SRP!B2:H103,{5}, FALSE), TRUE)=TRUE,VLOOKUP(U69,Store_VAM!B2:H271,{5}, FALSE),VLOOKUP(U69,Store_SRP!B2:H103,{5}, FALSE)), VLOOKUP(U69,Store_Showcase!B2:H134,{5}, FALSE))</f>
      </c>
      <c r="AF69">
        <f>IF(IFERROR(VLOOKUP(U69,Store_Showcase!B2:H134,{6}, FALSE), TRUE)=TRUE, IF(IFERROR(VLOOKUP(U69,Store_SRP!B2:H103,{6}, FALSE), TRUE)=TRUE,VLOOKUP(U69,Store_VAM!B2:H271,{6}, FALSE),VLOOKUP(U69,Store_SRP!B2:H103,{6}, FALSE)), VLOOKUP(U69,Store_Showcase!B2:H134,{6}, FALSE))</f>
      </c>
      <c r="AG69">
        <f>VLOOKUP(D69,Sku_Consolidated!A2:R948,18,FALSE)</f>
      </c>
      <c r="AH69">
        <f>VLOOKUP(D69,Sku_Consolidated!A2:S948,19,FALSE)</f>
      </c>
      <c r="AI69">
        <f>VLOOKUP(D69,Sku_Consolidated!A2:T948,20,FALSE)</f>
      </c>
    </row>
    <row r="70" spans="1:35" x14ac:dyDescent="0.25">
      <c r="A70">
        <v>2024</v>
      </c>
      <c r="B70" t="s">
        <v>30</v>
      </c>
      <c r="C70" t="s">
        <v>31</v>
      </c>
      <c r="D70">
        <v>104143259</v>
      </c>
      <c r="E70" t="s">
        <v>142</v>
      </c>
      <c r="F70" s="12" t="s">
        <v>102</v>
      </c>
      <c r="G70" s="12" t="s">
        <v>102</v>
      </c>
      <c r="H70" t="s">
        <v>34</v>
      </c>
      <c r="I70" s="13" t="s">
        <v>35</v>
      </c>
      <c r="J70" s="13">
        <f>IF(H70="EA", I70, 0)</f>
      </c>
      <c r="K70" s="13">
        <f>IF(H70="KG", I70, I70 * VLOOKUP(D70,Sku_Consolidated!A2:U948,21,FALSE))</f>
      </c>
      <c r="L70" s="14" t="s">
        <v>36</v>
      </c>
      <c r="M70">
        <v>80</v>
      </c>
      <c r="N70" s="14" t="s">
        <v>144</v>
      </c>
      <c r="O70" s="14" t="s">
        <v>145</v>
      </c>
      <c r="P70" s="14" t="s">
        <v>146</v>
      </c>
      <c r="Q70" s="14" t="s">
        <v>147</v>
      </c>
      <c r="R70">
        <f>IF(IFERROR(VLOOKUP(U70,Store_Showcase!B2:H134,7, FALSE), TRUE)=TRUE, IF(IFERROR(VLOOKUP(U70,Store_SRP!B2:H103,7, FALSE), TRUE)=TRUE,VLOOKUP(U70,Store_VAM!B2:H271,7, FALSE),VLOOKUP(U70,Store_SRP!B2:H103,7, FALSE)), VLOOKUP(U70,Store_Showcase!B2:H134,7, FALSE))</f>
      </c>
      <c r="S70">
        <f>IF(IFERROR(VLOOKUP(U70,Store_Showcase!B2:K134,10, FALSE), TRUE)=TRUE, IF(IFERROR(VLOOKUP(U70,Store_SRP!B2:K103,10, FALSE), TRUE)=TRUE,VLOOKUP(U70,Store_VAM!B2:K271,10, FALSE),VLOOKUP(U70,Store_SRP!B2:K103,10, FALSE)), VLOOKUP(U70,Store_Showcase!B2:K134,10, FALSE))</f>
      </c>
      <c r="T70">
        <f>IF(VLOOKUP(D70,Sku_Consolidated!A2:S948,19,FALSE)="SHOWCASE", VLOOKUP(U70,Store_Showcase!B2:L134,11, FALSE), IF(VLOOKUP(D70,Sku_Consolidated!A2:S948,19,FALSE)="VAM",VLOOKUP(U70,Store_VAM!B2:L271,11, FALSE),VLOOKUP(U70,Store_SRP!B2:L103,11, FALSE)))</f>
      </c>
      <c r="U70" s="14">
        <v>2012</v>
      </c>
      <c r="V70">
        <f>IF(VLOOKUP(D70,Sku_Consolidated!A2:S948,19,FALSE)="SHOWCASE", VLOOKUP(U70,Store_Showcase!B2:C134,2, FALSE), IF(VLOOKUP(D70,Sku_Consolidated!A2:S948,19,FALSE)="VAM",VLOOKUP(U70,Store_VAM!B2:C271,2, FALSE),VLOOKUP(U70,Store_SRP!B2:C103,2, FALSE)))</f>
      </c>
      <c r="W70">
        <f>VLOOKUP(D70,Sku_Consolidated!A2:G948, 7, FALSE)</f>
      </c>
      <c r="X70">
        <f>VLOOKUP(D70,Sku_Consolidated!A2:K948, 11, FALSE)</f>
      </c>
      <c r="Y70">
        <f>VLOOKUP(D70,Sku_Consolidated!A2:H948, 8, FALSE)</f>
      </c>
      <c r="Z70">
        <f>VLOOKUP(D70,Sku_Consolidated!A2:I948, 9, FALSE)</f>
      </c>
      <c r="AA70" t="s">
        <v>41</v>
      </c>
      <c r="AB70">
        <f>VLOOKUP(D70,Sku_Consolidated!A2:E948, {5}, FALSE)</f>
      </c>
      <c r="AC70">
        <f>IF(VLOOKUP(D70,Sku_Consolidated!A2:S948,19,FALSE)="SHOWCASE", VLOOKUP(U70,Store_Showcase!B2:N134,13, FALSE), IF(VLOOKUP(D70,Sku_Consolidated!A2:S948,19,FALSE)="VAM",VLOOKUP(U70,Store_VAM!B2:N271,13, FALSE),VLOOKUP(U70,Store_SRP!B2:N103,13, FALSE)))</f>
      </c>
      <c r="AD70">
        <f>IF(IFERROR(AC70,TRUE)=TRUE, "-","OK")</f>
      </c>
      <c r="AE70">
        <f>IF(IFERROR(VLOOKUP(U70,Store_Showcase!B2:H134,{5}, FALSE), TRUE)=TRUE, IF(IFERROR(VLOOKUP(U70,Store_SRP!B2:H103,{5}, FALSE), TRUE)=TRUE,VLOOKUP(U70,Store_VAM!B2:H271,{5}, FALSE),VLOOKUP(U70,Store_SRP!B2:H103,{5}, FALSE)), VLOOKUP(U70,Store_Showcase!B2:H134,{5}, FALSE))</f>
      </c>
      <c r="AF70">
        <f>IF(IFERROR(VLOOKUP(U70,Store_Showcase!B2:H134,{6}, FALSE), TRUE)=TRUE, IF(IFERROR(VLOOKUP(U70,Store_SRP!B2:H103,{6}, FALSE), TRUE)=TRUE,VLOOKUP(U70,Store_VAM!B2:H271,{6}, FALSE),VLOOKUP(U70,Store_SRP!B2:H103,{6}, FALSE)), VLOOKUP(U70,Store_Showcase!B2:H134,{6}, FALSE))</f>
      </c>
      <c r="AG70">
        <f>VLOOKUP(D70,Sku_Consolidated!A2:R948,18,FALSE)</f>
      </c>
      <c r="AH70">
        <f>VLOOKUP(D70,Sku_Consolidated!A2:S948,19,FALSE)</f>
      </c>
      <c r="AI70">
        <f>VLOOKUP(D70,Sku_Consolidated!A2:T948,20,FALSE)</f>
      </c>
    </row>
    <row r="71" spans="1:35" x14ac:dyDescent="0.25">
      <c r="A71">
        <v>2024</v>
      </c>
      <c r="B71" t="s">
        <v>30</v>
      </c>
      <c r="C71" t="s">
        <v>31</v>
      </c>
      <c r="D71">
        <v>104143259</v>
      </c>
      <c r="E71" t="s">
        <v>142</v>
      </c>
      <c r="F71" s="12" t="s">
        <v>109</v>
      </c>
      <c r="G71" s="12" t="s">
        <v>109</v>
      </c>
      <c r="H71" t="s">
        <v>34</v>
      </c>
      <c r="I71" s="13" t="s">
        <v>35</v>
      </c>
      <c r="J71" s="13">
        <f>IF(H71="EA", I71, 0)</f>
      </c>
      <c r="K71" s="13">
        <f>IF(H71="KG", I71, I71 * VLOOKUP(D71,Sku_Consolidated!A2:U948,21,FALSE))</f>
      </c>
      <c r="L71" s="14" t="s">
        <v>36</v>
      </c>
      <c r="M71">
        <v>80</v>
      </c>
      <c r="N71" s="14" t="s">
        <v>144</v>
      </c>
      <c r="O71" s="14" t="s">
        <v>145</v>
      </c>
      <c r="P71" s="14" t="s">
        <v>146</v>
      </c>
      <c r="Q71" s="14" t="s">
        <v>147</v>
      </c>
      <c r="R71">
        <f>IF(IFERROR(VLOOKUP(U71,Store_Showcase!B2:H134,7, FALSE), TRUE)=TRUE, IF(IFERROR(VLOOKUP(U71,Store_SRP!B2:H103,7, FALSE), TRUE)=TRUE,VLOOKUP(U71,Store_VAM!B2:H271,7, FALSE),VLOOKUP(U71,Store_SRP!B2:H103,7, FALSE)), VLOOKUP(U71,Store_Showcase!B2:H134,7, FALSE))</f>
      </c>
      <c r="S71">
        <f>IF(IFERROR(VLOOKUP(U71,Store_Showcase!B2:K134,10, FALSE), TRUE)=TRUE, IF(IFERROR(VLOOKUP(U71,Store_SRP!B2:K103,10, FALSE), TRUE)=TRUE,VLOOKUP(U71,Store_VAM!B2:K271,10, FALSE),VLOOKUP(U71,Store_SRP!B2:K103,10, FALSE)), VLOOKUP(U71,Store_Showcase!B2:K134,10, FALSE))</f>
      </c>
      <c r="T71">
        <f>IF(VLOOKUP(D71,Sku_Consolidated!A2:S948,19,FALSE)="SHOWCASE", VLOOKUP(U71,Store_Showcase!B2:L134,11, FALSE), IF(VLOOKUP(D71,Sku_Consolidated!A2:S948,19,FALSE)="VAM",VLOOKUP(U71,Store_VAM!B2:L271,11, FALSE),VLOOKUP(U71,Store_SRP!B2:L103,11, FALSE)))</f>
      </c>
      <c r="U71" s="14">
        <v>2012</v>
      </c>
      <c r="V71">
        <f>IF(VLOOKUP(D71,Sku_Consolidated!A2:S948,19,FALSE)="SHOWCASE", VLOOKUP(U71,Store_Showcase!B2:C134,2, FALSE), IF(VLOOKUP(D71,Sku_Consolidated!A2:S948,19,FALSE)="VAM",VLOOKUP(U71,Store_VAM!B2:C271,2, FALSE),VLOOKUP(U71,Store_SRP!B2:C103,2, FALSE)))</f>
      </c>
      <c r="W71">
        <f>VLOOKUP(D71,Sku_Consolidated!A2:G948, 7, FALSE)</f>
      </c>
      <c r="X71">
        <f>VLOOKUP(D71,Sku_Consolidated!A2:K948, 11, FALSE)</f>
      </c>
      <c r="Y71">
        <f>VLOOKUP(D71,Sku_Consolidated!A2:H948, 8, FALSE)</f>
      </c>
      <c r="Z71">
        <f>VLOOKUP(D71,Sku_Consolidated!A2:I948, 9, FALSE)</f>
      </c>
      <c r="AA71" t="s">
        <v>41</v>
      </c>
      <c r="AB71">
        <f>VLOOKUP(D71,Sku_Consolidated!A2:E948, {5}, FALSE)</f>
      </c>
      <c r="AC71">
        <f>IF(VLOOKUP(D71,Sku_Consolidated!A2:S948,19,FALSE)="SHOWCASE", VLOOKUP(U71,Store_Showcase!B2:N134,13, FALSE), IF(VLOOKUP(D71,Sku_Consolidated!A2:S948,19,FALSE)="VAM",VLOOKUP(U71,Store_VAM!B2:N271,13, FALSE),VLOOKUP(U71,Store_SRP!B2:N103,13, FALSE)))</f>
      </c>
      <c r="AD71">
        <f>IF(IFERROR(AC71,TRUE)=TRUE, "-","OK")</f>
      </c>
      <c r="AE71">
        <f>IF(IFERROR(VLOOKUP(U71,Store_Showcase!B2:H134,{5}, FALSE), TRUE)=TRUE, IF(IFERROR(VLOOKUP(U71,Store_SRP!B2:H103,{5}, FALSE), TRUE)=TRUE,VLOOKUP(U71,Store_VAM!B2:H271,{5}, FALSE),VLOOKUP(U71,Store_SRP!B2:H103,{5}, FALSE)), VLOOKUP(U71,Store_Showcase!B2:H134,{5}, FALSE))</f>
      </c>
      <c r="AF71">
        <f>IF(IFERROR(VLOOKUP(U71,Store_Showcase!B2:H134,{6}, FALSE), TRUE)=TRUE, IF(IFERROR(VLOOKUP(U71,Store_SRP!B2:H103,{6}, FALSE), TRUE)=TRUE,VLOOKUP(U71,Store_VAM!B2:H271,{6}, FALSE),VLOOKUP(U71,Store_SRP!B2:H103,{6}, FALSE)), VLOOKUP(U71,Store_Showcase!B2:H134,{6}, FALSE))</f>
      </c>
      <c r="AG71">
        <f>VLOOKUP(D71,Sku_Consolidated!A2:R948,18,FALSE)</f>
      </c>
      <c r="AH71">
        <f>VLOOKUP(D71,Sku_Consolidated!A2:S948,19,FALSE)</f>
      </c>
      <c r="AI71">
        <f>VLOOKUP(D71,Sku_Consolidated!A2:T948,20,FALSE)</f>
      </c>
    </row>
    <row r="72" spans="1:35" x14ac:dyDescent="0.25">
      <c r="A72">
        <v>2024</v>
      </c>
      <c r="B72" t="s">
        <v>30</v>
      </c>
      <c r="C72" t="s">
        <v>31</v>
      </c>
      <c r="D72">
        <v>104143265</v>
      </c>
      <c r="E72" t="s">
        <v>78</v>
      </c>
      <c r="F72" s="12" t="s">
        <v>110</v>
      </c>
      <c r="G72" s="12" t="s">
        <v>110</v>
      </c>
      <c r="H72" t="s">
        <v>34</v>
      </c>
      <c r="I72" s="13" t="s">
        <v>150</v>
      </c>
      <c r="J72" s="13">
        <f>IF(H72="EA", I72, 0)</f>
      </c>
      <c r="K72" s="13">
        <f>IF(H72="KG", I72, I72 * VLOOKUP(D72,Sku_Consolidated!A2:U948,21,FALSE))</f>
      </c>
      <c r="L72" s="14" t="s">
        <v>36</v>
      </c>
      <c r="M72">
        <v>80</v>
      </c>
      <c r="N72" s="14" t="s">
        <v>72</v>
      </c>
      <c r="O72" s="14" t="s">
        <v>151</v>
      </c>
      <c r="P72" s="14" t="s">
        <v>152</v>
      </c>
      <c r="Q72" s="14" t="s">
        <v>153</v>
      </c>
      <c r="R72">
        <f>IF(IFERROR(VLOOKUP(U72,Store_Showcase!B2:H134,7, FALSE), TRUE)=TRUE, IF(IFERROR(VLOOKUP(U72,Store_SRP!B2:H103,7, FALSE), TRUE)=TRUE,VLOOKUP(U72,Store_VAM!B2:H271,7, FALSE),VLOOKUP(U72,Store_SRP!B2:H103,7, FALSE)), VLOOKUP(U72,Store_Showcase!B2:H134,7, FALSE))</f>
      </c>
      <c r="S72">
        <f>IF(IFERROR(VLOOKUP(U72,Store_Showcase!B2:K134,10, FALSE), TRUE)=TRUE, IF(IFERROR(VLOOKUP(U72,Store_SRP!B2:K103,10, FALSE), TRUE)=TRUE,VLOOKUP(U72,Store_VAM!B2:K271,10, FALSE),VLOOKUP(U72,Store_SRP!B2:K103,10, FALSE)), VLOOKUP(U72,Store_Showcase!B2:K134,10, FALSE))</f>
      </c>
      <c r="T72">
        <f>IF(VLOOKUP(D72,Sku_Consolidated!A2:S948,19,FALSE)="SHOWCASE", VLOOKUP(U72,Store_Showcase!B2:L134,11, FALSE), IF(VLOOKUP(D72,Sku_Consolidated!A2:S948,19,FALSE)="VAM",VLOOKUP(U72,Store_VAM!B2:L271,11, FALSE),VLOOKUP(U72,Store_SRP!B2:L103,11, FALSE)))</f>
      </c>
      <c r="U72" s="14">
        <v>2012</v>
      </c>
      <c r="V72">
        <f>IF(VLOOKUP(D72,Sku_Consolidated!A2:S948,19,FALSE)="SHOWCASE", VLOOKUP(U72,Store_Showcase!B2:C134,2, FALSE), IF(VLOOKUP(D72,Sku_Consolidated!A2:S948,19,FALSE)="VAM",VLOOKUP(U72,Store_VAM!B2:C271,2, FALSE),VLOOKUP(U72,Store_SRP!B2:C103,2, FALSE)))</f>
      </c>
      <c r="W72">
        <f>VLOOKUP(D72,Sku_Consolidated!A2:G948, 7, FALSE)</f>
      </c>
      <c r="X72">
        <f>VLOOKUP(D72,Sku_Consolidated!A2:K948, 11, FALSE)</f>
      </c>
      <c r="Y72">
        <f>VLOOKUP(D72,Sku_Consolidated!A2:H948, 8, FALSE)</f>
      </c>
      <c r="Z72">
        <f>VLOOKUP(D72,Sku_Consolidated!A2:I948, 9, FALSE)</f>
      </c>
      <c r="AA72" t="s">
        <v>41</v>
      </c>
      <c r="AB72">
        <f>VLOOKUP(D72,Sku_Consolidated!A2:E948, {5}, FALSE)</f>
      </c>
      <c r="AC72">
        <f>IF(VLOOKUP(D72,Sku_Consolidated!A2:S948,19,FALSE)="SHOWCASE", VLOOKUP(U72,Store_Showcase!B2:N134,13, FALSE), IF(VLOOKUP(D72,Sku_Consolidated!A2:S948,19,FALSE)="VAM",VLOOKUP(U72,Store_VAM!B2:N271,13, FALSE),VLOOKUP(U72,Store_SRP!B2:N103,13, FALSE)))</f>
      </c>
      <c r="AD72">
        <f>IF(IFERROR(AC72,TRUE)=TRUE, "-","OK")</f>
      </c>
      <c r="AE72">
        <f>IF(IFERROR(VLOOKUP(U72,Store_Showcase!B2:H134,{5}, FALSE), TRUE)=TRUE, IF(IFERROR(VLOOKUP(U72,Store_SRP!B2:H103,{5}, FALSE), TRUE)=TRUE,VLOOKUP(U72,Store_VAM!B2:H271,{5}, FALSE),VLOOKUP(U72,Store_SRP!B2:H103,{5}, FALSE)), VLOOKUP(U72,Store_Showcase!B2:H134,{5}, FALSE))</f>
      </c>
      <c r="AF72">
        <f>IF(IFERROR(VLOOKUP(U72,Store_Showcase!B2:H134,{6}, FALSE), TRUE)=TRUE, IF(IFERROR(VLOOKUP(U72,Store_SRP!B2:H103,{6}, FALSE), TRUE)=TRUE,VLOOKUP(U72,Store_VAM!B2:H271,{6}, FALSE),VLOOKUP(U72,Store_SRP!B2:H103,{6}, FALSE)), VLOOKUP(U72,Store_Showcase!B2:H134,{6}, FALSE))</f>
      </c>
      <c r="AG72">
        <f>VLOOKUP(D72,Sku_Consolidated!A2:R948,18,FALSE)</f>
      </c>
      <c r="AH72">
        <f>VLOOKUP(D72,Sku_Consolidated!A2:S948,19,FALSE)</f>
      </c>
      <c r="AI72">
        <f>VLOOKUP(D72,Sku_Consolidated!A2:T948,20,FALSE)</f>
      </c>
    </row>
    <row r="73" spans="1:35" x14ac:dyDescent="0.25">
      <c r="A73">
        <v>2024</v>
      </c>
      <c r="B73" t="s">
        <v>30</v>
      </c>
      <c r="C73" t="s">
        <v>31</v>
      </c>
      <c r="D73">
        <v>104143263</v>
      </c>
      <c r="E73" t="s">
        <v>90</v>
      </c>
      <c r="F73" s="12" t="s">
        <v>154</v>
      </c>
      <c r="G73" s="12" t="s">
        <v>154</v>
      </c>
      <c r="H73" t="s">
        <v>34</v>
      </c>
      <c r="I73" s="13" t="s">
        <v>35</v>
      </c>
      <c r="J73" s="13">
        <f>IF(H73="EA", I73, 0)</f>
      </c>
      <c r="K73" s="13">
        <f>IF(H73="KG", I73, I73 * VLOOKUP(D73,Sku_Consolidated!A2:U948,21,FALSE))</f>
      </c>
      <c r="L73" s="14" t="s">
        <v>36</v>
      </c>
      <c r="M73">
        <v>80</v>
      </c>
      <c r="N73" s="14" t="s">
        <v>124</v>
      </c>
      <c r="O73" s="14" t="s">
        <v>125</v>
      </c>
      <c r="P73" s="14" t="s">
        <v>126</v>
      </c>
      <c r="Q73" s="14" t="s">
        <v>127</v>
      </c>
      <c r="R73">
        <f>IF(IFERROR(VLOOKUP(U73,Store_Showcase!B2:H134,7, FALSE), TRUE)=TRUE, IF(IFERROR(VLOOKUP(U73,Store_SRP!B2:H103,7, FALSE), TRUE)=TRUE,VLOOKUP(U73,Store_VAM!B2:H271,7, FALSE),VLOOKUP(U73,Store_SRP!B2:H103,7, FALSE)), VLOOKUP(U73,Store_Showcase!B2:H134,7, FALSE))</f>
      </c>
      <c r="S73">
        <f>IF(IFERROR(VLOOKUP(U73,Store_Showcase!B2:K134,10, FALSE), TRUE)=TRUE, IF(IFERROR(VLOOKUP(U73,Store_SRP!B2:K103,10, FALSE), TRUE)=TRUE,VLOOKUP(U73,Store_VAM!B2:K271,10, FALSE),VLOOKUP(U73,Store_SRP!B2:K103,10, FALSE)), VLOOKUP(U73,Store_Showcase!B2:K134,10, FALSE))</f>
      </c>
      <c r="T73">
        <f>IF(VLOOKUP(D73,Sku_Consolidated!A2:S948,19,FALSE)="SHOWCASE", VLOOKUP(U73,Store_Showcase!B2:L134,11, FALSE), IF(VLOOKUP(D73,Sku_Consolidated!A2:S948,19,FALSE)="VAM",VLOOKUP(U73,Store_VAM!B2:L271,11, FALSE),VLOOKUP(U73,Store_SRP!B2:L103,11, FALSE)))</f>
      </c>
      <c r="U73" s="14">
        <v>3022</v>
      </c>
      <c r="V73">
        <f>IF(VLOOKUP(D73,Sku_Consolidated!A2:S948,19,FALSE)="SHOWCASE", VLOOKUP(U73,Store_Showcase!B2:C134,2, FALSE), IF(VLOOKUP(D73,Sku_Consolidated!A2:S948,19,FALSE)="VAM",VLOOKUP(U73,Store_VAM!B2:C271,2, FALSE),VLOOKUP(U73,Store_SRP!B2:C103,2, FALSE)))</f>
      </c>
      <c r="W73">
        <f>VLOOKUP(D73,Sku_Consolidated!A2:G948, 7, FALSE)</f>
      </c>
      <c r="X73">
        <f>VLOOKUP(D73,Sku_Consolidated!A2:K948, 11, FALSE)</f>
      </c>
      <c r="Y73">
        <f>VLOOKUP(D73,Sku_Consolidated!A2:H948, 8, FALSE)</f>
      </c>
      <c r="Z73">
        <f>VLOOKUP(D73,Sku_Consolidated!A2:I948, 9, FALSE)</f>
      </c>
      <c r="AA73" t="s">
        <v>41</v>
      </c>
      <c r="AB73">
        <f>VLOOKUP(D73,Sku_Consolidated!A2:E948, {5}, FALSE)</f>
      </c>
      <c r="AC73">
        <f>IF(VLOOKUP(D73,Sku_Consolidated!A2:S948,19,FALSE)="SHOWCASE", VLOOKUP(U73,Store_Showcase!B2:N134,13, FALSE), IF(VLOOKUP(D73,Sku_Consolidated!A2:S948,19,FALSE)="VAM",VLOOKUP(U73,Store_VAM!B2:N271,13, FALSE),VLOOKUP(U73,Store_SRP!B2:N103,13, FALSE)))</f>
      </c>
      <c r="AD73">
        <f>IF(IFERROR(AC73,TRUE)=TRUE, "-","OK")</f>
      </c>
      <c r="AE73">
        <f>IF(IFERROR(VLOOKUP(U73,Store_Showcase!B2:H134,{5}, FALSE), TRUE)=TRUE, IF(IFERROR(VLOOKUP(U73,Store_SRP!B2:H103,{5}, FALSE), TRUE)=TRUE,VLOOKUP(U73,Store_VAM!B2:H271,{5}, FALSE),VLOOKUP(U73,Store_SRP!B2:H103,{5}, FALSE)), VLOOKUP(U73,Store_Showcase!B2:H134,{5}, FALSE))</f>
      </c>
      <c r="AF73">
        <f>IF(IFERROR(VLOOKUP(U73,Store_Showcase!B2:H134,{6}, FALSE), TRUE)=TRUE, IF(IFERROR(VLOOKUP(U73,Store_SRP!B2:H103,{6}, FALSE), TRUE)=TRUE,VLOOKUP(U73,Store_VAM!B2:H271,{6}, FALSE),VLOOKUP(U73,Store_SRP!B2:H103,{6}, FALSE)), VLOOKUP(U73,Store_Showcase!B2:H134,{6}, FALSE))</f>
      </c>
      <c r="AG73">
        <f>VLOOKUP(D73,Sku_Consolidated!A2:R948,18,FALSE)</f>
      </c>
      <c r="AH73">
        <f>VLOOKUP(D73,Sku_Consolidated!A2:S948,19,FALSE)</f>
      </c>
      <c r="AI73">
        <f>VLOOKUP(D73,Sku_Consolidated!A2:T948,20,FALSE)</f>
      </c>
    </row>
    <row r="74" spans="1:35" x14ac:dyDescent="0.25">
      <c r="A74">
        <v>2024</v>
      </c>
      <c r="B74" t="s">
        <v>30</v>
      </c>
      <c r="C74" t="s">
        <v>31</v>
      </c>
      <c r="D74">
        <v>104143253</v>
      </c>
      <c r="E74" t="s">
        <v>42</v>
      </c>
      <c r="F74" s="12" t="s">
        <v>155</v>
      </c>
      <c r="G74" s="12" t="s">
        <v>155</v>
      </c>
      <c r="H74" t="s">
        <v>34</v>
      </c>
      <c r="I74" s="13" t="s">
        <v>68</v>
      </c>
      <c r="J74" s="13">
        <f>IF(H74="EA", I74, 0)</f>
      </c>
      <c r="K74" s="13">
        <f>IF(H74="KG", I74, I74 * VLOOKUP(D74,Sku_Consolidated!A2:U948,21,FALSE))</f>
      </c>
      <c r="L74" s="14" t="s">
        <v>36</v>
      </c>
      <c r="M74">
        <v>80</v>
      </c>
      <c r="N74" s="14" t="s">
        <v>156</v>
      </c>
      <c r="O74" s="14" t="s">
        <v>157</v>
      </c>
      <c r="P74" s="14" t="s">
        <v>158</v>
      </c>
      <c r="Q74" s="14" t="s">
        <v>159</v>
      </c>
      <c r="R74">
        <f>IF(IFERROR(VLOOKUP(U74,Store_Showcase!B2:H134,7, FALSE), TRUE)=TRUE, IF(IFERROR(VLOOKUP(U74,Store_SRP!B2:H103,7, FALSE), TRUE)=TRUE,VLOOKUP(U74,Store_VAM!B2:H271,7, FALSE),VLOOKUP(U74,Store_SRP!B2:H103,7, FALSE)), VLOOKUP(U74,Store_Showcase!B2:H134,7, FALSE))</f>
      </c>
      <c r="S74">
        <f>IF(IFERROR(VLOOKUP(U74,Store_Showcase!B2:K134,10, FALSE), TRUE)=TRUE, IF(IFERROR(VLOOKUP(U74,Store_SRP!B2:K103,10, FALSE), TRUE)=TRUE,VLOOKUP(U74,Store_VAM!B2:K271,10, FALSE),VLOOKUP(U74,Store_SRP!B2:K103,10, FALSE)), VLOOKUP(U74,Store_Showcase!B2:K134,10, FALSE))</f>
      </c>
      <c r="T74">
        <f>IF(VLOOKUP(D74,Sku_Consolidated!A2:S948,19,FALSE)="SHOWCASE", VLOOKUP(U74,Store_Showcase!B2:L134,11, FALSE), IF(VLOOKUP(D74,Sku_Consolidated!A2:S948,19,FALSE)="VAM",VLOOKUP(U74,Store_VAM!B2:L271,11, FALSE),VLOOKUP(U74,Store_SRP!B2:L103,11, FALSE)))</f>
      </c>
      <c r="U74" s="14">
        <v>3022</v>
      </c>
      <c r="V74">
        <f>IF(VLOOKUP(D74,Sku_Consolidated!A2:S948,19,FALSE)="SHOWCASE", VLOOKUP(U74,Store_Showcase!B2:C134,2, FALSE), IF(VLOOKUP(D74,Sku_Consolidated!A2:S948,19,FALSE)="VAM",VLOOKUP(U74,Store_VAM!B2:C271,2, FALSE),VLOOKUP(U74,Store_SRP!B2:C103,2, FALSE)))</f>
      </c>
      <c r="W74">
        <f>VLOOKUP(D74,Sku_Consolidated!A2:G948, 7, FALSE)</f>
      </c>
      <c r="X74">
        <f>VLOOKUP(D74,Sku_Consolidated!A2:K948, 11, FALSE)</f>
      </c>
      <c r="Y74">
        <f>VLOOKUP(D74,Sku_Consolidated!A2:H948, 8, FALSE)</f>
      </c>
      <c r="Z74">
        <f>VLOOKUP(D74,Sku_Consolidated!A2:I948, 9, FALSE)</f>
      </c>
      <c r="AA74" t="s">
        <v>41</v>
      </c>
      <c r="AB74">
        <f>VLOOKUP(D74,Sku_Consolidated!A2:E948, {5}, FALSE)</f>
      </c>
      <c r="AC74">
        <f>IF(VLOOKUP(D74,Sku_Consolidated!A2:S948,19,FALSE)="SHOWCASE", VLOOKUP(U74,Store_Showcase!B2:N134,13, FALSE), IF(VLOOKUP(D74,Sku_Consolidated!A2:S948,19,FALSE)="VAM",VLOOKUP(U74,Store_VAM!B2:N271,13, FALSE),VLOOKUP(U74,Store_SRP!B2:N103,13, FALSE)))</f>
      </c>
      <c r="AD74">
        <f>IF(IFERROR(AC74,TRUE)=TRUE, "-","OK")</f>
      </c>
      <c r="AE74">
        <f>IF(IFERROR(VLOOKUP(U74,Store_Showcase!B2:H134,{5}, FALSE), TRUE)=TRUE, IF(IFERROR(VLOOKUP(U74,Store_SRP!B2:H103,{5}, FALSE), TRUE)=TRUE,VLOOKUP(U74,Store_VAM!B2:H271,{5}, FALSE),VLOOKUP(U74,Store_SRP!B2:H103,{5}, FALSE)), VLOOKUP(U74,Store_Showcase!B2:H134,{5}, FALSE))</f>
      </c>
      <c r="AF74">
        <f>IF(IFERROR(VLOOKUP(U74,Store_Showcase!B2:H134,{6}, FALSE), TRUE)=TRUE, IF(IFERROR(VLOOKUP(U74,Store_SRP!B2:H103,{6}, FALSE), TRUE)=TRUE,VLOOKUP(U74,Store_VAM!B2:H271,{6}, FALSE),VLOOKUP(U74,Store_SRP!B2:H103,{6}, FALSE)), VLOOKUP(U74,Store_Showcase!B2:H134,{6}, FALSE))</f>
      </c>
      <c r="AG74">
        <f>VLOOKUP(D74,Sku_Consolidated!A2:R948,18,FALSE)</f>
      </c>
      <c r="AH74">
        <f>VLOOKUP(D74,Sku_Consolidated!A2:S948,19,FALSE)</f>
      </c>
      <c r="AI74">
        <f>VLOOKUP(D74,Sku_Consolidated!A2:T948,20,FALSE)</f>
      </c>
    </row>
    <row r="75" spans="1:35" x14ac:dyDescent="0.25">
      <c r="A75">
        <v>2024</v>
      </c>
      <c r="B75" t="s">
        <v>30</v>
      </c>
      <c r="C75" t="s">
        <v>31</v>
      </c>
      <c r="D75">
        <v>104143253</v>
      </c>
      <c r="E75" t="s">
        <v>42</v>
      </c>
      <c r="F75" s="12" t="s">
        <v>160</v>
      </c>
      <c r="G75" s="12" t="s">
        <v>160</v>
      </c>
      <c r="H75" t="s">
        <v>34</v>
      </c>
      <c r="I75" s="13" t="s">
        <v>53</v>
      </c>
      <c r="J75" s="13">
        <f>IF(H75="EA", I75, 0)</f>
      </c>
      <c r="K75" s="13">
        <f>IF(H75="KG", I75, I75 * VLOOKUP(D75,Sku_Consolidated!A2:U948,21,FALSE))</f>
      </c>
      <c r="L75" s="14" t="s">
        <v>36</v>
      </c>
      <c r="M75">
        <v>80</v>
      </c>
      <c r="N75" s="14" t="s">
        <v>138</v>
      </c>
      <c r="O75" s="14" t="s">
        <v>139</v>
      </c>
      <c r="P75" s="14" t="s">
        <v>140</v>
      </c>
      <c r="Q75" s="14" t="s">
        <v>141</v>
      </c>
      <c r="R75">
        <f>IF(IFERROR(VLOOKUP(U75,Store_Showcase!B2:H134,7, FALSE), TRUE)=TRUE, IF(IFERROR(VLOOKUP(U75,Store_SRP!B2:H103,7, FALSE), TRUE)=TRUE,VLOOKUP(U75,Store_VAM!B2:H271,7, FALSE),VLOOKUP(U75,Store_SRP!B2:H103,7, FALSE)), VLOOKUP(U75,Store_Showcase!B2:H134,7, FALSE))</f>
      </c>
      <c r="S75">
        <f>IF(IFERROR(VLOOKUP(U75,Store_Showcase!B2:K134,10, FALSE), TRUE)=TRUE, IF(IFERROR(VLOOKUP(U75,Store_SRP!B2:K103,10, FALSE), TRUE)=TRUE,VLOOKUP(U75,Store_VAM!B2:K271,10, FALSE),VLOOKUP(U75,Store_SRP!B2:K103,10, FALSE)), VLOOKUP(U75,Store_Showcase!B2:K134,10, FALSE))</f>
      </c>
      <c r="T75">
        <f>IF(VLOOKUP(D75,Sku_Consolidated!A2:S948,19,FALSE)="SHOWCASE", VLOOKUP(U75,Store_Showcase!B2:L134,11, FALSE), IF(VLOOKUP(D75,Sku_Consolidated!A2:S948,19,FALSE)="VAM",VLOOKUP(U75,Store_VAM!B2:L271,11, FALSE),VLOOKUP(U75,Store_SRP!B2:L103,11, FALSE)))</f>
      </c>
      <c r="U75" s="14">
        <v>3022</v>
      </c>
      <c r="V75">
        <f>IF(VLOOKUP(D75,Sku_Consolidated!A2:S948,19,FALSE)="SHOWCASE", VLOOKUP(U75,Store_Showcase!B2:C134,2, FALSE), IF(VLOOKUP(D75,Sku_Consolidated!A2:S948,19,FALSE)="VAM",VLOOKUP(U75,Store_VAM!B2:C271,2, FALSE),VLOOKUP(U75,Store_SRP!B2:C103,2, FALSE)))</f>
      </c>
      <c r="W75">
        <f>VLOOKUP(D75,Sku_Consolidated!A2:G948, 7, FALSE)</f>
      </c>
      <c r="X75">
        <f>VLOOKUP(D75,Sku_Consolidated!A2:K948, 11, FALSE)</f>
      </c>
      <c r="Y75">
        <f>VLOOKUP(D75,Sku_Consolidated!A2:H948, 8, FALSE)</f>
      </c>
      <c r="Z75">
        <f>VLOOKUP(D75,Sku_Consolidated!A2:I948, 9, FALSE)</f>
      </c>
      <c r="AA75" t="s">
        <v>41</v>
      </c>
      <c r="AB75">
        <f>VLOOKUP(D75,Sku_Consolidated!A2:E948, {5}, FALSE)</f>
      </c>
      <c r="AC75">
        <f>IF(VLOOKUP(D75,Sku_Consolidated!A2:S948,19,FALSE)="SHOWCASE", VLOOKUP(U75,Store_Showcase!B2:N134,13, FALSE), IF(VLOOKUP(D75,Sku_Consolidated!A2:S948,19,FALSE)="VAM",VLOOKUP(U75,Store_VAM!B2:N271,13, FALSE),VLOOKUP(U75,Store_SRP!B2:N103,13, FALSE)))</f>
      </c>
      <c r="AD75">
        <f>IF(IFERROR(AC75,TRUE)=TRUE, "-","OK")</f>
      </c>
      <c r="AE75">
        <f>IF(IFERROR(VLOOKUP(U75,Store_Showcase!B2:H134,{5}, FALSE), TRUE)=TRUE, IF(IFERROR(VLOOKUP(U75,Store_SRP!B2:H103,{5}, FALSE), TRUE)=TRUE,VLOOKUP(U75,Store_VAM!B2:H271,{5}, FALSE),VLOOKUP(U75,Store_SRP!B2:H103,{5}, FALSE)), VLOOKUP(U75,Store_Showcase!B2:H134,{5}, FALSE))</f>
      </c>
      <c r="AF75">
        <f>IF(IFERROR(VLOOKUP(U75,Store_Showcase!B2:H134,{6}, FALSE), TRUE)=TRUE, IF(IFERROR(VLOOKUP(U75,Store_SRP!B2:H103,{6}, FALSE), TRUE)=TRUE,VLOOKUP(U75,Store_VAM!B2:H271,{6}, FALSE),VLOOKUP(U75,Store_SRP!B2:H103,{6}, FALSE)), VLOOKUP(U75,Store_Showcase!B2:H134,{6}, FALSE))</f>
      </c>
      <c r="AG75">
        <f>VLOOKUP(D75,Sku_Consolidated!A2:R948,18,FALSE)</f>
      </c>
      <c r="AH75">
        <f>VLOOKUP(D75,Sku_Consolidated!A2:S948,19,FALSE)</f>
      </c>
      <c r="AI75">
        <f>VLOOKUP(D75,Sku_Consolidated!A2:T948,20,FALSE)</f>
      </c>
    </row>
    <row r="76" spans="1:35" x14ac:dyDescent="0.25">
      <c r="A76">
        <v>2024</v>
      </c>
      <c r="B76" t="s">
        <v>30</v>
      </c>
      <c r="C76" t="s">
        <v>31</v>
      </c>
      <c r="D76">
        <v>104143246</v>
      </c>
      <c r="E76" t="s">
        <v>32</v>
      </c>
      <c r="F76" s="12" t="s">
        <v>52</v>
      </c>
      <c r="G76" s="12" t="s">
        <v>52</v>
      </c>
      <c r="H76" t="s">
        <v>34</v>
      </c>
      <c r="I76" s="13" t="s">
        <v>68</v>
      </c>
      <c r="J76" s="13">
        <f>IF(H76="EA", I76, 0)</f>
      </c>
      <c r="K76" s="13">
        <f>IF(H76="KG", I76, I76 * VLOOKUP(D76,Sku_Consolidated!A2:U948,21,FALSE))</f>
      </c>
      <c r="L76" s="14" t="s">
        <v>36</v>
      </c>
      <c r="M76">
        <v>80</v>
      </c>
      <c r="N76" s="14" t="s">
        <v>105</v>
      </c>
      <c r="O76" s="14" t="s">
        <v>106</v>
      </c>
      <c r="P76" s="14" t="s">
        <v>107</v>
      </c>
      <c r="Q76" s="14" t="s">
        <v>108</v>
      </c>
      <c r="R76">
        <f>IF(IFERROR(VLOOKUP(U76,Store_Showcase!B2:H134,7, FALSE), TRUE)=TRUE, IF(IFERROR(VLOOKUP(U76,Store_SRP!B2:H103,7, FALSE), TRUE)=TRUE,VLOOKUP(U76,Store_VAM!B2:H271,7, FALSE),VLOOKUP(U76,Store_SRP!B2:H103,7, FALSE)), VLOOKUP(U76,Store_Showcase!B2:H134,7, FALSE))</f>
      </c>
      <c r="S76">
        <f>IF(IFERROR(VLOOKUP(U76,Store_Showcase!B2:K134,10, FALSE), TRUE)=TRUE, IF(IFERROR(VLOOKUP(U76,Store_SRP!B2:K103,10, FALSE), TRUE)=TRUE,VLOOKUP(U76,Store_VAM!B2:K271,10, FALSE),VLOOKUP(U76,Store_SRP!B2:K103,10, FALSE)), VLOOKUP(U76,Store_Showcase!B2:K134,10, FALSE))</f>
      </c>
      <c r="T76">
        <f>IF(VLOOKUP(D76,Sku_Consolidated!A2:S948,19,FALSE)="SHOWCASE", VLOOKUP(U76,Store_Showcase!B2:L134,11, FALSE), IF(VLOOKUP(D76,Sku_Consolidated!A2:S948,19,FALSE)="VAM",VLOOKUP(U76,Store_VAM!B2:L271,11, FALSE),VLOOKUP(U76,Store_SRP!B2:L103,11, FALSE)))</f>
      </c>
      <c r="U76" s="14">
        <v>3022</v>
      </c>
      <c r="V76">
        <f>IF(VLOOKUP(D76,Sku_Consolidated!A2:S948,19,FALSE)="SHOWCASE", VLOOKUP(U76,Store_Showcase!B2:C134,2, FALSE), IF(VLOOKUP(D76,Sku_Consolidated!A2:S948,19,FALSE)="VAM",VLOOKUP(U76,Store_VAM!B2:C271,2, FALSE),VLOOKUP(U76,Store_SRP!B2:C103,2, FALSE)))</f>
      </c>
      <c r="W76">
        <f>VLOOKUP(D76,Sku_Consolidated!A2:G948, 7, FALSE)</f>
      </c>
      <c r="X76">
        <f>VLOOKUP(D76,Sku_Consolidated!A2:K948, 11, FALSE)</f>
      </c>
      <c r="Y76">
        <f>VLOOKUP(D76,Sku_Consolidated!A2:H948, 8, FALSE)</f>
      </c>
      <c r="Z76">
        <f>VLOOKUP(D76,Sku_Consolidated!A2:I948, 9, FALSE)</f>
      </c>
      <c r="AA76" t="s">
        <v>41</v>
      </c>
      <c r="AB76">
        <f>VLOOKUP(D76,Sku_Consolidated!A2:E948, {5}, FALSE)</f>
      </c>
      <c r="AC76">
        <f>IF(VLOOKUP(D76,Sku_Consolidated!A2:S948,19,FALSE)="SHOWCASE", VLOOKUP(U76,Store_Showcase!B2:N134,13, FALSE), IF(VLOOKUP(D76,Sku_Consolidated!A2:S948,19,FALSE)="VAM",VLOOKUP(U76,Store_VAM!B2:N271,13, FALSE),VLOOKUP(U76,Store_SRP!B2:N103,13, FALSE)))</f>
      </c>
      <c r="AD76">
        <f>IF(IFERROR(AC76,TRUE)=TRUE, "-","OK")</f>
      </c>
      <c r="AE76">
        <f>IF(IFERROR(VLOOKUP(U76,Store_Showcase!B2:H134,{5}, FALSE), TRUE)=TRUE, IF(IFERROR(VLOOKUP(U76,Store_SRP!B2:H103,{5}, FALSE), TRUE)=TRUE,VLOOKUP(U76,Store_VAM!B2:H271,{5}, FALSE),VLOOKUP(U76,Store_SRP!B2:H103,{5}, FALSE)), VLOOKUP(U76,Store_Showcase!B2:H134,{5}, FALSE))</f>
      </c>
      <c r="AF76">
        <f>IF(IFERROR(VLOOKUP(U76,Store_Showcase!B2:H134,{6}, FALSE), TRUE)=TRUE, IF(IFERROR(VLOOKUP(U76,Store_SRP!B2:H103,{6}, FALSE), TRUE)=TRUE,VLOOKUP(U76,Store_VAM!B2:H271,{6}, FALSE),VLOOKUP(U76,Store_SRP!B2:H103,{6}, FALSE)), VLOOKUP(U76,Store_Showcase!B2:H134,{6}, FALSE))</f>
      </c>
      <c r="AG76">
        <f>VLOOKUP(D76,Sku_Consolidated!A2:R948,18,FALSE)</f>
      </c>
      <c r="AH76">
        <f>VLOOKUP(D76,Sku_Consolidated!A2:S948,19,FALSE)</f>
      </c>
      <c r="AI76">
        <f>VLOOKUP(D76,Sku_Consolidated!A2:T948,20,FALSE)</f>
      </c>
    </row>
    <row r="77" spans="1:35" x14ac:dyDescent="0.25">
      <c r="A77">
        <v>2024</v>
      </c>
      <c r="B77" t="s">
        <v>30</v>
      </c>
      <c r="C77" t="s">
        <v>31</v>
      </c>
      <c r="D77">
        <v>104143265</v>
      </c>
      <c r="E77" t="s">
        <v>78</v>
      </c>
      <c r="F77" s="12" t="s">
        <v>52</v>
      </c>
      <c r="G77" s="12" t="s">
        <v>52</v>
      </c>
      <c r="H77" t="s">
        <v>34</v>
      </c>
      <c r="I77" s="13" t="s">
        <v>35</v>
      </c>
      <c r="J77" s="13">
        <f>IF(H77="EA", I77, 0)</f>
      </c>
      <c r="K77" s="13">
        <f>IF(H77="KG", I77, I77 * VLOOKUP(D77,Sku_Consolidated!A2:U948,21,FALSE))</f>
      </c>
      <c r="L77" s="14" t="s">
        <v>36</v>
      </c>
      <c r="M77">
        <v>80</v>
      </c>
      <c r="N77" s="14" t="s">
        <v>80</v>
      </c>
      <c r="O77" s="14" t="s">
        <v>81</v>
      </c>
      <c r="P77" s="14" t="s">
        <v>82</v>
      </c>
      <c r="Q77" s="14" t="s">
        <v>83</v>
      </c>
      <c r="R77">
        <f>IF(IFERROR(VLOOKUP(U77,Store_Showcase!B2:H134,7, FALSE), TRUE)=TRUE, IF(IFERROR(VLOOKUP(U77,Store_SRP!B2:H103,7, FALSE), TRUE)=TRUE,VLOOKUP(U77,Store_VAM!B2:H271,7, FALSE),VLOOKUP(U77,Store_SRP!B2:H103,7, FALSE)), VLOOKUP(U77,Store_Showcase!B2:H134,7, FALSE))</f>
      </c>
      <c r="S77">
        <f>IF(IFERROR(VLOOKUP(U77,Store_Showcase!B2:K134,10, FALSE), TRUE)=TRUE, IF(IFERROR(VLOOKUP(U77,Store_SRP!B2:K103,10, FALSE), TRUE)=TRUE,VLOOKUP(U77,Store_VAM!B2:K271,10, FALSE),VLOOKUP(U77,Store_SRP!B2:K103,10, FALSE)), VLOOKUP(U77,Store_Showcase!B2:K134,10, FALSE))</f>
      </c>
      <c r="T77">
        <f>IF(VLOOKUP(D77,Sku_Consolidated!A2:S948,19,FALSE)="SHOWCASE", VLOOKUP(U77,Store_Showcase!B2:L134,11, FALSE), IF(VLOOKUP(D77,Sku_Consolidated!A2:S948,19,FALSE)="VAM",VLOOKUP(U77,Store_VAM!B2:L271,11, FALSE),VLOOKUP(U77,Store_SRP!B2:L103,11, FALSE)))</f>
      </c>
      <c r="U77" s="14">
        <v>3022</v>
      </c>
      <c r="V77">
        <f>IF(VLOOKUP(D77,Sku_Consolidated!A2:S948,19,FALSE)="SHOWCASE", VLOOKUP(U77,Store_Showcase!B2:C134,2, FALSE), IF(VLOOKUP(D77,Sku_Consolidated!A2:S948,19,FALSE)="VAM",VLOOKUP(U77,Store_VAM!B2:C271,2, FALSE),VLOOKUP(U77,Store_SRP!B2:C103,2, FALSE)))</f>
      </c>
      <c r="W77">
        <f>VLOOKUP(D77,Sku_Consolidated!A2:G948, 7, FALSE)</f>
      </c>
      <c r="X77">
        <f>VLOOKUP(D77,Sku_Consolidated!A2:K948, 11, FALSE)</f>
      </c>
      <c r="Y77">
        <f>VLOOKUP(D77,Sku_Consolidated!A2:H948, 8, FALSE)</f>
      </c>
      <c r="Z77">
        <f>VLOOKUP(D77,Sku_Consolidated!A2:I948, 9, FALSE)</f>
      </c>
      <c r="AA77" t="s">
        <v>41</v>
      </c>
      <c r="AB77">
        <f>VLOOKUP(D77,Sku_Consolidated!A2:E948, {5}, FALSE)</f>
      </c>
      <c r="AC77">
        <f>IF(VLOOKUP(D77,Sku_Consolidated!A2:S948,19,FALSE)="SHOWCASE", VLOOKUP(U77,Store_Showcase!B2:N134,13, FALSE), IF(VLOOKUP(D77,Sku_Consolidated!A2:S948,19,FALSE)="VAM",VLOOKUP(U77,Store_VAM!B2:N271,13, FALSE),VLOOKUP(U77,Store_SRP!B2:N103,13, FALSE)))</f>
      </c>
      <c r="AD77">
        <f>IF(IFERROR(AC77,TRUE)=TRUE, "-","OK")</f>
      </c>
      <c r="AE77">
        <f>IF(IFERROR(VLOOKUP(U77,Store_Showcase!B2:H134,{5}, FALSE), TRUE)=TRUE, IF(IFERROR(VLOOKUP(U77,Store_SRP!B2:H103,{5}, FALSE), TRUE)=TRUE,VLOOKUP(U77,Store_VAM!B2:H271,{5}, FALSE),VLOOKUP(U77,Store_SRP!B2:H103,{5}, FALSE)), VLOOKUP(U77,Store_Showcase!B2:H134,{5}, FALSE))</f>
      </c>
      <c r="AF77">
        <f>IF(IFERROR(VLOOKUP(U77,Store_Showcase!B2:H134,{6}, FALSE), TRUE)=TRUE, IF(IFERROR(VLOOKUP(U77,Store_SRP!B2:H103,{6}, FALSE), TRUE)=TRUE,VLOOKUP(U77,Store_VAM!B2:H271,{6}, FALSE),VLOOKUP(U77,Store_SRP!B2:H103,{6}, FALSE)), VLOOKUP(U77,Store_Showcase!B2:H134,{6}, FALSE))</f>
      </c>
      <c r="AG77">
        <f>VLOOKUP(D77,Sku_Consolidated!A2:R948,18,FALSE)</f>
      </c>
      <c r="AH77">
        <f>VLOOKUP(D77,Sku_Consolidated!A2:S948,19,FALSE)</f>
      </c>
      <c r="AI77">
        <f>VLOOKUP(D77,Sku_Consolidated!A2:T948,20,FALSE)</f>
      </c>
    </row>
    <row r="78" spans="1:35" x14ac:dyDescent="0.25">
      <c r="A78">
        <v>2024</v>
      </c>
      <c r="B78" t="s">
        <v>30</v>
      </c>
      <c r="C78" t="s">
        <v>31</v>
      </c>
      <c r="D78">
        <v>104143268</v>
      </c>
      <c r="E78" t="s">
        <v>47</v>
      </c>
      <c r="F78" s="12" t="s">
        <v>52</v>
      </c>
      <c r="G78" s="12" t="s">
        <v>52</v>
      </c>
      <c r="H78" t="s">
        <v>34</v>
      </c>
      <c r="I78" s="13" t="s">
        <v>35</v>
      </c>
      <c r="J78" s="13">
        <f>IF(H78="EA", I78, 0)</f>
      </c>
      <c r="K78" s="13">
        <f>IF(H78="KG", I78, I78 * VLOOKUP(D78,Sku_Consolidated!A2:U948,21,FALSE))</f>
      </c>
      <c r="L78" s="14" t="s">
        <v>36</v>
      </c>
      <c r="M78">
        <v>80</v>
      </c>
      <c r="N78" s="14" t="s">
        <v>74</v>
      </c>
      <c r="O78" s="14" t="s">
        <v>75</v>
      </c>
      <c r="P78" s="14" t="s">
        <v>76</v>
      </c>
      <c r="Q78" s="14" t="s">
        <v>77</v>
      </c>
      <c r="R78">
        <f>IF(IFERROR(VLOOKUP(U78,Store_Showcase!B2:H134,7, FALSE), TRUE)=TRUE, IF(IFERROR(VLOOKUP(U78,Store_SRP!B2:H103,7, FALSE), TRUE)=TRUE,VLOOKUP(U78,Store_VAM!B2:H271,7, FALSE),VLOOKUP(U78,Store_SRP!B2:H103,7, FALSE)), VLOOKUP(U78,Store_Showcase!B2:H134,7, FALSE))</f>
      </c>
      <c r="S78">
        <f>IF(IFERROR(VLOOKUP(U78,Store_Showcase!B2:K134,10, FALSE), TRUE)=TRUE, IF(IFERROR(VLOOKUP(U78,Store_SRP!B2:K103,10, FALSE), TRUE)=TRUE,VLOOKUP(U78,Store_VAM!B2:K271,10, FALSE),VLOOKUP(U78,Store_SRP!B2:K103,10, FALSE)), VLOOKUP(U78,Store_Showcase!B2:K134,10, FALSE))</f>
      </c>
      <c r="T78">
        <f>IF(VLOOKUP(D78,Sku_Consolidated!A2:S948,19,FALSE)="SHOWCASE", VLOOKUP(U78,Store_Showcase!B2:L134,11, FALSE), IF(VLOOKUP(D78,Sku_Consolidated!A2:S948,19,FALSE)="VAM",VLOOKUP(U78,Store_VAM!B2:L271,11, FALSE),VLOOKUP(U78,Store_SRP!B2:L103,11, FALSE)))</f>
      </c>
      <c r="U78" s="14">
        <v>3022</v>
      </c>
      <c r="V78">
        <f>IF(VLOOKUP(D78,Sku_Consolidated!A2:S948,19,FALSE)="SHOWCASE", VLOOKUP(U78,Store_Showcase!B2:C134,2, FALSE), IF(VLOOKUP(D78,Sku_Consolidated!A2:S948,19,FALSE)="VAM",VLOOKUP(U78,Store_VAM!B2:C271,2, FALSE),VLOOKUP(U78,Store_SRP!B2:C103,2, FALSE)))</f>
      </c>
      <c r="W78">
        <f>VLOOKUP(D78,Sku_Consolidated!A2:G948, 7, FALSE)</f>
      </c>
      <c r="X78">
        <f>VLOOKUP(D78,Sku_Consolidated!A2:K948, 11, FALSE)</f>
      </c>
      <c r="Y78">
        <f>VLOOKUP(D78,Sku_Consolidated!A2:H948, 8, FALSE)</f>
      </c>
      <c r="Z78">
        <f>VLOOKUP(D78,Sku_Consolidated!A2:I948, 9, FALSE)</f>
      </c>
      <c r="AA78" t="s">
        <v>41</v>
      </c>
      <c r="AB78">
        <f>VLOOKUP(D78,Sku_Consolidated!A2:E948, {5}, FALSE)</f>
      </c>
      <c r="AC78">
        <f>IF(VLOOKUP(D78,Sku_Consolidated!A2:S948,19,FALSE)="SHOWCASE", VLOOKUP(U78,Store_Showcase!B2:N134,13, FALSE), IF(VLOOKUP(D78,Sku_Consolidated!A2:S948,19,FALSE)="VAM",VLOOKUP(U78,Store_VAM!B2:N271,13, FALSE),VLOOKUP(U78,Store_SRP!B2:N103,13, FALSE)))</f>
      </c>
      <c r="AD78">
        <f>IF(IFERROR(AC78,TRUE)=TRUE, "-","OK")</f>
      </c>
      <c r="AE78">
        <f>IF(IFERROR(VLOOKUP(U78,Store_Showcase!B2:H134,{5}, FALSE), TRUE)=TRUE, IF(IFERROR(VLOOKUP(U78,Store_SRP!B2:H103,{5}, FALSE), TRUE)=TRUE,VLOOKUP(U78,Store_VAM!B2:H271,{5}, FALSE),VLOOKUP(U78,Store_SRP!B2:H103,{5}, FALSE)), VLOOKUP(U78,Store_Showcase!B2:H134,{5}, FALSE))</f>
      </c>
      <c r="AF78">
        <f>IF(IFERROR(VLOOKUP(U78,Store_Showcase!B2:H134,{6}, FALSE), TRUE)=TRUE, IF(IFERROR(VLOOKUP(U78,Store_SRP!B2:H103,{6}, FALSE), TRUE)=TRUE,VLOOKUP(U78,Store_VAM!B2:H271,{6}, FALSE),VLOOKUP(U78,Store_SRP!B2:H103,{6}, FALSE)), VLOOKUP(U78,Store_Showcase!B2:H134,{6}, FALSE))</f>
      </c>
      <c r="AG78">
        <f>VLOOKUP(D78,Sku_Consolidated!A2:R948,18,FALSE)</f>
      </c>
      <c r="AH78">
        <f>VLOOKUP(D78,Sku_Consolidated!A2:S948,19,FALSE)</f>
      </c>
      <c r="AI78">
        <f>VLOOKUP(D78,Sku_Consolidated!A2:T948,20,FALSE)</f>
      </c>
    </row>
    <row r="79" spans="1:35" x14ac:dyDescent="0.25">
      <c r="A79">
        <v>2024</v>
      </c>
      <c r="B79" t="s">
        <v>30</v>
      </c>
      <c r="C79" t="s">
        <v>31</v>
      </c>
      <c r="D79">
        <v>104143246</v>
      </c>
      <c r="E79" t="s">
        <v>32</v>
      </c>
      <c r="F79" s="12" t="s">
        <v>73</v>
      </c>
      <c r="G79" s="12" t="s">
        <v>73</v>
      </c>
      <c r="H79" t="s">
        <v>34</v>
      </c>
      <c r="I79" s="13" t="s">
        <v>35</v>
      </c>
      <c r="J79" s="13">
        <f>IF(H79="EA", I79, 0)</f>
      </c>
      <c r="K79" s="13">
        <f>IF(H79="KG", I79, I79 * VLOOKUP(D79,Sku_Consolidated!A2:U948,21,FALSE))</f>
      </c>
      <c r="L79" s="14" t="s">
        <v>36</v>
      </c>
      <c r="M79">
        <v>80</v>
      </c>
      <c r="N79" s="14" t="s">
        <v>58</v>
      </c>
      <c r="O79" s="14" t="s">
        <v>59</v>
      </c>
      <c r="P79" s="14" t="s">
        <v>60</v>
      </c>
      <c r="Q79" s="14" t="s">
        <v>61</v>
      </c>
      <c r="R79">
        <f>IF(IFERROR(VLOOKUP(U79,Store_Showcase!B2:H134,7, FALSE), TRUE)=TRUE, IF(IFERROR(VLOOKUP(U79,Store_SRP!B2:H103,7, FALSE), TRUE)=TRUE,VLOOKUP(U79,Store_VAM!B2:H271,7, FALSE),VLOOKUP(U79,Store_SRP!B2:H103,7, FALSE)), VLOOKUP(U79,Store_Showcase!B2:H134,7, FALSE))</f>
      </c>
      <c r="S79">
        <f>IF(IFERROR(VLOOKUP(U79,Store_Showcase!B2:K134,10, FALSE), TRUE)=TRUE, IF(IFERROR(VLOOKUP(U79,Store_SRP!B2:K103,10, FALSE), TRUE)=TRUE,VLOOKUP(U79,Store_VAM!B2:K271,10, FALSE),VLOOKUP(U79,Store_SRP!B2:K103,10, FALSE)), VLOOKUP(U79,Store_Showcase!B2:K134,10, FALSE))</f>
      </c>
      <c r="T79">
        <f>IF(VLOOKUP(D79,Sku_Consolidated!A2:S948,19,FALSE)="SHOWCASE", VLOOKUP(U79,Store_Showcase!B2:L134,11, FALSE), IF(VLOOKUP(D79,Sku_Consolidated!A2:S948,19,FALSE)="VAM",VLOOKUP(U79,Store_VAM!B2:L271,11, FALSE),VLOOKUP(U79,Store_SRP!B2:L103,11, FALSE)))</f>
      </c>
      <c r="U79" s="14">
        <v>3022</v>
      </c>
      <c r="V79">
        <f>IF(VLOOKUP(D79,Sku_Consolidated!A2:S948,19,FALSE)="SHOWCASE", VLOOKUP(U79,Store_Showcase!B2:C134,2, FALSE), IF(VLOOKUP(D79,Sku_Consolidated!A2:S948,19,FALSE)="VAM",VLOOKUP(U79,Store_VAM!B2:C271,2, FALSE),VLOOKUP(U79,Store_SRP!B2:C103,2, FALSE)))</f>
      </c>
      <c r="W79">
        <f>VLOOKUP(D79,Sku_Consolidated!A2:G948, 7, FALSE)</f>
      </c>
      <c r="X79">
        <f>VLOOKUP(D79,Sku_Consolidated!A2:K948, 11, FALSE)</f>
      </c>
      <c r="Y79">
        <f>VLOOKUP(D79,Sku_Consolidated!A2:H948, 8, FALSE)</f>
      </c>
      <c r="Z79">
        <f>VLOOKUP(D79,Sku_Consolidated!A2:I948, 9, FALSE)</f>
      </c>
      <c r="AA79" t="s">
        <v>41</v>
      </c>
      <c r="AB79">
        <f>VLOOKUP(D79,Sku_Consolidated!A2:E948, {5}, FALSE)</f>
      </c>
      <c r="AC79">
        <f>IF(VLOOKUP(D79,Sku_Consolidated!A2:S948,19,FALSE)="SHOWCASE", VLOOKUP(U79,Store_Showcase!B2:N134,13, FALSE), IF(VLOOKUP(D79,Sku_Consolidated!A2:S948,19,FALSE)="VAM",VLOOKUP(U79,Store_VAM!B2:N271,13, FALSE),VLOOKUP(U79,Store_SRP!B2:N103,13, FALSE)))</f>
      </c>
      <c r="AD79">
        <f>IF(IFERROR(AC79,TRUE)=TRUE, "-","OK")</f>
      </c>
      <c r="AE79">
        <f>IF(IFERROR(VLOOKUP(U79,Store_Showcase!B2:H134,{5}, FALSE), TRUE)=TRUE, IF(IFERROR(VLOOKUP(U79,Store_SRP!B2:H103,{5}, FALSE), TRUE)=TRUE,VLOOKUP(U79,Store_VAM!B2:H271,{5}, FALSE),VLOOKUP(U79,Store_SRP!B2:H103,{5}, FALSE)), VLOOKUP(U79,Store_Showcase!B2:H134,{5}, FALSE))</f>
      </c>
      <c r="AF79">
        <f>IF(IFERROR(VLOOKUP(U79,Store_Showcase!B2:H134,{6}, FALSE), TRUE)=TRUE, IF(IFERROR(VLOOKUP(U79,Store_SRP!B2:H103,{6}, FALSE), TRUE)=TRUE,VLOOKUP(U79,Store_VAM!B2:H271,{6}, FALSE),VLOOKUP(U79,Store_SRP!B2:H103,{6}, FALSE)), VLOOKUP(U79,Store_Showcase!B2:H134,{6}, FALSE))</f>
      </c>
      <c r="AG79">
        <f>VLOOKUP(D79,Sku_Consolidated!A2:R948,18,FALSE)</f>
      </c>
      <c r="AH79">
        <f>VLOOKUP(D79,Sku_Consolidated!A2:S948,19,FALSE)</f>
      </c>
      <c r="AI79">
        <f>VLOOKUP(D79,Sku_Consolidated!A2:T948,20,FALSE)</f>
      </c>
    </row>
    <row r="80" spans="1:35" x14ac:dyDescent="0.25">
      <c r="A80">
        <v>2024</v>
      </c>
      <c r="B80" t="s">
        <v>30</v>
      </c>
      <c r="C80" t="s">
        <v>31</v>
      </c>
      <c r="D80">
        <v>104143253</v>
      </c>
      <c r="E80" t="s">
        <v>42</v>
      </c>
      <c r="F80" s="12" t="s">
        <v>73</v>
      </c>
      <c r="G80" s="12" t="s">
        <v>73</v>
      </c>
      <c r="H80" t="s">
        <v>34</v>
      </c>
      <c r="I80" s="13" t="s">
        <v>35</v>
      </c>
      <c r="J80" s="13">
        <f>IF(H80="EA", I80, 0)</f>
      </c>
      <c r="K80" s="13">
        <f>IF(H80="KG", I80, I80 * VLOOKUP(D80,Sku_Consolidated!A2:U948,21,FALSE))</f>
      </c>
      <c r="L80" s="14" t="s">
        <v>36</v>
      </c>
      <c r="M80">
        <v>80</v>
      </c>
      <c r="N80" s="14" t="s">
        <v>58</v>
      </c>
      <c r="O80" s="14" t="s">
        <v>59</v>
      </c>
      <c r="P80" s="14" t="s">
        <v>60</v>
      </c>
      <c r="Q80" s="14" t="s">
        <v>61</v>
      </c>
      <c r="R80">
        <f>IF(IFERROR(VLOOKUP(U80,Store_Showcase!B2:H134,7, FALSE), TRUE)=TRUE, IF(IFERROR(VLOOKUP(U80,Store_SRP!B2:H103,7, FALSE), TRUE)=TRUE,VLOOKUP(U80,Store_VAM!B2:H271,7, FALSE),VLOOKUP(U80,Store_SRP!B2:H103,7, FALSE)), VLOOKUP(U80,Store_Showcase!B2:H134,7, FALSE))</f>
      </c>
      <c r="S80">
        <f>IF(IFERROR(VLOOKUP(U80,Store_Showcase!B2:K134,10, FALSE), TRUE)=TRUE, IF(IFERROR(VLOOKUP(U80,Store_SRP!B2:K103,10, FALSE), TRUE)=TRUE,VLOOKUP(U80,Store_VAM!B2:K271,10, FALSE),VLOOKUP(U80,Store_SRP!B2:K103,10, FALSE)), VLOOKUP(U80,Store_Showcase!B2:K134,10, FALSE))</f>
      </c>
      <c r="T80">
        <f>IF(VLOOKUP(D80,Sku_Consolidated!A2:S948,19,FALSE)="SHOWCASE", VLOOKUP(U80,Store_Showcase!B2:L134,11, FALSE), IF(VLOOKUP(D80,Sku_Consolidated!A2:S948,19,FALSE)="VAM",VLOOKUP(U80,Store_VAM!B2:L271,11, FALSE),VLOOKUP(U80,Store_SRP!B2:L103,11, FALSE)))</f>
      </c>
      <c r="U80" s="14">
        <v>3022</v>
      </c>
      <c r="V80">
        <f>IF(VLOOKUP(D80,Sku_Consolidated!A2:S948,19,FALSE)="SHOWCASE", VLOOKUP(U80,Store_Showcase!B2:C134,2, FALSE), IF(VLOOKUP(D80,Sku_Consolidated!A2:S948,19,FALSE)="VAM",VLOOKUP(U80,Store_VAM!B2:C271,2, FALSE),VLOOKUP(U80,Store_SRP!B2:C103,2, FALSE)))</f>
      </c>
      <c r="W80">
        <f>VLOOKUP(D80,Sku_Consolidated!A2:G948, 7, FALSE)</f>
      </c>
      <c r="X80">
        <f>VLOOKUP(D80,Sku_Consolidated!A2:K948, 11, FALSE)</f>
      </c>
      <c r="Y80">
        <f>VLOOKUP(D80,Sku_Consolidated!A2:H948, 8, FALSE)</f>
      </c>
      <c r="Z80">
        <f>VLOOKUP(D80,Sku_Consolidated!A2:I948, 9, FALSE)</f>
      </c>
      <c r="AA80" t="s">
        <v>41</v>
      </c>
      <c r="AB80">
        <f>VLOOKUP(D80,Sku_Consolidated!A2:E948, {5}, FALSE)</f>
      </c>
      <c r="AC80">
        <f>IF(VLOOKUP(D80,Sku_Consolidated!A2:S948,19,FALSE)="SHOWCASE", VLOOKUP(U80,Store_Showcase!B2:N134,13, FALSE), IF(VLOOKUP(D80,Sku_Consolidated!A2:S948,19,FALSE)="VAM",VLOOKUP(U80,Store_VAM!B2:N271,13, FALSE),VLOOKUP(U80,Store_SRP!B2:N103,13, FALSE)))</f>
      </c>
      <c r="AD80">
        <f>IF(IFERROR(AC80,TRUE)=TRUE, "-","OK")</f>
      </c>
      <c r="AE80">
        <f>IF(IFERROR(VLOOKUP(U80,Store_Showcase!B2:H134,{5}, FALSE), TRUE)=TRUE, IF(IFERROR(VLOOKUP(U80,Store_SRP!B2:H103,{5}, FALSE), TRUE)=TRUE,VLOOKUP(U80,Store_VAM!B2:H271,{5}, FALSE),VLOOKUP(U80,Store_SRP!B2:H103,{5}, FALSE)), VLOOKUP(U80,Store_Showcase!B2:H134,{5}, FALSE))</f>
      </c>
      <c r="AF80">
        <f>IF(IFERROR(VLOOKUP(U80,Store_Showcase!B2:H134,{6}, FALSE), TRUE)=TRUE, IF(IFERROR(VLOOKUP(U80,Store_SRP!B2:H103,{6}, FALSE), TRUE)=TRUE,VLOOKUP(U80,Store_VAM!B2:H271,{6}, FALSE),VLOOKUP(U80,Store_SRP!B2:H103,{6}, FALSE)), VLOOKUP(U80,Store_Showcase!B2:H134,{6}, FALSE))</f>
      </c>
      <c r="AG80">
        <f>VLOOKUP(D80,Sku_Consolidated!A2:R948,18,FALSE)</f>
      </c>
      <c r="AH80">
        <f>VLOOKUP(D80,Sku_Consolidated!A2:S948,19,FALSE)</f>
      </c>
      <c r="AI80">
        <f>VLOOKUP(D80,Sku_Consolidated!A2:T948,20,FALSE)</f>
      </c>
    </row>
    <row r="81" spans="1:35" x14ac:dyDescent="0.25">
      <c r="A81">
        <v>2024</v>
      </c>
      <c r="B81" t="s">
        <v>30</v>
      </c>
      <c r="C81" t="s">
        <v>31</v>
      </c>
      <c r="D81">
        <v>104143263</v>
      </c>
      <c r="E81" t="s">
        <v>90</v>
      </c>
      <c r="F81" s="12" t="s">
        <v>73</v>
      </c>
      <c r="G81" s="12" t="s">
        <v>73</v>
      </c>
      <c r="H81" t="s">
        <v>34</v>
      </c>
      <c r="I81" s="13" t="s">
        <v>35</v>
      </c>
      <c r="J81" s="13">
        <f>IF(H81="EA", I81, 0)</f>
      </c>
      <c r="K81" s="13">
        <f>IF(H81="KG", I81, I81 * VLOOKUP(D81,Sku_Consolidated!A2:U948,21,FALSE))</f>
      </c>
      <c r="L81" s="14" t="s">
        <v>36</v>
      </c>
      <c r="M81">
        <v>80</v>
      </c>
      <c r="N81" s="14" t="s">
        <v>91</v>
      </c>
      <c r="O81" s="14" t="s">
        <v>92</v>
      </c>
      <c r="P81" s="14" t="s">
        <v>93</v>
      </c>
      <c r="Q81" s="14" t="s">
        <v>94</v>
      </c>
      <c r="R81">
        <f>IF(IFERROR(VLOOKUP(U81,Store_Showcase!B2:H134,7, FALSE), TRUE)=TRUE, IF(IFERROR(VLOOKUP(U81,Store_SRP!B2:H103,7, FALSE), TRUE)=TRUE,VLOOKUP(U81,Store_VAM!B2:H271,7, FALSE),VLOOKUP(U81,Store_SRP!B2:H103,7, FALSE)), VLOOKUP(U81,Store_Showcase!B2:H134,7, FALSE))</f>
      </c>
      <c r="S81">
        <f>IF(IFERROR(VLOOKUP(U81,Store_Showcase!B2:K134,10, FALSE), TRUE)=TRUE, IF(IFERROR(VLOOKUP(U81,Store_SRP!B2:K103,10, FALSE), TRUE)=TRUE,VLOOKUP(U81,Store_VAM!B2:K271,10, FALSE),VLOOKUP(U81,Store_SRP!B2:K103,10, FALSE)), VLOOKUP(U81,Store_Showcase!B2:K134,10, FALSE))</f>
      </c>
      <c r="T81">
        <f>IF(VLOOKUP(D81,Sku_Consolidated!A2:S948,19,FALSE)="SHOWCASE", VLOOKUP(U81,Store_Showcase!B2:L134,11, FALSE), IF(VLOOKUP(D81,Sku_Consolidated!A2:S948,19,FALSE)="VAM",VLOOKUP(U81,Store_VAM!B2:L271,11, FALSE),VLOOKUP(U81,Store_SRP!B2:L103,11, FALSE)))</f>
      </c>
      <c r="U81" s="14">
        <v>3022</v>
      </c>
      <c r="V81">
        <f>IF(VLOOKUP(D81,Sku_Consolidated!A2:S948,19,FALSE)="SHOWCASE", VLOOKUP(U81,Store_Showcase!B2:C134,2, FALSE), IF(VLOOKUP(D81,Sku_Consolidated!A2:S948,19,FALSE)="VAM",VLOOKUP(U81,Store_VAM!B2:C271,2, FALSE),VLOOKUP(U81,Store_SRP!B2:C103,2, FALSE)))</f>
      </c>
      <c r="W81">
        <f>VLOOKUP(D81,Sku_Consolidated!A2:G948, 7, FALSE)</f>
      </c>
      <c r="X81">
        <f>VLOOKUP(D81,Sku_Consolidated!A2:K948, 11, FALSE)</f>
      </c>
      <c r="Y81">
        <f>VLOOKUP(D81,Sku_Consolidated!A2:H948, 8, FALSE)</f>
      </c>
      <c r="Z81">
        <f>VLOOKUP(D81,Sku_Consolidated!A2:I948, 9, FALSE)</f>
      </c>
      <c r="AA81" t="s">
        <v>41</v>
      </c>
      <c r="AB81">
        <f>VLOOKUP(D81,Sku_Consolidated!A2:E948, {5}, FALSE)</f>
      </c>
      <c r="AC81">
        <f>IF(VLOOKUP(D81,Sku_Consolidated!A2:S948,19,FALSE)="SHOWCASE", VLOOKUP(U81,Store_Showcase!B2:N134,13, FALSE), IF(VLOOKUP(D81,Sku_Consolidated!A2:S948,19,FALSE)="VAM",VLOOKUP(U81,Store_VAM!B2:N271,13, FALSE),VLOOKUP(U81,Store_SRP!B2:N103,13, FALSE)))</f>
      </c>
      <c r="AD81">
        <f>IF(IFERROR(AC81,TRUE)=TRUE, "-","OK")</f>
      </c>
      <c r="AE81">
        <f>IF(IFERROR(VLOOKUP(U81,Store_Showcase!B2:H134,{5}, FALSE), TRUE)=TRUE, IF(IFERROR(VLOOKUP(U81,Store_SRP!B2:H103,{5}, FALSE), TRUE)=TRUE,VLOOKUP(U81,Store_VAM!B2:H271,{5}, FALSE),VLOOKUP(U81,Store_SRP!B2:H103,{5}, FALSE)), VLOOKUP(U81,Store_Showcase!B2:H134,{5}, FALSE))</f>
      </c>
      <c r="AF81">
        <f>IF(IFERROR(VLOOKUP(U81,Store_Showcase!B2:H134,{6}, FALSE), TRUE)=TRUE, IF(IFERROR(VLOOKUP(U81,Store_SRP!B2:H103,{6}, FALSE), TRUE)=TRUE,VLOOKUP(U81,Store_VAM!B2:H271,{6}, FALSE),VLOOKUP(U81,Store_SRP!B2:H103,{6}, FALSE)), VLOOKUP(U81,Store_Showcase!B2:H134,{6}, FALSE))</f>
      </c>
      <c r="AG81">
        <f>VLOOKUP(D81,Sku_Consolidated!A2:R948,18,FALSE)</f>
      </c>
      <c r="AH81">
        <f>VLOOKUP(D81,Sku_Consolidated!A2:S948,19,FALSE)</f>
      </c>
      <c r="AI81">
        <f>VLOOKUP(D81,Sku_Consolidated!A2:T948,20,FALSE)</f>
      </c>
    </row>
    <row r="82" spans="1:35" x14ac:dyDescent="0.25">
      <c r="A82">
        <v>2024</v>
      </c>
      <c r="B82" t="s">
        <v>30</v>
      </c>
      <c r="C82" t="s">
        <v>31</v>
      </c>
      <c r="D82">
        <v>104143263</v>
      </c>
      <c r="E82" t="s">
        <v>90</v>
      </c>
      <c r="F82" s="12" t="s">
        <v>79</v>
      </c>
      <c r="G82" s="12" t="s">
        <v>79</v>
      </c>
      <c r="H82" t="s">
        <v>34</v>
      </c>
      <c r="I82" s="13" t="s">
        <v>35</v>
      </c>
      <c r="J82" s="13">
        <f>IF(H82="EA", I82, 0)</f>
      </c>
      <c r="K82" s="13">
        <f>IF(H82="KG", I82, I82 * VLOOKUP(D82,Sku_Consolidated!A2:U948,21,FALSE))</f>
      </c>
      <c r="L82" s="14" t="s">
        <v>36</v>
      </c>
      <c r="M82">
        <v>80</v>
      </c>
      <c r="N82" s="14" t="s">
        <v>91</v>
      </c>
      <c r="O82" s="14" t="s">
        <v>92</v>
      </c>
      <c r="P82" s="14" t="s">
        <v>93</v>
      </c>
      <c r="Q82" s="14" t="s">
        <v>94</v>
      </c>
      <c r="R82">
        <f>IF(IFERROR(VLOOKUP(U82,Store_Showcase!B2:H134,7, FALSE), TRUE)=TRUE, IF(IFERROR(VLOOKUP(U82,Store_SRP!B2:H103,7, FALSE), TRUE)=TRUE,VLOOKUP(U82,Store_VAM!B2:H271,7, FALSE),VLOOKUP(U82,Store_SRP!B2:H103,7, FALSE)), VLOOKUP(U82,Store_Showcase!B2:H134,7, FALSE))</f>
      </c>
      <c r="S82">
        <f>IF(IFERROR(VLOOKUP(U82,Store_Showcase!B2:K134,10, FALSE), TRUE)=TRUE, IF(IFERROR(VLOOKUP(U82,Store_SRP!B2:K103,10, FALSE), TRUE)=TRUE,VLOOKUP(U82,Store_VAM!B2:K271,10, FALSE),VLOOKUP(U82,Store_SRP!B2:K103,10, FALSE)), VLOOKUP(U82,Store_Showcase!B2:K134,10, FALSE))</f>
      </c>
      <c r="T82">
        <f>IF(VLOOKUP(D82,Sku_Consolidated!A2:S948,19,FALSE)="SHOWCASE", VLOOKUP(U82,Store_Showcase!B2:L134,11, FALSE), IF(VLOOKUP(D82,Sku_Consolidated!A2:S948,19,FALSE)="VAM",VLOOKUP(U82,Store_VAM!B2:L271,11, FALSE),VLOOKUP(U82,Store_SRP!B2:L103,11, FALSE)))</f>
      </c>
      <c r="U82" s="14">
        <v>3022</v>
      </c>
      <c r="V82">
        <f>IF(VLOOKUP(D82,Sku_Consolidated!A2:S948,19,FALSE)="SHOWCASE", VLOOKUP(U82,Store_Showcase!B2:C134,2, FALSE), IF(VLOOKUP(D82,Sku_Consolidated!A2:S948,19,FALSE)="VAM",VLOOKUP(U82,Store_VAM!B2:C271,2, FALSE),VLOOKUP(U82,Store_SRP!B2:C103,2, FALSE)))</f>
      </c>
      <c r="W82">
        <f>VLOOKUP(D82,Sku_Consolidated!A2:G948, 7, FALSE)</f>
      </c>
      <c r="X82">
        <f>VLOOKUP(D82,Sku_Consolidated!A2:K948, 11, FALSE)</f>
      </c>
      <c r="Y82">
        <f>VLOOKUP(D82,Sku_Consolidated!A2:H948, 8, FALSE)</f>
      </c>
      <c r="Z82">
        <f>VLOOKUP(D82,Sku_Consolidated!A2:I948, 9, FALSE)</f>
      </c>
      <c r="AA82" t="s">
        <v>41</v>
      </c>
      <c r="AB82">
        <f>VLOOKUP(D82,Sku_Consolidated!A2:E948, {5}, FALSE)</f>
      </c>
      <c r="AC82">
        <f>IF(VLOOKUP(D82,Sku_Consolidated!A2:S948,19,FALSE)="SHOWCASE", VLOOKUP(U82,Store_Showcase!B2:N134,13, FALSE), IF(VLOOKUP(D82,Sku_Consolidated!A2:S948,19,FALSE)="VAM",VLOOKUP(U82,Store_VAM!B2:N271,13, FALSE),VLOOKUP(U82,Store_SRP!B2:N103,13, FALSE)))</f>
      </c>
      <c r="AD82">
        <f>IF(IFERROR(AC82,TRUE)=TRUE, "-","OK")</f>
      </c>
      <c r="AE82">
        <f>IF(IFERROR(VLOOKUP(U82,Store_Showcase!B2:H134,{5}, FALSE), TRUE)=TRUE, IF(IFERROR(VLOOKUP(U82,Store_SRP!B2:H103,{5}, FALSE), TRUE)=TRUE,VLOOKUP(U82,Store_VAM!B2:H271,{5}, FALSE),VLOOKUP(U82,Store_SRP!B2:H103,{5}, FALSE)), VLOOKUP(U82,Store_Showcase!B2:H134,{5}, FALSE))</f>
      </c>
      <c r="AF82">
        <f>IF(IFERROR(VLOOKUP(U82,Store_Showcase!B2:H134,{6}, FALSE), TRUE)=TRUE, IF(IFERROR(VLOOKUP(U82,Store_SRP!B2:H103,{6}, FALSE), TRUE)=TRUE,VLOOKUP(U82,Store_VAM!B2:H271,{6}, FALSE),VLOOKUP(U82,Store_SRP!B2:H103,{6}, FALSE)), VLOOKUP(U82,Store_Showcase!B2:H134,{6}, FALSE))</f>
      </c>
      <c r="AG82">
        <f>VLOOKUP(D82,Sku_Consolidated!A2:R948,18,FALSE)</f>
      </c>
      <c r="AH82">
        <f>VLOOKUP(D82,Sku_Consolidated!A2:S948,19,FALSE)</f>
      </c>
      <c r="AI82">
        <f>VLOOKUP(D82,Sku_Consolidated!A2:T948,20,FALSE)</f>
      </c>
    </row>
    <row r="83" spans="1:35" x14ac:dyDescent="0.25">
      <c r="A83">
        <v>2024</v>
      </c>
      <c r="B83" t="s">
        <v>30</v>
      </c>
      <c r="C83" t="s">
        <v>31</v>
      </c>
      <c r="D83">
        <v>104143265</v>
      </c>
      <c r="E83" t="s">
        <v>78</v>
      </c>
      <c r="F83" s="12" t="s">
        <v>79</v>
      </c>
      <c r="G83" s="12" t="s">
        <v>79</v>
      </c>
      <c r="H83" t="s">
        <v>34</v>
      </c>
      <c r="I83" s="13" t="s">
        <v>35</v>
      </c>
      <c r="J83" s="13">
        <f>IF(H83="EA", I83, 0)</f>
      </c>
      <c r="K83" s="13">
        <f>IF(H83="KG", I83, I83 * VLOOKUP(D83,Sku_Consolidated!A2:U948,21,FALSE))</f>
      </c>
      <c r="L83" s="14" t="s">
        <v>36</v>
      </c>
      <c r="M83">
        <v>80</v>
      </c>
      <c r="N83" s="14" t="s">
        <v>80</v>
      </c>
      <c r="O83" s="14" t="s">
        <v>81</v>
      </c>
      <c r="P83" s="14" t="s">
        <v>82</v>
      </c>
      <c r="Q83" s="14" t="s">
        <v>83</v>
      </c>
      <c r="R83">
        <f>IF(IFERROR(VLOOKUP(U83,Store_Showcase!B2:H134,7, FALSE), TRUE)=TRUE, IF(IFERROR(VLOOKUP(U83,Store_SRP!B2:H103,7, FALSE), TRUE)=TRUE,VLOOKUP(U83,Store_VAM!B2:H271,7, FALSE),VLOOKUP(U83,Store_SRP!B2:H103,7, FALSE)), VLOOKUP(U83,Store_Showcase!B2:H134,7, FALSE))</f>
      </c>
      <c r="S83">
        <f>IF(IFERROR(VLOOKUP(U83,Store_Showcase!B2:K134,10, FALSE), TRUE)=TRUE, IF(IFERROR(VLOOKUP(U83,Store_SRP!B2:K103,10, FALSE), TRUE)=TRUE,VLOOKUP(U83,Store_VAM!B2:K271,10, FALSE),VLOOKUP(U83,Store_SRP!B2:K103,10, FALSE)), VLOOKUP(U83,Store_Showcase!B2:K134,10, FALSE))</f>
      </c>
      <c r="T83">
        <f>IF(VLOOKUP(D83,Sku_Consolidated!A2:S948,19,FALSE)="SHOWCASE", VLOOKUP(U83,Store_Showcase!B2:L134,11, FALSE), IF(VLOOKUP(D83,Sku_Consolidated!A2:S948,19,FALSE)="VAM",VLOOKUP(U83,Store_VAM!B2:L271,11, FALSE),VLOOKUP(U83,Store_SRP!B2:L103,11, FALSE)))</f>
      </c>
      <c r="U83" s="14">
        <v>3022</v>
      </c>
      <c r="V83">
        <f>IF(VLOOKUP(D83,Sku_Consolidated!A2:S948,19,FALSE)="SHOWCASE", VLOOKUP(U83,Store_Showcase!B2:C134,2, FALSE), IF(VLOOKUP(D83,Sku_Consolidated!A2:S948,19,FALSE)="VAM",VLOOKUP(U83,Store_VAM!B2:C271,2, FALSE),VLOOKUP(U83,Store_SRP!B2:C103,2, FALSE)))</f>
      </c>
      <c r="W83">
        <f>VLOOKUP(D83,Sku_Consolidated!A2:G948, 7, FALSE)</f>
      </c>
      <c r="X83">
        <f>VLOOKUP(D83,Sku_Consolidated!A2:K948, 11, FALSE)</f>
      </c>
      <c r="Y83">
        <f>VLOOKUP(D83,Sku_Consolidated!A2:H948, 8, FALSE)</f>
      </c>
      <c r="Z83">
        <f>VLOOKUP(D83,Sku_Consolidated!A2:I948, 9, FALSE)</f>
      </c>
      <c r="AA83" t="s">
        <v>41</v>
      </c>
      <c r="AB83">
        <f>VLOOKUP(D83,Sku_Consolidated!A2:E948, {5}, FALSE)</f>
      </c>
      <c r="AC83">
        <f>IF(VLOOKUP(D83,Sku_Consolidated!A2:S948,19,FALSE)="SHOWCASE", VLOOKUP(U83,Store_Showcase!B2:N134,13, FALSE), IF(VLOOKUP(D83,Sku_Consolidated!A2:S948,19,FALSE)="VAM",VLOOKUP(U83,Store_VAM!B2:N271,13, FALSE),VLOOKUP(U83,Store_SRP!B2:N103,13, FALSE)))</f>
      </c>
      <c r="AD83">
        <f>IF(IFERROR(AC83,TRUE)=TRUE, "-","OK")</f>
      </c>
      <c r="AE83">
        <f>IF(IFERROR(VLOOKUP(U83,Store_Showcase!B2:H134,{5}, FALSE), TRUE)=TRUE, IF(IFERROR(VLOOKUP(U83,Store_SRP!B2:H103,{5}, FALSE), TRUE)=TRUE,VLOOKUP(U83,Store_VAM!B2:H271,{5}, FALSE),VLOOKUP(U83,Store_SRP!B2:H103,{5}, FALSE)), VLOOKUP(U83,Store_Showcase!B2:H134,{5}, FALSE))</f>
      </c>
      <c r="AF83">
        <f>IF(IFERROR(VLOOKUP(U83,Store_Showcase!B2:H134,{6}, FALSE), TRUE)=TRUE, IF(IFERROR(VLOOKUP(U83,Store_SRP!B2:H103,{6}, FALSE), TRUE)=TRUE,VLOOKUP(U83,Store_VAM!B2:H271,{6}, FALSE),VLOOKUP(U83,Store_SRP!B2:H103,{6}, FALSE)), VLOOKUP(U83,Store_Showcase!B2:H134,{6}, FALSE))</f>
      </c>
      <c r="AG83">
        <f>VLOOKUP(D83,Sku_Consolidated!A2:R948,18,FALSE)</f>
      </c>
      <c r="AH83">
        <f>VLOOKUP(D83,Sku_Consolidated!A2:S948,19,FALSE)</f>
      </c>
      <c r="AI83">
        <f>VLOOKUP(D83,Sku_Consolidated!A2:T948,20,FALSE)</f>
      </c>
    </row>
    <row r="84" spans="1:35" x14ac:dyDescent="0.25">
      <c r="A84">
        <v>2024</v>
      </c>
      <c r="B84" t="s">
        <v>30</v>
      </c>
      <c r="C84" t="s">
        <v>31</v>
      </c>
      <c r="D84">
        <v>104143265</v>
      </c>
      <c r="E84" t="s">
        <v>78</v>
      </c>
      <c r="F84" s="12" t="s">
        <v>143</v>
      </c>
      <c r="G84" s="12" t="s">
        <v>143</v>
      </c>
      <c r="H84" t="s">
        <v>34</v>
      </c>
      <c r="I84" s="13" t="s">
        <v>35</v>
      </c>
      <c r="J84" s="13">
        <f>IF(H84="EA", I84, 0)</f>
      </c>
      <c r="K84" s="13">
        <f>IF(H84="KG", I84, I84 * VLOOKUP(D84,Sku_Consolidated!A2:U948,21,FALSE))</f>
      </c>
      <c r="L84" s="14" t="s">
        <v>36</v>
      </c>
      <c r="M84">
        <v>80</v>
      </c>
      <c r="N84" s="14" t="s">
        <v>80</v>
      </c>
      <c r="O84" s="14" t="s">
        <v>81</v>
      </c>
      <c r="P84" s="14" t="s">
        <v>82</v>
      </c>
      <c r="Q84" s="14" t="s">
        <v>83</v>
      </c>
      <c r="R84">
        <f>IF(IFERROR(VLOOKUP(U84,Store_Showcase!B2:H134,7, FALSE), TRUE)=TRUE, IF(IFERROR(VLOOKUP(U84,Store_SRP!B2:H103,7, FALSE), TRUE)=TRUE,VLOOKUP(U84,Store_VAM!B2:H271,7, FALSE),VLOOKUP(U84,Store_SRP!B2:H103,7, FALSE)), VLOOKUP(U84,Store_Showcase!B2:H134,7, FALSE))</f>
      </c>
      <c r="S84">
        <f>IF(IFERROR(VLOOKUP(U84,Store_Showcase!B2:K134,10, FALSE), TRUE)=TRUE, IF(IFERROR(VLOOKUP(U84,Store_SRP!B2:K103,10, FALSE), TRUE)=TRUE,VLOOKUP(U84,Store_VAM!B2:K271,10, FALSE),VLOOKUP(U84,Store_SRP!B2:K103,10, FALSE)), VLOOKUP(U84,Store_Showcase!B2:K134,10, FALSE))</f>
      </c>
      <c r="T84">
        <f>IF(VLOOKUP(D84,Sku_Consolidated!A2:S948,19,FALSE)="SHOWCASE", VLOOKUP(U84,Store_Showcase!B2:L134,11, FALSE), IF(VLOOKUP(D84,Sku_Consolidated!A2:S948,19,FALSE)="VAM",VLOOKUP(U84,Store_VAM!B2:L271,11, FALSE),VLOOKUP(U84,Store_SRP!B2:L103,11, FALSE)))</f>
      </c>
      <c r="U84" s="14">
        <v>3022</v>
      </c>
      <c r="V84">
        <f>IF(VLOOKUP(D84,Sku_Consolidated!A2:S948,19,FALSE)="SHOWCASE", VLOOKUP(U84,Store_Showcase!B2:C134,2, FALSE), IF(VLOOKUP(D84,Sku_Consolidated!A2:S948,19,FALSE)="VAM",VLOOKUP(U84,Store_VAM!B2:C271,2, FALSE),VLOOKUP(U84,Store_SRP!B2:C103,2, FALSE)))</f>
      </c>
      <c r="W84">
        <f>VLOOKUP(D84,Sku_Consolidated!A2:G948, 7, FALSE)</f>
      </c>
      <c r="X84">
        <f>VLOOKUP(D84,Sku_Consolidated!A2:K948, 11, FALSE)</f>
      </c>
      <c r="Y84">
        <f>VLOOKUP(D84,Sku_Consolidated!A2:H948, 8, FALSE)</f>
      </c>
      <c r="Z84">
        <f>VLOOKUP(D84,Sku_Consolidated!A2:I948, 9, FALSE)</f>
      </c>
      <c r="AA84" t="s">
        <v>41</v>
      </c>
      <c r="AB84">
        <f>VLOOKUP(D84,Sku_Consolidated!A2:E948, {5}, FALSE)</f>
      </c>
      <c r="AC84">
        <f>IF(VLOOKUP(D84,Sku_Consolidated!A2:S948,19,FALSE)="SHOWCASE", VLOOKUP(U84,Store_Showcase!B2:N134,13, FALSE), IF(VLOOKUP(D84,Sku_Consolidated!A2:S948,19,FALSE)="VAM",VLOOKUP(U84,Store_VAM!B2:N271,13, FALSE),VLOOKUP(U84,Store_SRP!B2:N103,13, FALSE)))</f>
      </c>
      <c r="AD84">
        <f>IF(IFERROR(AC84,TRUE)=TRUE, "-","OK")</f>
      </c>
      <c r="AE84">
        <f>IF(IFERROR(VLOOKUP(U84,Store_Showcase!B2:H134,{5}, FALSE), TRUE)=TRUE, IF(IFERROR(VLOOKUP(U84,Store_SRP!B2:H103,{5}, FALSE), TRUE)=TRUE,VLOOKUP(U84,Store_VAM!B2:H271,{5}, FALSE),VLOOKUP(U84,Store_SRP!B2:H103,{5}, FALSE)), VLOOKUP(U84,Store_Showcase!B2:H134,{5}, FALSE))</f>
      </c>
      <c r="AF84">
        <f>IF(IFERROR(VLOOKUP(U84,Store_Showcase!B2:H134,{6}, FALSE), TRUE)=TRUE, IF(IFERROR(VLOOKUP(U84,Store_SRP!B2:H103,{6}, FALSE), TRUE)=TRUE,VLOOKUP(U84,Store_VAM!B2:H271,{6}, FALSE),VLOOKUP(U84,Store_SRP!B2:H103,{6}, FALSE)), VLOOKUP(U84,Store_Showcase!B2:H134,{6}, FALSE))</f>
      </c>
      <c r="AG84">
        <f>VLOOKUP(D84,Sku_Consolidated!A2:R948,18,FALSE)</f>
      </c>
      <c r="AH84">
        <f>VLOOKUP(D84,Sku_Consolidated!A2:S948,19,FALSE)</f>
      </c>
      <c r="AI84">
        <f>VLOOKUP(D84,Sku_Consolidated!A2:T948,20,FALSE)</f>
      </c>
    </row>
    <row r="85" spans="1:35" x14ac:dyDescent="0.25">
      <c r="A85">
        <v>2024</v>
      </c>
      <c r="B85" t="s">
        <v>30</v>
      </c>
      <c r="C85" t="s">
        <v>31</v>
      </c>
      <c r="D85">
        <v>104143263</v>
      </c>
      <c r="E85" t="s">
        <v>90</v>
      </c>
      <c r="F85" s="12" t="s">
        <v>148</v>
      </c>
      <c r="G85" s="12" t="s">
        <v>148</v>
      </c>
      <c r="H85" t="s">
        <v>34</v>
      </c>
      <c r="I85" s="13" t="s">
        <v>35</v>
      </c>
      <c r="J85" s="13">
        <f>IF(H85="EA", I85, 0)</f>
      </c>
      <c r="K85" s="13">
        <f>IF(H85="KG", I85, I85 * VLOOKUP(D85,Sku_Consolidated!A2:U948,21,FALSE))</f>
      </c>
      <c r="L85" s="14" t="s">
        <v>36</v>
      </c>
      <c r="M85">
        <v>80</v>
      </c>
      <c r="N85" s="14" t="s">
        <v>91</v>
      </c>
      <c r="O85" s="14" t="s">
        <v>92</v>
      </c>
      <c r="P85" s="14" t="s">
        <v>93</v>
      </c>
      <c r="Q85" s="14" t="s">
        <v>94</v>
      </c>
      <c r="R85">
        <f>IF(IFERROR(VLOOKUP(U85,Store_Showcase!B2:H134,7, FALSE), TRUE)=TRUE, IF(IFERROR(VLOOKUP(U85,Store_SRP!B2:H103,7, FALSE), TRUE)=TRUE,VLOOKUP(U85,Store_VAM!B2:H271,7, FALSE),VLOOKUP(U85,Store_SRP!B2:H103,7, FALSE)), VLOOKUP(U85,Store_Showcase!B2:H134,7, FALSE))</f>
      </c>
      <c r="S85">
        <f>IF(IFERROR(VLOOKUP(U85,Store_Showcase!B2:K134,10, FALSE), TRUE)=TRUE, IF(IFERROR(VLOOKUP(U85,Store_SRP!B2:K103,10, FALSE), TRUE)=TRUE,VLOOKUP(U85,Store_VAM!B2:K271,10, FALSE),VLOOKUP(U85,Store_SRP!B2:K103,10, FALSE)), VLOOKUP(U85,Store_Showcase!B2:K134,10, FALSE))</f>
      </c>
      <c r="T85">
        <f>IF(VLOOKUP(D85,Sku_Consolidated!A2:S948,19,FALSE)="SHOWCASE", VLOOKUP(U85,Store_Showcase!B2:L134,11, FALSE), IF(VLOOKUP(D85,Sku_Consolidated!A2:S948,19,FALSE)="VAM",VLOOKUP(U85,Store_VAM!B2:L271,11, FALSE),VLOOKUP(U85,Store_SRP!B2:L103,11, FALSE)))</f>
      </c>
      <c r="U85" s="14">
        <v>3022</v>
      </c>
      <c r="V85">
        <f>IF(VLOOKUP(D85,Sku_Consolidated!A2:S948,19,FALSE)="SHOWCASE", VLOOKUP(U85,Store_Showcase!B2:C134,2, FALSE), IF(VLOOKUP(D85,Sku_Consolidated!A2:S948,19,FALSE)="VAM",VLOOKUP(U85,Store_VAM!B2:C271,2, FALSE),VLOOKUP(U85,Store_SRP!B2:C103,2, FALSE)))</f>
      </c>
      <c r="W85">
        <f>VLOOKUP(D85,Sku_Consolidated!A2:G948, 7, FALSE)</f>
      </c>
      <c r="X85">
        <f>VLOOKUP(D85,Sku_Consolidated!A2:K948, 11, FALSE)</f>
      </c>
      <c r="Y85">
        <f>VLOOKUP(D85,Sku_Consolidated!A2:H948, 8, FALSE)</f>
      </c>
      <c r="Z85">
        <f>VLOOKUP(D85,Sku_Consolidated!A2:I948, 9, FALSE)</f>
      </c>
      <c r="AA85" t="s">
        <v>41</v>
      </c>
      <c r="AB85">
        <f>VLOOKUP(D85,Sku_Consolidated!A2:E948, {5}, FALSE)</f>
      </c>
      <c r="AC85">
        <f>IF(VLOOKUP(D85,Sku_Consolidated!A2:S948,19,FALSE)="SHOWCASE", VLOOKUP(U85,Store_Showcase!B2:N134,13, FALSE), IF(VLOOKUP(D85,Sku_Consolidated!A2:S948,19,FALSE)="VAM",VLOOKUP(U85,Store_VAM!B2:N271,13, FALSE),VLOOKUP(U85,Store_SRP!B2:N103,13, FALSE)))</f>
      </c>
      <c r="AD85">
        <f>IF(IFERROR(AC85,TRUE)=TRUE, "-","OK")</f>
      </c>
      <c r="AE85">
        <f>IF(IFERROR(VLOOKUP(U85,Store_Showcase!B2:H134,{5}, FALSE), TRUE)=TRUE, IF(IFERROR(VLOOKUP(U85,Store_SRP!B2:H103,{5}, FALSE), TRUE)=TRUE,VLOOKUP(U85,Store_VAM!B2:H271,{5}, FALSE),VLOOKUP(U85,Store_SRP!B2:H103,{5}, FALSE)), VLOOKUP(U85,Store_Showcase!B2:H134,{5}, FALSE))</f>
      </c>
      <c r="AF85">
        <f>IF(IFERROR(VLOOKUP(U85,Store_Showcase!B2:H134,{6}, FALSE), TRUE)=TRUE, IF(IFERROR(VLOOKUP(U85,Store_SRP!B2:H103,{6}, FALSE), TRUE)=TRUE,VLOOKUP(U85,Store_VAM!B2:H271,{6}, FALSE),VLOOKUP(U85,Store_SRP!B2:H103,{6}, FALSE)), VLOOKUP(U85,Store_Showcase!B2:H134,{6}, FALSE))</f>
      </c>
      <c r="AG85">
        <f>VLOOKUP(D85,Sku_Consolidated!A2:R948,18,FALSE)</f>
      </c>
      <c r="AH85">
        <f>VLOOKUP(D85,Sku_Consolidated!A2:S948,19,FALSE)</f>
      </c>
      <c r="AI85">
        <f>VLOOKUP(D85,Sku_Consolidated!A2:T948,20,FALSE)</f>
      </c>
    </row>
    <row r="86" spans="1:35" x14ac:dyDescent="0.25">
      <c r="A86">
        <v>2024</v>
      </c>
      <c r="B86" t="s">
        <v>30</v>
      </c>
      <c r="C86" t="s">
        <v>31</v>
      </c>
      <c r="D86">
        <v>104143275</v>
      </c>
      <c r="E86" t="s">
        <v>161</v>
      </c>
      <c r="F86" s="12" t="s">
        <v>148</v>
      </c>
      <c r="G86" s="12" t="s">
        <v>148</v>
      </c>
      <c r="H86" t="s">
        <v>34</v>
      </c>
      <c r="I86" s="13" t="s">
        <v>35</v>
      </c>
      <c r="J86" s="13">
        <f>IF(H86="EA", I86, 0)</f>
      </c>
      <c r="K86" s="13">
        <f>IF(H86="KG", I86, I86 * VLOOKUP(D86,Sku_Consolidated!A2:U948,21,FALSE))</f>
      </c>
      <c r="L86" s="14" t="s">
        <v>36</v>
      </c>
      <c r="M86">
        <v>80</v>
      </c>
      <c r="N86" s="14" t="s">
        <v>162</v>
      </c>
      <c r="O86" s="14" t="s">
        <v>163</v>
      </c>
      <c r="P86" s="14" t="s">
        <v>164</v>
      </c>
      <c r="Q86" s="14" t="s">
        <v>165</v>
      </c>
      <c r="R86">
        <f>IF(IFERROR(VLOOKUP(U86,Store_Showcase!B2:H134,7, FALSE), TRUE)=TRUE, IF(IFERROR(VLOOKUP(U86,Store_SRP!B2:H103,7, FALSE), TRUE)=TRUE,VLOOKUP(U86,Store_VAM!B2:H271,7, FALSE),VLOOKUP(U86,Store_SRP!B2:H103,7, FALSE)), VLOOKUP(U86,Store_Showcase!B2:H134,7, FALSE))</f>
      </c>
      <c r="S86">
        <f>IF(IFERROR(VLOOKUP(U86,Store_Showcase!B2:K134,10, FALSE), TRUE)=TRUE, IF(IFERROR(VLOOKUP(U86,Store_SRP!B2:K103,10, FALSE), TRUE)=TRUE,VLOOKUP(U86,Store_VAM!B2:K271,10, FALSE),VLOOKUP(U86,Store_SRP!B2:K103,10, FALSE)), VLOOKUP(U86,Store_Showcase!B2:K134,10, FALSE))</f>
      </c>
      <c r="T86">
        <f>IF(VLOOKUP(D86,Sku_Consolidated!A2:S948,19,FALSE)="SHOWCASE", VLOOKUP(U86,Store_Showcase!B2:L134,11, FALSE), IF(VLOOKUP(D86,Sku_Consolidated!A2:S948,19,FALSE)="VAM",VLOOKUP(U86,Store_VAM!B2:L271,11, FALSE),VLOOKUP(U86,Store_SRP!B2:L103,11, FALSE)))</f>
      </c>
      <c r="U86" s="14">
        <v>3022</v>
      </c>
      <c r="V86">
        <f>IF(VLOOKUP(D86,Sku_Consolidated!A2:S948,19,FALSE)="SHOWCASE", VLOOKUP(U86,Store_Showcase!B2:C134,2, FALSE), IF(VLOOKUP(D86,Sku_Consolidated!A2:S948,19,FALSE)="VAM",VLOOKUP(U86,Store_VAM!B2:C271,2, FALSE),VLOOKUP(U86,Store_SRP!B2:C103,2, FALSE)))</f>
      </c>
      <c r="W86">
        <f>VLOOKUP(D86,Sku_Consolidated!A2:G948, 7, FALSE)</f>
      </c>
      <c r="X86">
        <f>VLOOKUP(D86,Sku_Consolidated!A2:K948, 11, FALSE)</f>
      </c>
      <c r="Y86">
        <f>VLOOKUP(D86,Sku_Consolidated!A2:H948, 8, FALSE)</f>
      </c>
      <c r="Z86">
        <f>VLOOKUP(D86,Sku_Consolidated!A2:I948, 9, FALSE)</f>
      </c>
      <c r="AA86" t="s">
        <v>41</v>
      </c>
      <c r="AB86">
        <f>VLOOKUP(D86,Sku_Consolidated!A2:E948, {5}, FALSE)</f>
      </c>
      <c r="AC86">
        <f>IF(VLOOKUP(D86,Sku_Consolidated!A2:S948,19,FALSE)="SHOWCASE", VLOOKUP(U86,Store_Showcase!B2:N134,13, FALSE), IF(VLOOKUP(D86,Sku_Consolidated!A2:S948,19,FALSE)="VAM",VLOOKUP(U86,Store_VAM!B2:N271,13, FALSE),VLOOKUP(U86,Store_SRP!B2:N103,13, FALSE)))</f>
      </c>
      <c r="AD86">
        <f>IF(IFERROR(AC86,TRUE)=TRUE, "-","OK")</f>
      </c>
      <c r="AE86">
        <f>IF(IFERROR(VLOOKUP(U86,Store_Showcase!B2:H134,{5}, FALSE), TRUE)=TRUE, IF(IFERROR(VLOOKUP(U86,Store_SRP!B2:H103,{5}, FALSE), TRUE)=TRUE,VLOOKUP(U86,Store_VAM!B2:H271,{5}, FALSE),VLOOKUP(U86,Store_SRP!B2:H103,{5}, FALSE)), VLOOKUP(U86,Store_Showcase!B2:H134,{5}, FALSE))</f>
      </c>
      <c r="AF86">
        <f>IF(IFERROR(VLOOKUP(U86,Store_Showcase!B2:H134,{6}, FALSE), TRUE)=TRUE, IF(IFERROR(VLOOKUP(U86,Store_SRP!B2:H103,{6}, FALSE), TRUE)=TRUE,VLOOKUP(U86,Store_VAM!B2:H271,{6}, FALSE),VLOOKUP(U86,Store_SRP!B2:H103,{6}, FALSE)), VLOOKUP(U86,Store_Showcase!B2:H134,{6}, FALSE))</f>
      </c>
      <c r="AG86">
        <f>VLOOKUP(D86,Sku_Consolidated!A2:R948,18,FALSE)</f>
      </c>
      <c r="AH86">
        <f>VLOOKUP(D86,Sku_Consolidated!A2:S948,19,FALSE)</f>
      </c>
      <c r="AI86">
        <f>VLOOKUP(D86,Sku_Consolidated!A2:T948,20,FALSE)</f>
      </c>
    </row>
    <row r="87" spans="1:35" x14ac:dyDescent="0.25">
      <c r="A87">
        <v>2024</v>
      </c>
      <c r="B87" t="s">
        <v>30</v>
      </c>
      <c r="C87" t="s">
        <v>31</v>
      </c>
      <c r="D87">
        <v>104143246</v>
      </c>
      <c r="E87" t="s">
        <v>32</v>
      </c>
      <c r="F87" s="12" t="s">
        <v>166</v>
      </c>
      <c r="G87" s="12" t="s">
        <v>166</v>
      </c>
      <c r="H87" t="s">
        <v>34</v>
      </c>
      <c r="I87" s="13" t="s">
        <v>35</v>
      </c>
      <c r="J87" s="13">
        <f>IF(H87="EA", I87, 0)</f>
      </c>
      <c r="K87" s="13">
        <f>IF(H87="KG", I87, I87 * VLOOKUP(D87,Sku_Consolidated!A2:U948,21,FALSE))</f>
      </c>
      <c r="L87" s="14" t="s">
        <v>36</v>
      </c>
      <c r="M87">
        <v>80</v>
      </c>
      <c r="N87" s="14" t="s">
        <v>58</v>
      </c>
      <c r="O87" s="14" t="s">
        <v>59</v>
      </c>
      <c r="P87" s="14" t="s">
        <v>60</v>
      </c>
      <c r="Q87" s="14" t="s">
        <v>61</v>
      </c>
      <c r="R87">
        <f>IF(IFERROR(VLOOKUP(U87,Store_Showcase!B2:H134,7, FALSE), TRUE)=TRUE, IF(IFERROR(VLOOKUP(U87,Store_SRP!B2:H103,7, FALSE), TRUE)=TRUE,VLOOKUP(U87,Store_VAM!B2:H271,7, FALSE),VLOOKUP(U87,Store_SRP!B2:H103,7, FALSE)), VLOOKUP(U87,Store_Showcase!B2:H134,7, FALSE))</f>
      </c>
      <c r="S87">
        <f>IF(IFERROR(VLOOKUP(U87,Store_Showcase!B2:K134,10, FALSE), TRUE)=TRUE, IF(IFERROR(VLOOKUP(U87,Store_SRP!B2:K103,10, FALSE), TRUE)=TRUE,VLOOKUP(U87,Store_VAM!B2:K271,10, FALSE),VLOOKUP(U87,Store_SRP!B2:K103,10, FALSE)), VLOOKUP(U87,Store_Showcase!B2:K134,10, FALSE))</f>
      </c>
      <c r="T87">
        <f>IF(VLOOKUP(D87,Sku_Consolidated!A2:S948,19,FALSE)="SHOWCASE", VLOOKUP(U87,Store_Showcase!B2:L134,11, FALSE), IF(VLOOKUP(D87,Sku_Consolidated!A2:S948,19,FALSE)="VAM",VLOOKUP(U87,Store_VAM!B2:L271,11, FALSE),VLOOKUP(U87,Store_SRP!B2:L103,11, FALSE)))</f>
      </c>
      <c r="U87" s="14">
        <v>3022</v>
      </c>
      <c r="V87">
        <f>IF(VLOOKUP(D87,Sku_Consolidated!A2:S948,19,FALSE)="SHOWCASE", VLOOKUP(U87,Store_Showcase!B2:C134,2, FALSE), IF(VLOOKUP(D87,Sku_Consolidated!A2:S948,19,FALSE)="VAM",VLOOKUP(U87,Store_VAM!B2:C271,2, FALSE),VLOOKUP(U87,Store_SRP!B2:C103,2, FALSE)))</f>
      </c>
      <c r="W87">
        <f>VLOOKUP(D87,Sku_Consolidated!A2:G948, 7, FALSE)</f>
      </c>
      <c r="X87">
        <f>VLOOKUP(D87,Sku_Consolidated!A2:K948, 11, FALSE)</f>
      </c>
      <c r="Y87">
        <f>VLOOKUP(D87,Sku_Consolidated!A2:H948, 8, FALSE)</f>
      </c>
      <c r="Z87">
        <f>VLOOKUP(D87,Sku_Consolidated!A2:I948, 9, FALSE)</f>
      </c>
      <c r="AA87" t="s">
        <v>41</v>
      </c>
      <c r="AB87">
        <f>VLOOKUP(D87,Sku_Consolidated!A2:E948, {5}, FALSE)</f>
      </c>
      <c r="AC87">
        <f>IF(VLOOKUP(D87,Sku_Consolidated!A2:S948,19,FALSE)="SHOWCASE", VLOOKUP(U87,Store_Showcase!B2:N134,13, FALSE), IF(VLOOKUP(D87,Sku_Consolidated!A2:S948,19,FALSE)="VAM",VLOOKUP(U87,Store_VAM!B2:N271,13, FALSE),VLOOKUP(U87,Store_SRP!B2:N103,13, FALSE)))</f>
      </c>
      <c r="AD87">
        <f>IF(IFERROR(AC87,TRUE)=TRUE, "-","OK")</f>
      </c>
      <c r="AE87">
        <f>IF(IFERROR(VLOOKUP(U87,Store_Showcase!B2:H134,{5}, FALSE), TRUE)=TRUE, IF(IFERROR(VLOOKUP(U87,Store_SRP!B2:H103,{5}, FALSE), TRUE)=TRUE,VLOOKUP(U87,Store_VAM!B2:H271,{5}, FALSE),VLOOKUP(U87,Store_SRP!B2:H103,{5}, FALSE)), VLOOKUP(U87,Store_Showcase!B2:H134,{5}, FALSE))</f>
      </c>
      <c r="AF87">
        <f>IF(IFERROR(VLOOKUP(U87,Store_Showcase!B2:H134,{6}, FALSE), TRUE)=TRUE, IF(IFERROR(VLOOKUP(U87,Store_SRP!B2:H103,{6}, FALSE), TRUE)=TRUE,VLOOKUP(U87,Store_VAM!B2:H271,{6}, FALSE),VLOOKUP(U87,Store_SRP!B2:H103,{6}, FALSE)), VLOOKUP(U87,Store_Showcase!B2:H134,{6}, FALSE))</f>
      </c>
      <c r="AG87">
        <f>VLOOKUP(D87,Sku_Consolidated!A2:R948,18,FALSE)</f>
      </c>
      <c r="AH87">
        <f>VLOOKUP(D87,Sku_Consolidated!A2:S948,19,FALSE)</f>
      </c>
      <c r="AI87">
        <f>VLOOKUP(D87,Sku_Consolidated!A2:T948,20,FALSE)</f>
      </c>
    </row>
    <row r="88" spans="1:35" x14ac:dyDescent="0.25">
      <c r="A88">
        <v>2024</v>
      </c>
      <c r="B88" t="s">
        <v>30</v>
      </c>
      <c r="C88" t="s">
        <v>31</v>
      </c>
      <c r="D88">
        <v>104143253</v>
      </c>
      <c r="E88" t="s">
        <v>42</v>
      </c>
      <c r="F88" s="12" t="s">
        <v>166</v>
      </c>
      <c r="G88" s="12" t="s">
        <v>166</v>
      </c>
      <c r="H88" t="s">
        <v>34</v>
      </c>
      <c r="I88" s="13" t="s">
        <v>35</v>
      </c>
      <c r="J88" s="13">
        <f>IF(H88="EA", I88, 0)</f>
      </c>
      <c r="K88" s="13">
        <f>IF(H88="KG", I88, I88 * VLOOKUP(D88,Sku_Consolidated!A2:U948,21,FALSE))</f>
      </c>
      <c r="L88" s="14" t="s">
        <v>36</v>
      </c>
      <c r="M88">
        <v>80</v>
      </c>
      <c r="N88" s="14" t="s">
        <v>58</v>
      </c>
      <c r="O88" s="14" t="s">
        <v>59</v>
      </c>
      <c r="P88" s="14" t="s">
        <v>60</v>
      </c>
      <c r="Q88" s="14" t="s">
        <v>61</v>
      </c>
      <c r="R88">
        <f>IF(IFERROR(VLOOKUP(U88,Store_Showcase!B2:H134,7, FALSE), TRUE)=TRUE, IF(IFERROR(VLOOKUP(U88,Store_SRP!B2:H103,7, FALSE), TRUE)=TRUE,VLOOKUP(U88,Store_VAM!B2:H271,7, FALSE),VLOOKUP(U88,Store_SRP!B2:H103,7, FALSE)), VLOOKUP(U88,Store_Showcase!B2:H134,7, FALSE))</f>
      </c>
      <c r="S88">
        <f>IF(IFERROR(VLOOKUP(U88,Store_Showcase!B2:K134,10, FALSE), TRUE)=TRUE, IF(IFERROR(VLOOKUP(U88,Store_SRP!B2:K103,10, FALSE), TRUE)=TRUE,VLOOKUP(U88,Store_VAM!B2:K271,10, FALSE),VLOOKUP(U88,Store_SRP!B2:K103,10, FALSE)), VLOOKUP(U88,Store_Showcase!B2:K134,10, FALSE))</f>
      </c>
      <c r="T88">
        <f>IF(VLOOKUP(D88,Sku_Consolidated!A2:S948,19,FALSE)="SHOWCASE", VLOOKUP(U88,Store_Showcase!B2:L134,11, FALSE), IF(VLOOKUP(D88,Sku_Consolidated!A2:S948,19,FALSE)="VAM",VLOOKUP(U88,Store_VAM!B2:L271,11, FALSE),VLOOKUP(U88,Store_SRP!B2:L103,11, FALSE)))</f>
      </c>
      <c r="U88" s="14">
        <v>3022</v>
      </c>
      <c r="V88">
        <f>IF(VLOOKUP(D88,Sku_Consolidated!A2:S948,19,FALSE)="SHOWCASE", VLOOKUP(U88,Store_Showcase!B2:C134,2, FALSE), IF(VLOOKUP(D88,Sku_Consolidated!A2:S948,19,FALSE)="VAM",VLOOKUP(U88,Store_VAM!B2:C271,2, FALSE),VLOOKUP(U88,Store_SRP!B2:C103,2, FALSE)))</f>
      </c>
      <c r="W88">
        <f>VLOOKUP(D88,Sku_Consolidated!A2:G948, 7, FALSE)</f>
      </c>
      <c r="X88">
        <f>VLOOKUP(D88,Sku_Consolidated!A2:K948, 11, FALSE)</f>
      </c>
      <c r="Y88">
        <f>VLOOKUP(D88,Sku_Consolidated!A2:H948, 8, FALSE)</f>
      </c>
      <c r="Z88">
        <f>VLOOKUP(D88,Sku_Consolidated!A2:I948, 9, FALSE)</f>
      </c>
      <c r="AA88" t="s">
        <v>41</v>
      </c>
      <c r="AB88">
        <f>VLOOKUP(D88,Sku_Consolidated!A2:E948, {5}, FALSE)</f>
      </c>
      <c r="AC88">
        <f>IF(VLOOKUP(D88,Sku_Consolidated!A2:S948,19,FALSE)="SHOWCASE", VLOOKUP(U88,Store_Showcase!B2:N134,13, FALSE), IF(VLOOKUP(D88,Sku_Consolidated!A2:S948,19,FALSE)="VAM",VLOOKUP(U88,Store_VAM!B2:N271,13, FALSE),VLOOKUP(U88,Store_SRP!B2:N103,13, FALSE)))</f>
      </c>
      <c r="AD88">
        <f>IF(IFERROR(AC88,TRUE)=TRUE, "-","OK")</f>
      </c>
      <c r="AE88">
        <f>IF(IFERROR(VLOOKUP(U88,Store_Showcase!B2:H134,{5}, FALSE), TRUE)=TRUE, IF(IFERROR(VLOOKUP(U88,Store_SRP!B2:H103,{5}, FALSE), TRUE)=TRUE,VLOOKUP(U88,Store_VAM!B2:H271,{5}, FALSE),VLOOKUP(U88,Store_SRP!B2:H103,{5}, FALSE)), VLOOKUP(U88,Store_Showcase!B2:H134,{5}, FALSE))</f>
      </c>
      <c r="AF88">
        <f>IF(IFERROR(VLOOKUP(U88,Store_Showcase!B2:H134,{6}, FALSE), TRUE)=TRUE, IF(IFERROR(VLOOKUP(U88,Store_SRP!B2:H103,{6}, FALSE), TRUE)=TRUE,VLOOKUP(U88,Store_VAM!B2:H271,{6}, FALSE),VLOOKUP(U88,Store_SRP!B2:H103,{6}, FALSE)), VLOOKUP(U88,Store_Showcase!B2:H134,{6}, FALSE))</f>
      </c>
      <c r="AG88">
        <f>VLOOKUP(D88,Sku_Consolidated!A2:R948,18,FALSE)</f>
      </c>
      <c r="AH88">
        <f>VLOOKUP(D88,Sku_Consolidated!A2:S948,19,FALSE)</f>
      </c>
      <c r="AI88">
        <f>VLOOKUP(D88,Sku_Consolidated!A2:T948,20,FALSE)</f>
      </c>
    </row>
    <row r="89" spans="1:35" x14ac:dyDescent="0.25">
      <c r="A89">
        <v>2024</v>
      </c>
      <c r="B89" t="s">
        <v>30</v>
      </c>
      <c r="C89" t="s">
        <v>31</v>
      </c>
      <c r="D89">
        <v>104143263</v>
      </c>
      <c r="E89" t="s">
        <v>90</v>
      </c>
      <c r="F89" s="12" t="s">
        <v>166</v>
      </c>
      <c r="G89" s="12" t="s">
        <v>166</v>
      </c>
      <c r="H89" t="s">
        <v>34</v>
      </c>
      <c r="I89" s="13" t="s">
        <v>35</v>
      </c>
      <c r="J89" s="13">
        <f>IF(H89="EA", I89, 0)</f>
      </c>
      <c r="K89" s="13">
        <f>IF(H89="KG", I89, I89 * VLOOKUP(D89,Sku_Consolidated!A2:U948,21,FALSE))</f>
      </c>
      <c r="L89" s="14" t="s">
        <v>36</v>
      </c>
      <c r="M89">
        <v>80</v>
      </c>
      <c r="N89" s="14" t="s">
        <v>91</v>
      </c>
      <c r="O89" s="14" t="s">
        <v>92</v>
      </c>
      <c r="P89" s="14" t="s">
        <v>93</v>
      </c>
      <c r="Q89" s="14" t="s">
        <v>94</v>
      </c>
      <c r="R89">
        <f>IF(IFERROR(VLOOKUP(U89,Store_Showcase!B2:H134,7, FALSE), TRUE)=TRUE, IF(IFERROR(VLOOKUP(U89,Store_SRP!B2:H103,7, FALSE), TRUE)=TRUE,VLOOKUP(U89,Store_VAM!B2:H271,7, FALSE),VLOOKUP(U89,Store_SRP!B2:H103,7, FALSE)), VLOOKUP(U89,Store_Showcase!B2:H134,7, FALSE))</f>
      </c>
      <c r="S89">
        <f>IF(IFERROR(VLOOKUP(U89,Store_Showcase!B2:K134,10, FALSE), TRUE)=TRUE, IF(IFERROR(VLOOKUP(U89,Store_SRP!B2:K103,10, FALSE), TRUE)=TRUE,VLOOKUP(U89,Store_VAM!B2:K271,10, FALSE),VLOOKUP(U89,Store_SRP!B2:K103,10, FALSE)), VLOOKUP(U89,Store_Showcase!B2:K134,10, FALSE))</f>
      </c>
      <c r="T89">
        <f>IF(VLOOKUP(D89,Sku_Consolidated!A2:S948,19,FALSE)="SHOWCASE", VLOOKUP(U89,Store_Showcase!B2:L134,11, FALSE), IF(VLOOKUP(D89,Sku_Consolidated!A2:S948,19,FALSE)="VAM",VLOOKUP(U89,Store_VAM!B2:L271,11, FALSE),VLOOKUP(U89,Store_SRP!B2:L103,11, FALSE)))</f>
      </c>
      <c r="U89" s="14">
        <v>3022</v>
      </c>
      <c r="V89">
        <f>IF(VLOOKUP(D89,Sku_Consolidated!A2:S948,19,FALSE)="SHOWCASE", VLOOKUP(U89,Store_Showcase!B2:C134,2, FALSE), IF(VLOOKUP(D89,Sku_Consolidated!A2:S948,19,FALSE)="VAM",VLOOKUP(U89,Store_VAM!B2:C271,2, FALSE),VLOOKUP(U89,Store_SRP!B2:C103,2, FALSE)))</f>
      </c>
      <c r="W89">
        <f>VLOOKUP(D89,Sku_Consolidated!A2:G948, 7, FALSE)</f>
      </c>
      <c r="X89">
        <f>VLOOKUP(D89,Sku_Consolidated!A2:K948, 11, FALSE)</f>
      </c>
      <c r="Y89">
        <f>VLOOKUP(D89,Sku_Consolidated!A2:H948, 8, FALSE)</f>
      </c>
      <c r="Z89">
        <f>VLOOKUP(D89,Sku_Consolidated!A2:I948, 9, FALSE)</f>
      </c>
      <c r="AA89" t="s">
        <v>41</v>
      </c>
      <c r="AB89">
        <f>VLOOKUP(D89,Sku_Consolidated!A2:E948, {5}, FALSE)</f>
      </c>
      <c r="AC89">
        <f>IF(VLOOKUP(D89,Sku_Consolidated!A2:S948,19,FALSE)="SHOWCASE", VLOOKUP(U89,Store_Showcase!B2:N134,13, FALSE), IF(VLOOKUP(D89,Sku_Consolidated!A2:S948,19,FALSE)="VAM",VLOOKUP(U89,Store_VAM!B2:N271,13, FALSE),VLOOKUP(U89,Store_SRP!B2:N103,13, FALSE)))</f>
      </c>
      <c r="AD89">
        <f>IF(IFERROR(AC89,TRUE)=TRUE, "-","OK")</f>
      </c>
      <c r="AE89">
        <f>IF(IFERROR(VLOOKUP(U89,Store_Showcase!B2:H134,{5}, FALSE), TRUE)=TRUE, IF(IFERROR(VLOOKUP(U89,Store_SRP!B2:H103,{5}, FALSE), TRUE)=TRUE,VLOOKUP(U89,Store_VAM!B2:H271,{5}, FALSE),VLOOKUP(U89,Store_SRP!B2:H103,{5}, FALSE)), VLOOKUP(U89,Store_Showcase!B2:H134,{5}, FALSE))</f>
      </c>
      <c r="AF89">
        <f>IF(IFERROR(VLOOKUP(U89,Store_Showcase!B2:H134,{6}, FALSE), TRUE)=TRUE, IF(IFERROR(VLOOKUP(U89,Store_SRP!B2:H103,{6}, FALSE), TRUE)=TRUE,VLOOKUP(U89,Store_VAM!B2:H271,{6}, FALSE),VLOOKUP(U89,Store_SRP!B2:H103,{6}, FALSE)), VLOOKUP(U89,Store_Showcase!B2:H134,{6}, FALSE))</f>
      </c>
      <c r="AG89">
        <f>VLOOKUP(D89,Sku_Consolidated!A2:R948,18,FALSE)</f>
      </c>
      <c r="AH89">
        <f>VLOOKUP(D89,Sku_Consolidated!A2:S948,19,FALSE)</f>
      </c>
      <c r="AI89">
        <f>VLOOKUP(D89,Sku_Consolidated!A2:T948,20,FALSE)</f>
      </c>
    </row>
    <row r="90" spans="1:35" x14ac:dyDescent="0.25">
      <c r="A90">
        <v>2024</v>
      </c>
      <c r="B90" t="s">
        <v>30</v>
      </c>
      <c r="C90" t="s">
        <v>31</v>
      </c>
      <c r="D90">
        <v>104143265</v>
      </c>
      <c r="E90" t="s">
        <v>78</v>
      </c>
      <c r="F90" s="12" t="s">
        <v>166</v>
      </c>
      <c r="G90" s="12" t="s">
        <v>166</v>
      </c>
      <c r="H90" t="s">
        <v>34</v>
      </c>
      <c r="I90" s="13" t="s">
        <v>35</v>
      </c>
      <c r="J90" s="13">
        <f>IF(H90="EA", I90, 0)</f>
      </c>
      <c r="K90" s="13">
        <f>IF(H90="KG", I90, I90 * VLOOKUP(D90,Sku_Consolidated!A2:U948,21,FALSE))</f>
      </c>
      <c r="L90" s="14" t="s">
        <v>36</v>
      </c>
      <c r="M90">
        <v>80</v>
      </c>
      <c r="N90" s="14" t="s">
        <v>80</v>
      </c>
      <c r="O90" s="14" t="s">
        <v>81</v>
      </c>
      <c r="P90" s="14" t="s">
        <v>82</v>
      </c>
      <c r="Q90" s="14" t="s">
        <v>83</v>
      </c>
      <c r="R90">
        <f>IF(IFERROR(VLOOKUP(U90,Store_Showcase!B2:H134,7, FALSE), TRUE)=TRUE, IF(IFERROR(VLOOKUP(U90,Store_SRP!B2:H103,7, FALSE), TRUE)=TRUE,VLOOKUP(U90,Store_VAM!B2:H271,7, FALSE),VLOOKUP(U90,Store_SRP!B2:H103,7, FALSE)), VLOOKUP(U90,Store_Showcase!B2:H134,7, FALSE))</f>
      </c>
      <c r="S90">
        <f>IF(IFERROR(VLOOKUP(U90,Store_Showcase!B2:K134,10, FALSE), TRUE)=TRUE, IF(IFERROR(VLOOKUP(U90,Store_SRP!B2:K103,10, FALSE), TRUE)=TRUE,VLOOKUP(U90,Store_VAM!B2:K271,10, FALSE),VLOOKUP(U90,Store_SRP!B2:K103,10, FALSE)), VLOOKUP(U90,Store_Showcase!B2:K134,10, FALSE))</f>
      </c>
      <c r="T90">
        <f>IF(VLOOKUP(D90,Sku_Consolidated!A2:S948,19,FALSE)="SHOWCASE", VLOOKUP(U90,Store_Showcase!B2:L134,11, FALSE), IF(VLOOKUP(D90,Sku_Consolidated!A2:S948,19,FALSE)="VAM",VLOOKUP(U90,Store_VAM!B2:L271,11, FALSE),VLOOKUP(U90,Store_SRP!B2:L103,11, FALSE)))</f>
      </c>
      <c r="U90" s="14">
        <v>3022</v>
      </c>
      <c r="V90">
        <f>IF(VLOOKUP(D90,Sku_Consolidated!A2:S948,19,FALSE)="SHOWCASE", VLOOKUP(U90,Store_Showcase!B2:C134,2, FALSE), IF(VLOOKUP(D90,Sku_Consolidated!A2:S948,19,FALSE)="VAM",VLOOKUP(U90,Store_VAM!B2:C271,2, FALSE),VLOOKUP(U90,Store_SRP!B2:C103,2, FALSE)))</f>
      </c>
      <c r="W90">
        <f>VLOOKUP(D90,Sku_Consolidated!A2:G948, 7, FALSE)</f>
      </c>
      <c r="X90">
        <f>VLOOKUP(D90,Sku_Consolidated!A2:K948, 11, FALSE)</f>
      </c>
      <c r="Y90">
        <f>VLOOKUP(D90,Sku_Consolidated!A2:H948, 8, FALSE)</f>
      </c>
      <c r="Z90">
        <f>VLOOKUP(D90,Sku_Consolidated!A2:I948, 9, FALSE)</f>
      </c>
      <c r="AA90" t="s">
        <v>41</v>
      </c>
      <c r="AB90">
        <f>VLOOKUP(D90,Sku_Consolidated!A2:E948, {5}, FALSE)</f>
      </c>
      <c r="AC90">
        <f>IF(VLOOKUP(D90,Sku_Consolidated!A2:S948,19,FALSE)="SHOWCASE", VLOOKUP(U90,Store_Showcase!B2:N134,13, FALSE), IF(VLOOKUP(D90,Sku_Consolidated!A2:S948,19,FALSE)="VAM",VLOOKUP(U90,Store_VAM!B2:N271,13, FALSE),VLOOKUP(U90,Store_SRP!B2:N103,13, FALSE)))</f>
      </c>
      <c r="AD90">
        <f>IF(IFERROR(AC90,TRUE)=TRUE, "-","OK")</f>
      </c>
      <c r="AE90">
        <f>IF(IFERROR(VLOOKUP(U90,Store_Showcase!B2:H134,{5}, FALSE), TRUE)=TRUE, IF(IFERROR(VLOOKUP(U90,Store_SRP!B2:H103,{5}, FALSE), TRUE)=TRUE,VLOOKUP(U90,Store_VAM!B2:H271,{5}, FALSE),VLOOKUP(U90,Store_SRP!B2:H103,{5}, FALSE)), VLOOKUP(U90,Store_Showcase!B2:H134,{5}, FALSE))</f>
      </c>
      <c r="AF90">
        <f>IF(IFERROR(VLOOKUP(U90,Store_Showcase!B2:H134,{6}, FALSE), TRUE)=TRUE, IF(IFERROR(VLOOKUP(U90,Store_SRP!B2:H103,{6}, FALSE), TRUE)=TRUE,VLOOKUP(U90,Store_VAM!B2:H271,{6}, FALSE),VLOOKUP(U90,Store_SRP!B2:H103,{6}, FALSE)), VLOOKUP(U90,Store_Showcase!B2:H134,{6}, FALSE))</f>
      </c>
      <c r="AG90">
        <f>VLOOKUP(D90,Sku_Consolidated!A2:R948,18,FALSE)</f>
      </c>
      <c r="AH90">
        <f>VLOOKUP(D90,Sku_Consolidated!A2:S948,19,FALSE)</f>
      </c>
      <c r="AI90">
        <f>VLOOKUP(D90,Sku_Consolidated!A2:T948,20,FALSE)</f>
      </c>
    </row>
    <row r="91" spans="1:35" x14ac:dyDescent="0.25">
      <c r="A91">
        <v>2024</v>
      </c>
      <c r="B91" t="s">
        <v>30</v>
      </c>
      <c r="C91" t="s">
        <v>31</v>
      </c>
      <c r="D91">
        <v>104143246</v>
      </c>
      <c r="E91" t="s">
        <v>32</v>
      </c>
      <c r="F91" s="12" t="s">
        <v>84</v>
      </c>
      <c r="G91" s="12" t="s">
        <v>84</v>
      </c>
      <c r="H91" t="s">
        <v>34</v>
      </c>
      <c r="I91" s="13" t="s">
        <v>35</v>
      </c>
      <c r="J91" s="13">
        <f>IF(H91="EA", I91, 0)</f>
      </c>
      <c r="K91" s="13">
        <f>IF(H91="KG", I91, I91 * VLOOKUP(D91,Sku_Consolidated!A2:U948,21,FALSE))</f>
      </c>
      <c r="L91" s="14" t="s">
        <v>36</v>
      </c>
      <c r="M91">
        <v>80</v>
      </c>
      <c r="N91" s="14" t="s">
        <v>58</v>
      </c>
      <c r="O91" s="14" t="s">
        <v>59</v>
      </c>
      <c r="P91" s="14" t="s">
        <v>60</v>
      </c>
      <c r="Q91" s="14" t="s">
        <v>61</v>
      </c>
      <c r="R91">
        <f>IF(IFERROR(VLOOKUP(U91,Store_Showcase!B2:H134,7, FALSE), TRUE)=TRUE, IF(IFERROR(VLOOKUP(U91,Store_SRP!B2:H103,7, FALSE), TRUE)=TRUE,VLOOKUP(U91,Store_VAM!B2:H271,7, FALSE),VLOOKUP(U91,Store_SRP!B2:H103,7, FALSE)), VLOOKUP(U91,Store_Showcase!B2:H134,7, FALSE))</f>
      </c>
      <c r="S91">
        <f>IF(IFERROR(VLOOKUP(U91,Store_Showcase!B2:K134,10, FALSE), TRUE)=TRUE, IF(IFERROR(VLOOKUP(U91,Store_SRP!B2:K103,10, FALSE), TRUE)=TRUE,VLOOKUP(U91,Store_VAM!B2:K271,10, FALSE),VLOOKUP(U91,Store_SRP!B2:K103,10, FALSE)), VLOOKUP(U91,Store_Showcase!B2:K134,10, FALSE))</f>
      </c>
      <c r="T91">
        <f>IF(VLOOKUP(D91,Sku_Consolidated!A2:S948,19,FALSE)="SHOWCASE", VLOOKUP(U91,Store_Showcase!B2:L134,11, FALSE), IF(VLOOKUP(D91,Sku_Consolidated!A2:S948,19,FALSE)="VAM",VLOOKUP(U91,Store_VAM!B2:L271,11, FALSE),VLOOKUP(U91,Store_SRP!B2:L103,11, FALSE)))</f>
      </c>
      <c r="U91" s="14">
        <v>3022</v>
      </c>
      <c r="V91">
        <f>IF(VLOOKUP(D91,Sku_Consolidated!A2:S948,19,FALSE)="SHOWCASE", VLOOKUP(U91,Store_Showcase!B2:C134,2, FALSE), IF(VLOOKUP(D91,Sku_Consolidated!A2:S948,19,FALSE)="VAM",VLOOKUP(U91,Store_VAM!B2:C271,2, FALSE),VLOOKUP(U91,Store_SRP!B2:C103,2, FALSE)))</f>
      </c>
      <c r="W91">
        <f>VLOOKUP(D91,Sku_Consolidated!A2:G948, 7, FALSE)</f>
      </c>
      <c r="X91">
        <f>VLOOKUP(D91,Sku_Consolidated!A2:K948, 11, FALSE)</f>
      </c>
      <c r="Y91">
        <f>VLOOKUP(D91,Sku_Consolidated!A2:H948, 8, FALSE)</f>
      </c>
      <c r="Z91">
        <f>VLOOKUP(D91,Sku_Consolidated!A2:I948, 9, FALSE)</f>
      </c>
      <c r="AA91" t="s">
        <v>41</v>
      </c>
      <c r="AB91">
        <f>VLOOKUP(D91,Sku_Consolidated!A2:E948, {5}, FALSE)</f>
      </c>
      <c r="AC91">
        <f>IF(VLOOKUP(D91,Sku_Consolidated!A2:S948,19,FALSE)="SHOWCASE", VLOOKUP(U91,Store_Showcase!B2:N134,13, FALSE), IF(VLOOKUP(D91,Sku_Consolidated!A2:S948,19,FALSE)="VAM",VLOOKUP(U91,Store_VAM!B2:N271,13, FALSE),VLOOKUP(U91,Store_SRP!B2:N103,13, FALSE)))</f>
      </c>
      <c r="AD91">
        <f>IF(IFERROR(AC91,TRUE)=TRUE, "-","OK")</f>
      </c>
      <c r="AE91">
        <f>IF(IFERROR(VLOOKUP(U91,Store_Showcase!B2:H134,{5}, FALSE), TRUE)=TRUE, IF(IFERROR(VLOOKUP(U91,Store_SRP!B2:H103,{5}, FALSE), TRUE)=TRUE,VLOOKUP(U91,Store_VAM!B2:H271,{5}, FALSE),VLOOKUP(U91,Store_SRP!B2:H103,{5}, FALSE)), VLOOKUP(U91,Store_Showcase!B2:H134,{5}, FALSE))</f>
      </c>
      <c r="AF91">
        <f>IF(IFERROR(VLOOKUP(U91,Store_Showcase!B2:H134,{6}, FALSE), TRUE)=TRUE, IF(IFERROR(VLOOKUP(U91,Store_SRP!B2:H103,{6}, FALSE), TRUE)=TRUE,VLOOKUP(U91,Store_VAM!B2:H271,{6}, FALSE),VLOOKUP(U91,Store_SRP!B2:H103,{6}, FALSE)), VLOOKUP(U91,Store_Showcase!B2:H134,{6}, FALSE))</f>
      </c>
      <c r="AG91">
        <f>VLOOKUP(D91,Sku_Consolidated!A2:R948,18,FALSE)</f>
      </c>
      <c r="AH91">
        <f>VLOOKUP(D91,Sku_Consolidated!A2:S948,19,FALSE)</f>
      </c>
      <c r="AI91">
        <f>VLOOKUP(D91,Sku_Consolidated!A2:T948,20,FALSE)</f>
      </c>
    </row>
    <row r="92" spans="1:35" x14ac:dyDescent="0.25">
      <c r="A92">
        <v>2024</v>
      </c>
      <c r="B92" t="s">
        <v>30</v>
      </c>
      <c r="C92" t="s">
        <v>31</v>
      </c>
      <c r="D92">
        <v>104143265</v>
      </c>
      <c r="E92" t="s">
        <v>78</v>
      </c>
      <c r="F92" s="12" t="s">
        <v>84</v>
      </c>
      <c r="G92" s="12" t="s">
        <v>84</v>
      </c>
      <c r="H92" t="s">
        <v>34</v>
      </c>
      <c r="I92" s="13" t="s">
        <v>35</v>
      </c>
      <c r="J92" s="13">
        <f>IF(H92="EA", I92, 0)</f>
      </c>
      <c r="K92" s="13">
        <f>IF(H92="KG", I92, I92 * VLOOKUP(D92,Sku_Consolidated!A2:U948,21,FALSE))</f>
      </c>
      <c r="L92" s="14" t="s">
        <v>36</v>
      </c>
      <c r="M92">
        <v>80</v>
      </c>
      <c r="N92" s="14" t="s">
        <v>80</v>
      </c>
      <c r="O92" s="14" t="s">
        <v>81</v>
      </c>
      <c r="P92" s="14" t="s">
        <v>82</v>
      </c>
      <c r="Q92" s="14" t="s">
        <v>83</v>
      </c>
      <c r="R92">
        <f>IF(IFERROR(VLOOKUP(U92,Store_Showcase!B2:H134,7, FALSE), TRUE)=TRUE, IF(IFERROR(VLOOKUP(U92,Store_SRP!B2:H103,7, FALSE), TRUE)=TRUE,VLOOKUP(U92,Store_VAM!B2:H271,7, FALSE),VLOOKUP(U92,Store_SRP!B2:H103,7, FALSE)), VLOOKUP(U92,Store_Showcase!B2:H134,7, FALSE))</f>
      </c>
      <c r="S92">
        <f>IF(IFERROR(VLOOKUP(U92,Store_Showcase!B2:K134,10, FALSE), TRUE)=TRUE, IF(IFERROR(VLOOKUP(U92,Store_SRP!B2:K103,10, FALSE), TRUE)=TRUE,VLOOKUP(U92,Store_VAM!B2:K271,10, FALSE),VLOOKUP(U92,Store_SRP!B2:K103,10, FALSE)), VLOOKUP(U92,Store_Showcase!B2:K134,10, FALSE))</f>
      </c>
      <c r="T92">
        <f>IF(VLOOKUP(D92,Sku_Consolidated!A2:S948,19,FALSE)="SHOWCASE", VLOOKUP(U92,Store_Showcase!B2:L134,11, FALSE), IF(VLOOKUP(D92,Sku_Consolidated!A2:S948,19,FALSE)="VAM",VLOOKUP(U92,Store_VAM!B2:L271,11, FALSE),VLOOKUP(U92,Store_SRP!B2:L103,11, FALSE)))</f>
      </c>
      <c r="U92" s="14">
        <v>3022</v>
      </c>
      <c r="V92">
        <f>IF(VLOOKUP(D92,Sku_Consolidated!A2:S948,19,FALSE)="SHOWCASE", VLOOKUP(U92,Store_Showcase!B2:C134,2, FALSE), IF(VLOOKUP(D92,Sku_Consolidated!A2:S948,19,FALSE)="VAM",VLOOKUP(U92,Store_VAM!B2:C271,2, FALSE),VLOOKUP(U92,Store_SRP!B2:C103,2, FALSE)))</f>
      </c>
      <c r="W92">
        <f>VLOOKUP(D92,Sku_Consolidated!A2:G948, 7, FALSE)</f>
      </c>
      <c r="X92">
        <f>VLOOKUP(D92,Sku_Consolidated!A2:K948, 11, FALSE)</f>
      </c>
      <c r="Y92">
        <f>VLOOKUP(D92,Sku_Consolidated!A2:H948, 8, FALSE)</f>
      </c>
      <c r="Z92">
        <f>VLOOKUP(D92,Sku_Consolidated!A2:I948, 9, FALSE)</f>
      </c>
      <c r="AA92" t="s">
        <v>41</v>
      </c>
      <c r="AB92">
        <f>VLOOKUP(D92,Sku_Consolidated!A2:E948, {5}, FALSE)</f>
      </c>
      <c r="AC92">
        <f>IF(VLOOKUP(D92,Sku_Consolidated!A2:S948,19,FALSE)="SHOWCASE", VLOOKUP(U92,Store_Showcase!B2:N134,13, FALSE), IF(VLOOKUP(D92,Sku_Consolidated!A2:S948,19,FALSE)="VAM",VLOOKUP(U92,Store_VAM!B2:N271,13, FALSE),VLOOKUP(U92,Store_SRP!B2:N103,13, FALSE)))</f>
      </c>
      <c r="AD92">
        <f>IF(IFERROR(AC92,TRUE)=TRUE, "-","OK")</f>
      </c>
      <c r="AE92">
        <f>IF(IFERROR(VLOOKUP(U92,Store_Showcase!B2:H134,{5}, FALSE), TRUE)=TRUE, IF(IFERROR(VLOOKUP(U92,Store_SRP!B2:H103,{5}, FALSE), TRUE)=TRUE,VLOOKUP(U92,Store_VAM!B2:H271,{5}, FALSE),VLOOKUP(U92,Store_SRP!B2:H103,{5}, FALSE)), VLOOKUP(U92,Store_Showcase!B2:H134,{5}, FALSE))</f>
      </c>
      <c r="AF92">
        <f>IF(IFERROR(VLOOKUP(U92,Store_Showcase!B2:H134,{6}, FALSE), TRUE)=TRUE, IF(IFERROR(VLOOKUP(U92,Store_SRP!B2:H103,{6}, FALSE), TRUE)=TRUE,VLOOKUP(U92,Store_VAM!B2:H271,{6}, FALSE),VLOOKUP(U92,Store_SRP!B2:H103,{6}, FALSE)), VLOOKUP(U92,Store_Showcase!B2:H134,{6}, FALSE))</f>
      </c>
      <c r="AG92">
        <f>VLOOKUP(D92,Sku_Consolidated!A2:R948,18,FALSE)</f>
      </c>
      <c r="AH92">
        <f>VLOOKUP(D92,Sku_Consolidated!A2:S948,19,FALSE)</f>
      </c>
      <c r="AI92">
        <f>VLOOKUP(D92,Sku_Consolidated!A2:T948,20,FALSE)</f>
      </c>
    </row>
    <row r="93" spans="1:35" x14ac:dyDescent="0.25">
      <c r="A93">
        <v>2024</v>
      </c>
      <c r="B93" t="s">
        <v>30</v>
      </c>
      <c r="C93" t="s">
        <v>31</v>
      </c>
      <c r="D93">
        <v>104143263</v>
      </c>
      <c r="E93" t="s">
        <v>90</v>
      </c>
      <c r="F93" s="12" t="s">
        <v>89</v>
      </c>
      <c r="G93" s="12" t="s">
        <v>89</v>
      </c>
      <c r="H93" t="s">
        <v>34</v>
      </c>
      <c r="I93" s="13" t="s">
        <v>35</v>
      </c>
      <c r="J93" s="13">
        <f>IF(H93="EA", I93, 0)</f>
      </c>
      <c r="K93" s="13">
        <f>IF(H93="KG", I93, I93 * VLOOKUP(D93,Sku_Consolidated!A2:U948,21,FALSE))</f>
      </c>
      <c r="L93" s="14" t="s">
        <v>36</v>
      </c>
      <c r="M93">
        <v>80</v>
      </c>
      <c r="N93" s="14" t="s">
        <v>91</v>
      </c>
      <c r="O93" s="14" t="s">
        <v>92</v>
      </c>
      <c r="P93" s="14" t="s">
        <v>93</v>
      </c>
      <c r="Q93" s="14" t="s">
        <v>94</v>
      </c>
      <c r="R93">
        <f>IF(IFERROR(VLOOKUP(U93,Store_Showcase!B2:H134,7, FALSE), TRUE)=TRUE, IF(IFERROR(VLOOKUP(U93,Store_SRP!B2:H103,7, FALSE), TRUE)=TRUE,VLOOKUP(U93,Store_VAM!B2:H271,7, FALSE),VLOOKUP(U93,Store_SRP!B2:H103,7, FALSE)), VLOOKUP(U93,Store_Showcase!B2:H134,7, FALSE))</f>
      </c>
      <c r="S93">
        <f>IF(IFERROR(VLOOKUP(U93,Store_Showcase!B2:K134,10, FALSE), TRUE)=TRUE, IF(IFERROR(VLOOKUP(U93,Store_SRP!B2:K103,10, FALSE), TRUE)=TRUE,VLOOKUP(U93,Store_VAM!B2:K271,10, FALSE),VLOOKUP(U93,Store_SRP!B2:K103,10, FALSE)), VLOOKUP(U93,Store_Showcase!B2:K134,10, FALSE))</f>
      </c>
      <c r="T93">
        <f>IF(VLOOKUP(D93,Sku_Consolidated!A2:S948,19,FALSE)="SHOWCASE", VLOOKUP(U93,Store_Showcase!B2:L134,11, FALSE), IF(VLOOKUP(D93,Sku_Consolidated!A2:S948,19,FALSE)="VAM",VLOOKUP(U93,Store_VAM!B2:L271,11, FALSE),VLOOKUP(U93,Store_SRP!B2:L103,11, FALSE)))</f>
      </c>
      <c r="U93" s="14">
        <v>3022</v>
      </c>
      <c r="V93">
        <f>IF(VLOOKUP(D93,Sku_Consolidated!A2:S948,19,FALSE)="SHOWCASE", VLOOKUP(U93,Store_Showcase!B2:C134,2, FALSE), IF(VLOOKUP(D93,Sku_Consolidated!A2:S948,19,FALSE)="VAM",VLOOKUP(U93,Store_VAM!B2:C271,2, FALSE),VLOOKUP(U93,Store_SRP!B2:C103,2, FALSE)))</f>
      </c>
      <c r="W93">
        <f>VLOOKUP(D93,Sku_Consolidated!A2:G948, 7, FALSE)</f>
      </c>
      <c r="X93">
        <f>VLOOKUP(D93,Sku_Consolidated!A2:K948, 11, FALSE)</f>
      </c>
      <c r="Y93">
        <f>VLOOKUP(D93,Sku_Consolidated!A2:H948, 8, FALSE)</f>
      </c>
      <c r="Z93">
        <f>VLOOKUP(D93,Sku_Consolidated!A2:I948, 9, FALSE)</f>
      </c>
      <c r="AA93" t="s">
        <v>41</v>
      </c>
      <c r="AB93">
        <f>VLOOKUP(D93,Sku_Consolidated!A2:E948, {5}, FALSE)</f>
      </c>
      <c r="AC93">
        <f>IF(VLOOKUP(D93,Sku_Consolidated!A2:S948,19,FALSE)="SHOWCASE", VLOOKUP(U93,Store_Showcase!B2:N134,13, FALSE), IF(VLOOKUP(D93,Sku_Consolidated!A2:S948,19,FALSE)="VAM",VLOOKUP(U93,Store_VAM!B2:N271,13, FALSE),VLOOKUP(U93,Store_SRP!B2:N103,13, FALSE)))</f>
      </c>
      <c r="AD93">
        <f>IF(IFERROR(AC93,TRUE)=TRUE, "-","OK")</f>
      </c>
      <c r="AE93">
        <f>IF(IFERROR(VLOOKUP(U93,Store_Showcase!B2:H134,{5}, FALSE), TRUE)=TRUE, IF(IFERROR(VLOOKUP(U93,Store_SRP!B2:H103,{5}, FALSE), TRUE)=TRUE,VLOOKUP(U93,Store_VAM!B2:H271,{5}, FALSE),VLOOKUP(U93,Store_SRP!B2:H103,{5}, FALSE)), VLOOKUP(U93,Store_Showcase!B2:H134,{5}, FALSE))</f>
      </c>
      <c r="AF93">
        <f>IF(IFERROR(VLOOKUP(U93,Store_Showcase!B2:H134,{6}, FALSE), TRUE)=TRUE, IF(IFERROR(VLOOKUP(U93,Store_SRP!B2:H103,{6}, FALSE), TRUE)=TRUE,VLOOKUP(U93,Store_VAM!B2:H271,{6}, FALSE),VLOOKUP(U93,Store_SRP!B2:H103,{6}, FALSE)), VLOOKUP(U93,Store_Showcase!B2:H134,{6}, FALSE))</f>
      </c>
      <c r="AG93">
        <f>VLOOKUP(D93,Sku_Consolidated!A2:R948,18,FALSE)</f>
      </c>
      <c r="AH93">
        <f>VLOOKUP(D93,Sku_Consolidated!A2:S948,19,FALSE)</f>
      </c>
      <c r="AI93">
        <f>VLOOKUP(D93,Sku_Consolidated!A2:T948,20,FALSE)</f>
      </c>
    </row>
    <row r="94" spans="1:35" x14ac:dyDescent="0.25">
      <c r="A94">
        <v>2024</v>
      </c>
      <c r="B94" t="s">
        <v>30</v>
      </c>
      <c r="C94" t="s">
        <v>31</v>
      </c>
      <c r="D94">
        <v>104143246</v>
      </c>
      <c r="E94" t="s">
        <v>32</v>
      </c>
      <c r="F94" s="12" t="s">
        <v>95</v>
      </c>
      <c r="G94" s="12" t="s">
        <v>95</v>
      </c>
      <c r="H94" t="s">
        <v>34</v>
      </c>
      <c r="I94" s="13" t="s">
        <v>35</v>
      </c>
      <c r="J94" s="13">
        <f>IF(H94="EA", I94, 0)</f>
      </c>
      <c r="K94" s="13">
        <f>IF(H94="KG", I94, I94 * VLOOKUP(D94,Sku_Consolidated!A2:U948,21,FALSE))</f>
      </c>
      <c r="L94" s="14" t="s">
        <v>36</v>
      </c>
      <c r="M94">
        <v>80</v>
      </c>
      <c r="N94" s="14" t="s">
        <v>58</v>
      </c>
      <c r="O94" s="14" t="s">
        <v>59</v>
      </c>
      <c r="P94" s="14" t="s">
        <v>60</v>
      </c>
      <c r="Q94" s="14" t="s">
        <v>61</v>
      </c>
      <c r="R94">
        <f>IF(IFERROR(VLOOKUP(U94,Store_Showcase!B2:H134,7, FALSE), TRUE)=TRUE, IF(IFERROR(VLOOKUP(U94,Store_SRP!B2:H103,7, FALSE), TRUE)=TRUE,VLOOKUP(U94,Store_VAM!B2:H271,7, FALSE),VLOOKUP(U94,Store_SRP!B2:H103,7, FALSE)), VLOOKUP(U94,Store_Showcase!B2:H134,7, FALSE))</f>
      </c>
      <c r="S94">
        <f>IF(IFERROR(VLOOKUP(U94,Store_Showcase!B2:K134,10, FALSE), TRUE)=TRUE, IF(IFERROR(VLOOKUP(U94,Store_SRP!B2:K103,10, FALSE), TRUE)=TRUE,VLOOKUP(U94,Store_VAM!B2:K271,10, FALSE),VLOOKUP(U94,Store_SRP!B2:K103,10, FALSE)), VLOOKUP(U94,Store_Showcase!B2:K134,10, FALSE))</f>
      </c>
      <c r="T94">
        <f>IF(VLOOKUP(D94,Sku_Consolidated!A2:S948,19,FALSE)="SHOWCASE", VLOOKUP(U94,Store_Showcase!B2:L134,11, FALSE), IF(VLOOKUP(D94,Sku_Consolidated!A2:S948,19,FALSE)="VAM",VLOOKUP(U94,Store_VAM!B2:L271,11, FALSE),VLOOKUP(U94,Store_SRP!B2:L103,11, FALSE)))</f>
      </c>
      <c r="U94" s="14">
        <v>3022</v>
      </c>
      <c r="V94">
        <f>IF(VLOOKUP(D94,Sku_Consolidated!A2:S948,19,FALSE)="SHOWCASE", VLOOKUP(U94,Store_Showcase!B2:C134,2, FALSE), IF(VLOOKUP(D94,Sku_Consolidated!A2:S948,19,FALSE)="VAM",VLOOKUP(U94,Store_VAM!B2:C271,2, FALSE),VLOOKUP(U94,Store_SRP!B2:C103,2, FALSE)))</f>
      </c>
      <c r="W94">
        <f>VLOOKUP(D94,Sku_Consolidated!A2:G948, 7, FALSE)</f>
      </c>
      <c r="X94">
        <f>VLOOKUP(D94,Sku_Consolidated!A2:K948, 11, FALSE)</f>
      </c>
      <c r="Y94">
        <f>VLOOKUP(D94,Sku_Consolidated!A2:H948, 8, FALSE)</f>
      </c>
      <c r="Z94">
        <f>VLOOKUP(D94,Sku_Consolidated!A2:I948, 9, FALSE)</f>
      </c>
      <c r="AA94" t="s">
        <v>41</v>
      </c>
      <c r="AB94">
        <f>VLOOKUP(D94,Sku_Consolidated!A2:E948, {5}, FALSE)</f>
      </c>
      <c r="AC94">
        <f>IF(VLOOKUP(D94,Sku_Consolidated!A2:S948,19,FALSE)="SHOWCASE", VLOOKUP(U94,Store_Showcase!B2:N134,13, FALSE), IF(VLOOKUP(D94,Sku_Consolidated!A2:S948,19,FALSE)="VAM",VLOOKUP(U94,Store_VAM!B2:N271,13, FALSE),VLOOKUP(U94,Store_SRP!B2:N103,13, FALSE)))</f>
      </c>
      <c r="AD94">
        <f>IF(IFERROR(AC94,TRUE)=TRUE, "-","OK")</f>
      </c>
      <c r="AE94">
        <f>IF(IFERROR(VLOOKUP(U94,Store_Showcase!B2:H134,{5}, FALSE), TRUE)=TRUE, IF(IFERROR(VLOOKUP(U94,Store_SRP!B2:H103,{5}, FALSE), TRUE)=TRUE,VLOOKUP(U94,Store_VAM!B2:H271,{5}, FALSE),VLOOKUP(U94,Store_SRP!B2:H103,{5}, FALSE)), VLOOKUP(U94,Store_Showcase!B2:H134,{5}, FALSE))</f>
      </c>
      <c r="AF94">
        <f>IF(IFERROR(VLOOKUP(U94,Store_Showcase!B2:H134,{6}, FALSE), TRUE)=TRUE, IF(IFERROR(VLOOKUP(U94,Store_SRP!B2:H103,{6}, FALSE), TRUE)=TRUE,VLOOKUP(U94,Store_VAM!B2:H271,{6}, FALSE),VLOOKUP(U94,Store_SRP!B2:H103,{6}, FALSE)), VLOOKUP(U94,Store_Showcase!B2:H134,{6}, FALSE))</f>
      </c>
      <c r="AG94">
        <f>VLOOKUP(D94,Sku_Consolidated!A2:R948,18,FALSE)</f>
      </c>
      <c r="AH94">
        <f>VLOOKUP(D94,Sku_Consolidated!A2:S948,19,FALSE)</f>
      </c>
      <c r="AI94">
        <f>VLOOKUP(D94,Sku_Consolidated!A2:T948,20,FALSE)</f>
      </c>
    </row>
    <row r="95" spans="1:35" x14ac:dyDescent="0.25">
      <c r="A95">
        <v>2024</v>
      </c>
      <c r="B95" t="s">
        <v>30</v>
      </c>
      <c r="C95" t="s">
        <v>31</v>
      </c>
      <c r="D95">
        <v>104143256</v>
      </c>
      <c r="E95" t="s">
        <v>62</v>
      </c>
      <c r="F95" s="12" t="s">
        <v>95</v>
      </c>
      <c r="G95" s="12" t="s">
        <v>95</v>
      </c>
      <c r="H95" t="s">
        <v>34</v>
      </c>
      <c r="I95" s="13" t="s">
        <v>35</v>
      </c>
      <c r="J95" s="13">
        <f>IF(H95="EA", I95, 0)</f>
      </c>
      <c r="K95" s="13">
        <f>IF(H95="KG", I95, I95 * VLOOKUP(D95,Sku_Consolidated!A2:U948,21,FALSE))</f>
      </c>
      <c r="L95" s="14" t="s">
        <v>36</v>
      </c>
      <c r="M95">
        <v>80</v>
      </c>
      <c r="N95" s="14" t="s">
        <v>85</v>
      </c>
      <c r="O95" s="14" t="s">
        <v>86</v>
      </c>
      <c r="P95" s="14" t="s">
        <v>87</v>
      </c>
      <c r="Q95" s="14" t="s">
        <v>88</v>
      </c>
      <c r="R95">
        <f>IF(IFERROR(VLOOKUP(U95,Store_Showcase!B2:H134,7, FALSE), TRUE)=TRUE, IF(IFERROR(VLOOKUP(U95,Store_SRP!B2:H103,7, FALSE), TRUE)=TRUE,VLOOKUP(U95,Store_VAM!B2:H271,7, FALSE),VLOOKUP(U95,Store_SRP!B2:H103,7, FALSE)), VLOOKUP(U95,Store_Showcase!B2:H134,7, FALSE))</f>
      </c>
      <c r="S95">
        <f>IF(IFERROR(VLOOKUP(U95,Store_Showcase!B2:K134,10, FALSE), TRUE)=TRUE, IF(IFERROR(VLOOKUP(U95,Store_SRP!B2:K103,10, FALSE), TRUE)=TRUE,VLOOKUP(U95,Store_VAM!B2:K271,10, FALSE),VLOOKUP(U95,Store_SRP!B2:K103,10, FALSE)), VLOOKUP(U95,Store_Showcase!B2:K134,10, FALSE))</f>
      </c>
      <c r="T95">
        <f>IF(VLOOKUP(D95,Sku_Consolidated!A2:S948,19,FALSE)="SHOWCASE", VLOOKUP(U95,Store_Showcase!B2:L134,11, FALSE), IF(VLOOKUP(D95,Sku_Consolidated!A2:S948,19,FALSE)="VAM",VLOOKUP(U95,Store_VAM!B2:L271,11, FALSE),VLOOKUP(U95,Store_SRP!B2:L103,11, FALSE)))</f>
      </c>
      <c r="U95" s="14">
        <v>3022</v>
      </c>
      <c r="V95">
        <f>IF(VLOOKUP(D95,Sku_Consolidated!A2:S948,19,FALSE)="SHOWCASE", VLOOKUP(U95,Store_Showcase!B2:C134,2, FALSE), IF(VLOOKUP(D95,Sku_Consolidated!A2:S948,19,FALSE)="VAM",VLOOKUP(U95,Store_VAM!B2:C271,2, FALSE),VLOOKUP(U95,Store_SRP!B2:C103,2, FALSE)))</f>
      </c>
      <c r="W95">
        <f>VLOOKUP(D95,Sku_Consolidated!A2:G948, 7, FALSE)</f>
      </c>
      <c r="X95">
        <f>VLOOKUP(D95,Sku_Consolidated!A2:K948, 11, FALSE)</f>
      </c>
      <c r="Y95">
        <f>VLOOKUP(D95,Sku_Consolidated!A2:H948, 8, FALSE)</f>
      </c>
      <c r="Z95">
        <f>VLOOKUP(D95,Sku_Consolidated!A2:I948, 9, FALSE)</f>
      </c>
      <c r="AA95" t="s">
        <v>41</v>
      </c>
      <c r="AB95">
        <f>VLOOKUP(D95,Sku_Consolidated!A2:E948, {5}, FALSE)</f>
      </c>
      <c r="AC95">
        <f>IF(VLOOKUP(D95,Sku_Consolidated!A2:S948,19,FALSE)="SHOWCASE", VLOOKUP(U95,Store_Showcase!B2:N134,13, FALSE), IF(VLOOKUP(D95,Sku_Consolidated!A2:S948,19,FALSE)="VAM",VLOOKUP(U95,Store_VAM!B2:N271,13, FALSE),VLOOKUP(U95,Store_SRP!B2:N103,13, FALSE)))</f>
      </c>
      <c r="AD95">
        <f>IF(IFERROR(AC95,TRUE)=TRUE, "-","OK")</f>
      </c>
      <c r="AE95">
        <f>IF(IFERROR(VLOOKUP(U95,Store_Showcase!B2:H134,{5}, FALSE), TRUE)=TRUE, IF(IFERROR(VLOOKUP(U95,Store_SRP!B2:H103,{5}, FALSE), TRUE)=TRUE,VLOOKUP(U95,Store_VAM!B2:H271,{5}, FALSE),VLOOKUP(U95,Store_SRP!B2:H103,{5}, FALSE)), VLOOKUP(U95,Store_Showcase!B2:H134,{5}, FALSE))</f>
      </c>
      <c r="AF95">
        <f>IF(IFERROR(VLOOKUP(U95,Store_Showcase!B2:H134,{6}, FALSE), TRUE)=TRUE, IF(IFERROR(VLOOKUP(U95,Store_SRP!B2:H103,{6}, FALSE), TRUE)=TRUE,VLOOKUP(U95,Store_VAM!B2:H271,{6}, FALSE),VLOOKUP(U95,Store_SRP!B2:H103,{6}, FALSE)), VLOOKUP(U95,Store_Showcase!B2:H134,{6}, FALSE))</f>
      </c>
      <c r="AG95">
        <f>VLOOKUP(D95,Sku_Consolidated!A2:R948,18,FALSE)</f>
      </c>
      <c r="AH95">
        <f>VLOOKUP(D95,Sku_Consolidated!A2:S948,19,FALSE)</f>
      </c>
      <c r="AI95">
        <f>VLOOKUP(D95,Sku_Consolidated!A2:T948,20,FALSE)</f>
      </c>
    </row>
    <row r="96" spans="1:35" x14ac:dyDescent="0.25">
      <c r="A96">
        <v>2024</v>
      </c>
      <c r="B96" t="s">
        <v>30</v>
      </c>
      <c r="C96" t="s">
        <v>31</v>
      </c>
      <c r="D96">
        <v>104143265</v>
      </c>
      <c r="E96" t="s">
        <v>78</v>
      </c>
      <c r="F96" s="12" t="s">
        <v>95</v>
      </c>
      <c r="G96" s="12" t="s">
        <v>95</v>
      </c>
      <c r="H96" t="s">
        <v>34</v>
      </c>
      <c r="I96" s="13" t="s">
        <v>35</v>
      </c>
      <c r="J96" s="13">
        <f>IF(H96="EA", I96, 0)</f>
      </c>
      <c r="K96" s="13">
        <f>IF(H96="KG", I96, I96 * VLOOKUP(D96,Sku_Consolidated!A2:U948,21,FALSE))</f>
      </c>
      <c r="L96" s="14" t="s">
        <v>36</v>
      </c>
      <c r="M96">
        <v>80</v>
      </c>
      <c r="N96" s="14" t="s">
        <v>80</v>
      </c>
      <c r="O96" s="14" t="s">
        <v>81</v>
      </c>
      <c r="P96" s="14" t="s">
        <v>82</v>
      </c>
      <c r="Q96" s="14" t="s">
        <v>83</v>
      </c>
      <c r="R96">
        <f>IF(IFERROR(VLOOKUP(U96,Store_Showcase!B2:H134,7, FALSE), TRUE)=TRUE, IF(IFERROR(VLOOKUP(U96,Store_SRP!B2:H103,7, FALSE), TRUE)=TRUE,VLOOKUP(U96,Store_VAM!B2:H271,7, FALSE),VLOOKUP(U96,Store_SRP!B2:H103,7, FALSE)), VLOOKUP(U96,Store_Showcase!B2:H134,7, FALSE))</f>
      </c>
      <c r="S96">
        <f>IF(IFERROR(VLOOKUP(U96,Store_Showcase!B2:K134,10, FALSE), TRUE)=TRUE, IF(IFERROR(VLOOKUP(U96,Store_SRP!B2:K103,10, FALSE), TRUE)=TRUE,VLOOKUP(U96,Store_VAM!B2:K271,10, FALSE),VLOOKUP(U96,Store_SRP!B2:K103,10, FALSE)), VLOOKUP(U96,Store_Showcase!B2:K134,10, FALSE))</f>
      </c>
      <c r="T96">
        <f>IF(VLOOKUP(D96,Sku_Consolidated!A2:S948,19,FALSE)="SHOWCASE", VLOOKUP(U96,Store_Showcase!B2:L134,11, FALSE), IF(VLOOKUP(D96,Sku_Consolidated!A2:S948,19,FALSE)="VAM",VLOOKUP(U96,Store_VAM!B2:L271,11, FALSE),VLOOKUP(U96,Store_SRP!B2:L103,11, FALSE)))</f>
      </c>
      <c r="U96" s="14">
        <v>3022</v>
      </c>
      <c r="V96">
        <f>IF(VLOOKUP(D96,Sku_Consolidated!A2:S948,19,FALSE)="SHOWCASE", VLOOKUP(U96,Store_Showcase!B2:C134,2, FALSE), IF(VLOOKUP(D96,Sku_Consolidated!A2:S948,19,FALSE)="VAM",VLOOKUP(U96,Store_VAM!B2:C271,2, FALSE),VLOOKUP(U96,Store_SRP!B2:C103,2, FALSE)))</f>
      </c>
      <c r="W96">
        <f>VLOOKUP(D96,Sku_Consolidated!A2:G948, 7, FALSE)</f>
      </c>
      <c r="X96">
        <f>VLOOKUP(D96,Sku_Consolidated!A2:K948, 11, FALSE)</f>
      </c>
      <c r="Y96">
        <f>VLOOKUP(D96,Sku_Consolidated!A2:H948, 8, FALSE)</f>
      </c>
      <c r="Z96">
        <f>VLOOKUP(D96,Sku_Consolidated!A2:I948, 9, FALSE)</f>
      </c>
      <c r="AA96" t="s">
        <v>41</v>
      </c>
      <c r="AB96">
        <f>VLOOKUP(D96,Sku_Consolidated!A2:E948, {5}, FALSE)</f>
      </c>
      <c r="AC96">
        <f>IF(VLOOKUP(D96,Sku_Consolidated!A2:S948,19,FALSE)="SHOWCASE", VLOOKUP(U96,Store_Showcase!B2:N134,13, FALSE), IF(VLOOKUP(D96,Sku_Consolidated!A2:S948,19,FALSE)="VAM",VLOOKUP(U96,Store_VAM!B2:N271,13, FALSE),VLOOKUP(U96,Store_SRP!B2:N103,13, FALSE)))</f>
      </c>
      <c r="AD96">
        <f>IF(IFERROR(AC96,TRUE)=TRUE, "-","OK")</f>
      </c>
      <c r="AE96">
        <f>IF(IFERROR(VLOOKUP(U96,Store_Showcase!B2:H134,{5}, FALSE), TRUE)=TRUE, IF(IFERROR(VLOOKUP(U96,Store_SRP!B2:H103,{5}, FALSE), TRUE)=TRUE,VLOOKUP(U96,Store_VAM!B2:H271,{5}, FALSE),VLOOKUP(U96,Store_SRP!B2:H103,{5}, FALSE)), VLOOKUP(U96,Store_Showcase!B2:H134,{5}, FALSE))</f>
      </c>
      <c r="AF96">
        <f>IF(IFERROR(VLOOKUP(U96,Store_Showcase!B2:H134,{6}, FALSE), TRUE)=TRUE, IF(IFERROR(VLOOKUP(U96,Store_SRP!B2:H103,{6}, FALSE), TRUE)=TRUE,VLOOKUP(U96,Store_VAM!B2:H271,{6}, FALSE),VLOOKUP(U96,Store_SRP!B2:H103,{6}, FALSE)), VLOOKUP(U96,Store_Showcase!B2:H134,{6}, FALSE))</f>
      </c>
      <c r="AG96">
        <f>VLOOKUP(D96,Sku_Consolidated!A2:R948,18,FALSE)</f>
      </c>
      <c r="AH96">
        <f>VLOOKUP(D96,Sku_Consolidated!A2:S948,19,FALSE)</f>
      </c>
      <c r="AI96">
        <f>VLOOKUP(D96,Sku_Consolidated!A2:T948,20,FALSE)</f>
      </c>
    </row>
    <row r="97" spans="1:35" x14ac:dyDescent="0.25">
      <c r="A97">
        <v>2024</v>
      </c>
      <c r="B97" t="s">
        <v>30</v>
      </c>
      <c r="C97" t="s">
        <v>31</v>
      </c>
      <c r="D97">
        <v>104143253</v>
      </c>
      <c r="E97" t="s">
        <v>42</v>
      </c>
      <c r="F97" s="12" t="s">
        <v>167</v>
      </c>
      <c r="G97" s="12" t="s">
        <v>167</v>
      </c>
      <c r="H97" t="s">
        <v>34</v>
      </c>
      <c r="I97" s="13" t="s">
        <v>35</v>
      </c>
      <c r="J97" s="13">
        <f>IF(H97="EA", I97, 0)</f>
      </c>
      <c r="K97" s="13">
        <f>IF(H97="KG", I97, I97 * VLOOKUP(D97,Sku_Consolidated!A2:U948,21,FALSE))</f>
      </c>
      <c r="L97" s="14" t="s">
        <v>36</v>
      </c>
      <c r="M97">
        <v>80</v>
      </c>
      <c r="N97" s="14" t="s">
        <v>58</v>
      </c>
      <c r="O97" s="14" t="s">
        <v>59</v>
      </c>
      <c r="P97" s="14" t="s">
        <v>60</v>
      </c>
      <c r="Q97" s="14" t="s">
        <v>61</v>
      </c>
      <c r="R97">
        <f>IF(IFERROR(VLOOKUP(U97,Store_Showcase!B2:H134,7, FALSE), TRUE)=TRUE, IF(IFERROR(VLOOKUP(U97,Store_SRP!B2:H103,7, FALSE), TRUE)=TRUE,VLOOKUP(U97,Store_VAM!B2:H271,7, FALSE),VLOOKUP(U97,Store_SRP!B2:H103,7, FALSE)), VLOOKUP(U97,Store_Showcase!B2:H134,7, FALSE))</f>
      </c>
      <c r="S97">
        <f>IF(IFERROR(VLOOKUP(U97,Store_Showcase!B2:K134,10, FALSE), TRUE)=TRUE, IF(IFERROR(VLOOKUP(U97,Store_SRP!B2:K103,10, FALSE), TRUE)=TRUE,VLOOKUP(U97,Store_VAM!B2:K271,10, FALSE),VLOOKUP(U97,Store_SRP!B2:K103,10, FALSE)), VLOOKUP(U97,Store_Showcase!B2:K134,10, FALSE))</f>
      </c>
      <c r="T97">
        <f>IF(VLOOKUP(D97,Sku_Consolidated!A2:S948,19,FALSE)="SHOWCASE", VLOOKUP(U97,Store_Showcase!B2:L134,11, FALSE), IF(VLOOKUP(D97,Sku_Consolidated!A2:S948,19,FALSE)="VAM",VLOOKUP(U97,Store_VAM!B2:L271,11, FALSE),VLOOKUP(U97,Store_SRP!B2:L103,11, FALSE)))</f>
      </c>
      <c r="U97" s="14">
        <v>3022</v>
      </c>
      <c r="V97">
        <f>IF(VLOOKUP(D97,Sku_Consolidated!A2:S948,19,FALSE)="SHOWCASE", VLOOKUP(U97,Store_Showcase!B2:C134,2, FALSE), IF(VLOOKUP(D97,Sku_Consolidated!A2:S948,19,FALSE)="VAM",VLOOKUP(U97,Store_VAM!B2:C271,2, FALSE),VLOOKUP(U97,Store_SRP!B2:C103,2, FALSE)))</f>
      </c>
      <c r="W97">
        <f>VLOOKUP(D97,Sku_Consolidated!A2:G948, 7, FALSE)</f>
      </c>
      <c r="X97">
        <f>VLOOKUP(D97,Sku_Consolidated!A2:K948, 11, FALSE)</f>
      </c>
      <c r="Y97">
        <f>VLOOKUP(D97,Sku_Consolidated!A2:H948, 8, FALSE)</f>
      </c>
      <c r="Z97">
        <f>VLOOKUP(D97,Sku_Consolidated!A2:I948, 9, FALSE)</f>
      </c>
      <c r="AA97" t="s">
        <v>41</v>
      </c>
      <c r="AB97">
        <f>VLOOKUP(D97,Sku_Consolidated!A2:E948, {5}, FALSE)</f>
      </c>
      <c r="AC97">
        <f>IF(VLOOKUP(D97,Sku_Consolidated!A2:S948,19,FALSE)="SHOWCASE", VLOOKUP(U97,Store_Showcase!B2:N134,13, FALSE), IF(VLOOKUP(D97,Sku_Consolidated!A2:S948,19,FALSE)="VAM",VLOOKUP(U97,Store_VAM!B2:N271,13, FALSE),VLOOKUP(U97,Store_SRP!B2:N103,13, FALSE)))</f>
      </c>
      <c r="AD97">
        <f>IF(IFERROR(AC97,TRUE)=TRUE, "-","OK")</f>
      </c>
      <c r="AE97">
        <f>IF(IFERROR(VLOOKUP(U97,Store_Showcase!B2:H134,{5}, FALSE), TRUE)=TRUE, IF(IFERROR(VLOOKUP(U97,Store_SRP!B2:H103,{5}, FALSE), TRUE)=TRUE,VLOOKUP(U97,Store_VAM!B2:H271,{5}, FALSE),VLOOKUP(U97,Store_SRP!B2:H103,{5}, FALSE)), VLOOKUP(U97,Store_Showcase!B2:H134,{5}, FALSE))</f>
      </c>
      <c r="AF97">
        <f>IF(IFERROR(VLOOKUP(U97,Store_Showcase!B2:H134,{6}, FALSE), TRUE)=TRUE, IF(IFERROR(VLOOKUP(U97,Store_SRP!B2:H103,{6}, FALSE), TRUE)=TRUE,VLOOKUP(U97,Store_VAM!B2:H271,{6}, FALSE),VLOOKUP(U97,Store_SRP!B2:H103,{6}, FALSE)), VLOOKUP(U97,Store_Showcase!B2:H134,{6}, FALSE))</f>
      </c>
      <c r="AG97">
        <f>VLOOKUP(D97,Sku_Consolidated!A2:R948,18,FALSE)</f>
      </c>
      <c r="AH97">
        <f>VLOOKUP(D97,Sku_Consolidated!A2:S948,19,FALSE)</f>
      </c>
      <c r="AI97">
        <f>VLOOKUP(D97,Sku_Consolidated!A2:T948,20,FALSE)</f>
      </c>
    </row>
    <row r="98" spans="1:35" x14ac:dyDescent="0.25">
      <c r="A98">
        <v>2024</v>
      </c>
      <c r="B98" t="s">
        <v>30</v>
      </c>
      <c r="C98" t="s">
        <v>31</v>
      </c>
      <c r="D98">
        <v>104143265</v>
      </c>
      <c r="E98" t="s">
        <v>78</v>
      </c>
      <c r="F98" s="12" t="s">
        <v>167</v>
      </c>
      <c r="G98" s="12" t="s">
        <v>167</v>
      </c>
      <c r="H98" t="s">
        <v>34</v>
      </c>
      <c r="I98" s="13" t="s">
        <v>35</v>
      </c>
      <c r="J98" s="13">
        <f>IF(H98="EA", I98, 0)</f>
      </c>
      <c r="K98" s="13">
        <f>IF(H98="KG", I98, I98 * VLOOKUP(D98,Sku_Consolidated!A2:U948,21,FALSE))</f>
      </c>
      <c r="L98" s="14" t="s">
        <v>36</v>
      </c>
      <c r="M98">
        <v>80</v>
      </c>
      <c r="N98" s="14" t="s">
        <v>80</v>
      </c>
      <c r="O98" s="14" t="s">
        <v>81</v>
      </c>
      <c r="P98" s="14" t="s">
        <v>82</v>
      </c>
      <c r="Q98" s="14" t="s">
        <v>83</v>
      </c>
      <c r="R98">
        <f>IF(IFERROR(VLOOKUP(U98,Store_Showcase!B2:H134,7, FALSE), TRUE)=TRUE, IF(IFERROR(VLOOKUP(U98,Store_SRP!B2:H103,7, FALSE), TRUE)=TRUE,VLOOKUP(U98,Store_VAM!B2:H271,7, FALSE),VLOOKUP(U98,Store_SRP!B2:H103,7, FALSE)), VLOOKUP(U98,Store_Showcase!B2:H134,7, FALSE))</f>
      </c>
      <c r="S98">
        <f>IF(IFERROR(VLOOKUP(U98,Store_Showcase!B2:K134,10, FALSE), TRUE)=TRUE, IF(IFERROR(VLOOKUP(U98,Store_SRP!B2:K103,10, FALSE), TRUE)=TRUE,VLOOKUP(U98,Store_VAM!B2:K271,10, FALSE),VLOOKUP(U98,Store_SRP!B2:K103,10, FALSE)), VLOOKUP(U98,Store_Showcase!B2:K134,10, FALSE))</f>
      </c>
      <c r="T98">
        <f>IF(VLOOKUP(D98,Sku_Consolidated!A2:S948,19,FALSE)="SHOWCASE", VLOOKUP(U98,Store_Showcase!B2:L134,11, FALSE), IF(VLOOKUP(D98,Sku_Consolidated!A2:S948,19,FALSE)="VAM",VLOOKUP(U98,Store_VAM!B2:L271,11, FALSE),VLOOKUP(U98,Store_SRP!B2:L103,11, FALSE)))</f>
      </c>
      <c r="U98" s="14">
        <v>3022</v>
      </c>
      <c r="V98">
        <f>IF(VLOOKUP(D98,Sku_Consolidated!A2:S948,19,FALSE)="SHOWCASE", VLOOKUP(U98,Store_Showcase!B2:C134,2, FALSE), IF(VLOOKUP(D98,Sku_Consolidated!A2:S948,19,FALSE)="VAM",VLOOKUP(U98,Store_VAM!B2:C271,2, FALSE),VLOOKUP(U98,Store_SRP!B2:C103,2, FALSE)))</f>
      </c>
      <c r="W98">
        <f>VLOOKUP(D98,Sku_Consolidated!A2:G948, 7, FALSE)</f>
      </c>
      <c r="X98">
        <f>VLOOKUP(D98,Sku_Consolidated!A2:K948, 11, FALSE)</f>
      </c>
      <c r="Y98">
        <f>VLOOKUP(D98,Sku_Consolidated!A2:H948, 8, FALSE)</f>
      </c>
      <c r="Z98">
        <f>VLOOKUP(D98,Sku_Consolidated!A2:I948, 9, FALSE)</f>
      </c>
      <c r="AA98" t="s">
        <v>41</v>
      </c>
      <c r="AB98">
        <f>VLOOKUP(D98,Sku_Consolidated!A2:E948, {5}, FALSE)</f>
      </c>
      <c r="AC98">
        <f>IF(VLOOKUP(D98,Sku_Consolidated!A2:S948,19,FALSE)="SHOWCASE", VLOOKUP(U98,Store_Showcase!B2:N134,13, FALSE), IF(VLOOKUP(D98,Sku_Consolidated!A2:S948,19,FALSE)="VAM",VLOOKUP(U98,Store_VAM!B2:N271,13, FALSE),VLOOKUP(U98,Store_SRP!B2:N103,13, FALSE)))</f>
      </c>
      <c r="AD98">
        <f>IF(IFERROR(AC98,TRUE)=TRUE, "-","OK")</f>
      </c>
      <c r="AE98">
        <f>IF(IFERROR(VLOOKUP(U98,Store_Showcase!B2:H134,{5}, FALSE), TRUE)=TRUE, IF(IFERROR(VLOOKUP(U98,Store_SRP!B2:H103,{5}, FALSE), TRUE)=TRUE,VLOOKUP(U98,Store_VAM!B2:H271,{5}, FALSE),VLOOKUP(U98,Store_SRP!B2:H103,{5}, FALSE)), VLOOKUP(U98,Store_Showcase!B2:H134,{5}, FALSE))</f>
      </c>
      <c r="AF98">
        <f>IF(IFERROR(VLOOKUP(U98,Store_Showcase!B2:H134,{6}, FALSE), TRUE)=TRUE, IF(IFERROR(VLOOKUP(U98,Store_SRP!B2:H103,{6}, FALSE), TRUE)=TRUE,VLOOKUP(U98,Store_VAM!B2:H271,{6}, FALSE),VLOOKUP(U98,Store_SRP!B2:H103,{6}, FALSE)), VLOOKUP(U98,Store_Showcase!B2:H134,{6}, FALSE))</f>
      </c>
      <c r="AG98">
        <f>VLOOKUP(D98,Sku_Consolidated!A2:R948,18,FALSE)</f>
      </c>
      <c r="AH98">
        <f>VLOOKUP(D98,Sku_Consolidated!A2:S948,19,FALSE)</f>
      </c>
      <c r="AI98">
        <f>VLOOKUP(D98,Sku_Consolidated!A2:T948,20,FALSE)</f>
      </c>
    </row>
    <row r="99" spans="1:35" x14ac:dyDescent="0.25">
      <c r="A99">
        <v>2024</v>
      </c>
      <c r="B99" t="s">
        <v>30</v>
      </c>
      <c r="C99" t="s">
        <v>31</v>
      </c>
      <c r="D99">
        <v>104143275</v>
      </c>
      <c r="E99" t="s">
        <v>161</v>
      </c>
      <c r="F99" s="12" t="s">
        <v>167</v>
      </c>
      <c r="G99" s="12" t="s">
        <v>167</v>
      </c>
      <c r="H99" t="s">
        <v>34</v>
      </c>
      <c r="I99" s="13" t="s">
        <v>35</v>
      </c>
      <c r="J99" s="13">
        <f>IF(H99="EA", I99, 0)</f>
      </c>
      <c r="K99" s="13">
        <f>IF(H99="KG", I99, I99 * VLOOKUP(D99,Sku_Consolidated!A2:U948,21,FALSE))</f>
      </c>
      <c r="L99" s="14" t="s">
        <v>36</v>
      </c>
      <c r="M99">
        <v>80</v>
      </c>
      <c r="N99" s="14" t="s">
        <v>162</v>
      </c>
      <c r="O99" s="14" t="s">
        <v>163</v>
      </c>
      <c r="P99" s="14" t="s">
        <v>164</v>
      </c>
      <c r="Q99" s="14" t="s">
        <v>165</v>
      </c>
      <c r="R99">
        <f>IF(IFERROR(VLOOKUP(U99,Store_Showcase!B2:H134,7, FALSE), TRUE)=TRUE, IF(IFERROR(VLOOKUP(U99,Store_SRP!B2:H103,7, FALSE), TRUE)=TRUE,VLOOKUP(U99,Store_VAM!B2:H271,7, FALSE),VLOOKUP(U99,Store_SRP!B2:H103,7, FALSE)), VLOOKUP(U99,Store_Showcase!B2:H134,7, FALSE))</f>
      </c>
      <c r="S99">
        <f>IF(IFERROR(VLOOKUP(U99,Store_Showcase!B2:K134,10, FALSE), TRUE)=TRUE, IF(IFERROR(VLOOKUP(U99,Store_SRP!B2:K103,10, FALSE), TRUE)=TRUE,VLOOKUP(U99,Store_VAM!B2:K271,10, FALSE),VLOOKUP(U99,Store_SRP!B2:K103,10, FALSE)), VLOOKUP(U99,Store_Showcase!B2:K134,10, FALSE))</f>
      </c>
      <c r="T99">
        <f>IF(VLOOKUP(D99,Sku_Consolidated!A2:S948,19,FALSE)="SHOWCASE", VLOOKUP(U99,Store_Showcase!B2:L134,11, FALSE), IF(VLOOKUP(D99,Sku_Consolidated!A2:S948,19,FALSE)="VAM",VLOOKUP(U99,Store_VAM!B2:L271,11, FALSE),VLOOKUP(U99,Store_SRP!B2:L103,11, FALSE)))</f>
      </c>
      <c r="U99" s="14">
        <v>3022</v>
      </c>
      <c r="V99">
        <f>IF(VLOOKUP(D99,Sku_Consolidated!A2:S948,19,FALSE)="SHOWCASE", VLOOKUP(U99,Store_Showcase!B2:C134,2, FALSE), IF(VLOOKUP(D99,Sku_Consolidated!A2:S948,19,FALSE)="VAM",VLOOKUP(U99,Store_VAM!B2:C271,2, FALSE),VLOOKUP(U99,Store_SRP!B2:C103,2, FALSE)))</f>
      </c>
      <c r="W99">
        <f>VLOOKUP(D99,Sku_Consolidated!A2:G948, 7, FALSE)</f>
      </c>
      <c r="X99">
        <f>VLOOKUP(D99,Sku_Consolidated!A2:K948, 11, FALSE)</f>
      </c>
      <c r="Y99">
        <f>VLOOKUP(D99,Sku_Consolidated!A2:H948, 8, FALSE)</f>
      </c>
      <c r="Z99">
        <f>VLOOKUP(D99,Sku_Consolidated!A2:I948, 9, FALSE)</f>
      </c>
      <c r="AA99" t="s">
        <v>41</v>
      </c>
      <c r="AB99">
        <f>VLOOKUP(D99,Sku_Consolidated!A2:E948, {5}, FALSE)</f>
      </c>
      <c r="AC99">
        <f>IF(VLOOKUP(D99,Sku_Consolidated!A2:S948,19,FALSE)="SHOWCASE", VLOOKUP(U99,Store_Showcase!B2:N134,13, FALSE), IF(VLOOKUP(D99,Sku_Consolidated!A2:S948,19,FALSE)="VAM",VLOOKUP(U99,Store_VAM!B2:N271,13, FALSE),VLOOKUP(U99,Store_SRP!B2:N103,13, FALSE)))</f>
      </c>
      <c r="AD99">
        <f>IF(IFERROR(AC99,TRUE)=TRUE, "-","OK")</f>
      </c>
      <c r="AE99">
        <f>IF(IFERROR(VLOOKUP(U99,Store_Showcase!B2:H134,{5}, FALSE), TRUE)=TRUE, IF(IFERROR(VLOOKUP(U99,Store_SRP!B2:H103,{5}, FALSE), TRUE)=TRUE,VLOOKUP(U99,Store_VAM!B2:H271,{5}, FALSE),VLOOKUP(U99,Store_SRP!B2:H103,{5}, FALSE)), VLOOKUP(U99,Store_Showcase!B2:H134,{5}, FALSE))</f>
      </c>
      <c r="AF99">
        <f>IF(IFERROR(VLOOKUP(U99,Store_Showcase!B2:H134,{6}, FALSE), TRUE)=TRUE, IF(IFERROR(VLOOKUP(U99,Store_SRP!B2:H103,{6}, FALSE), TRUE)=TRUE,VLOOKUP(U99,Store_VAM!B2:H271,{6}, FALSE),VLOOKUP(U99,Store_SRP!B2:H103,{6}, FALSE)), VLOOKUP(U99,Store_Showcase!B2:H134,{6}, FALSE))</f>
      </c>
      <c r="AG99">
        <f>VLOOKUP(D99,Sku_Consolidated!A2:R948,18,FALSE)</f>
      </c>
      <c r="AH99">
        <f>VLOOKUP(D99,Sku_Consolidated!A2:S948,19,FALSE)</f>
      </c>
      <c r="AI99">
        <f>VLOOKUP(D99,Sku_Consolidated!A2:T948,20,FALSE)</f>
      </c>
    </row>
    <row r="100" spans="1:35" x14ac:dyDescent="0.25">
      <c r="A100">
        <v>2024</v>
      </c>
      <c r="B100" t="s">
        <v>30</v>
      </c>
      <c r="C100" t="s">
        <v>31</v>
      </c>
      <c r="D100">
        <v>104143263</v>
      </c>
      <c r="E100" t="s">
        <v>90</v>
      </c>
      <c r="F100" s="12" t="s">
        <v>102</v>
      </c>
      <c r="G100" s="12" t="s">
        <v>102</v>
      </c>
      <c r="H100" t="s">
        <v>34</v>
      </c>
      <c r="I100" s="13" t="s">
        <v>35</v>
      </c>
      <c r="J100" s="13">
        <f>IF(H100="EA", I100, 0)</f>
      </c>
      <c r="K100" s="13">
        <f>IF(H100="KG", I100, I100 * VLOOKUP(D100,Sku_Consolidated!A2:U948,21,FALSE))</f>
      </c>
      <c r="L100" s="14" t="s">
        <v>36</v>
      </c>
      <c r="M100">
        <v>80</v>
      </c>
      <c r="N100" s="14" t="s">
        <v>91</v>
      </c>
      <c r="O100" s="14" t="s">
        <v>92</v>
      </c>
      <c r="P100" s="14" t="s">
        <v>93</v>
      </c>
      <c r="Q100" s="14" t="s">
        <v>94</v>
      </c>
      <c r="R100">
        <f>IF(IFERROR(VLOOKUP(U100,Store_Showcase!B2:H134,7, FALSE), TRUE)=TRUE, IF(IFERROR(VLOOKUP(U100,Store_SRP!B2:H103,7, FALSE), TRUE)=TRUE,VLOOKUP(U100,Store_VAM!B2:H271,7, FALSE),VLOOKUP(U100,Store_SRP!B2:H103,7, FALSE)), VLOOKUP(U100,Store_Showcase!B2:H134,7, FALSE))</f>
      </c>
      <c r="S100">
        <f>IF(IFERROR(VLOOKUP(U100,Store_Showcase!B2:K134,10, FALSE), TRUE)=TRUE, IF(IFERROR(VLOOKUP(U100,Store_SRP!B2:K103,10, FALSE), TRUE)=TRUE,VLOOKUP(U100,Store_VAM!B2:K271,10, FALSE),VLOOKUP(U100,Store_SRP!B2:K103,10, FALSE)), VLOOKUP(U100,Store_Showcase!B2:K134,10, FALSE))</f>
      </c>
      <c r="T100">
        <f>IF(VLOOKUP(D100,Sku_Consolidated!A2:S948,19,FALSE)="SHOWCASE", VLOOKUP(U100,Store_Showcase!B2:L134,11, FALSE), IF(VLOOKUP(D100,Sku_Consolidated!A2:S948,19,FALSE)="VAM",VLOOKUP(U100,Store_VAM!B2:L271,11, FALSE),VLOOKUP(U100,Store_SRP!B2:L103,11, FALSE)))</f>
      </c>
      <c r="U100" s="14">
        <v>3022</v>
      </c>
      <c r="V100">
        <f>IF(VLOOKUP(D100,Sku_Consolidated!A2:S948,19,FALSE)="SHOWCASE", VLOOKUP(U100,Store_Showcase!B2:C134,2, FALSE), IF(VLOOKUP(D100,Sku_Consolidated!A2:S948,19,FALSE)="VAM",VLOOKUP(U100,Store_VAM!B2:C271,2, FALSE),VLOOKUP(U100,Store_SRP!B2:C103,2, FALSE)))</f>
      </c>
      <c r="W100">
        <f>VLOOKUP(D100,Sku_Consolidated!A2:G948, 7, FALSE)</f>
      </c>
      <c r="X100">
        <f>VLOOKUP(D100,Sku_Consolidated!A2:K948, 11, FALSE)</f>
      </c>
      <c r="Y100">
        <f>VLOOKUP(D100,Sku_Consolidated!A2:H948, 8, FALSE)</f>
      </c>
      <c r="Z100">
        <f>VLOOKUP(D100,Sku_Consolidated!A2:I948, 9, FALSE)</f>
      </c>
      <c r="AA100" t="s">
        <v>41</v>
      </c>
      <c r="AB100">
        <f>VLOOKUP(D100,Sku_Consolidated!A2:E948, {5}, FALSE)</f>
      </c>
      <c r="AC100">
        <f>IF(VLOOKUP(D100,Sku_Consolidated!A2:S948,19,FALSE)="SHOWCASE", VLOOKUP(U100,Store_Showcase!B2:N134,13, FALSE), IF(VLOOKUP(D100,Sku_Consolidated!A2:S948,19,FALSE)="VAM",VLOOKUP(U100,Store_VAM!B2:N271,13, FALSE),VLOOKUP(U100,Store_SRP!B2:N103,13, FALSE)))</f>
      </c>
      <c r="AD100">
        <f>IF(IFERROR(AC100,TRUE)=TRUE, "-","OK")</f>
      </c>
      <c r="AE100">
        <f>IF(IFERROR(VLOOKUP(U100,Store_Showcase!B2:H134,{5}, FALSE), TRUE)=TRUE, IF(IFERROR(VLOOKUP(U100,Store_SRP!B2:H103,{5}, FALSE), TRUE)=TRUE,VLOOKUP(U100,Store_VAM!B2:H271,{5}, FALSE),VLOOKUP(U100,Store_SRP!B2:H103,{5}, FALSE)), VLOOKUP(U100,Store_Showcase!B2:H134,{5}, FALSE))</f>
      </c>
      <c r="AF100">
        <f>IF(IFERROR(VLOOKUP(U100,Store_Showcase!B2:H134,{6}, FALSE), TRUE)=TRUE, IF(IFERROR(VLOOKUP(U100,Store_SRP!B2:H103,{6}, FALSE), TRUE)=TRUE,VLOOKUP(U100,Store_VAM!B2:H271,{6}, FALSE),VLOOKUP(U100,Store_SRP!B2:H103,{6}, FALSE)), VLOOKUP(U100,Store_Showcase!B2:H134,{6}, FALSE))</f>
      </c>
      <c r="AG100">
        <f>VLOOKUP(D100,Sku_Consolidated!A2:R948,18,FALSE)</f>
      </c>
      <c r="AH100">
        <f>VLOOKUP(D100,Sku_Consolidated!A2:S948,19,FALSE)</f>
      </c>
      <c r="AI100">
        <f>VLOOKUP(D100,Sku_Consolidated!A2:T948,20,FALSE)</f>
      </c>
    </row>
    <row r="101" spans="1:35" x14ac:dyDescent="0.25">
      <c r="A101">
        <v>2024</v>
      </c>
      <c r="B101" t="s">
        <v>30</v>
      </c>
      <c r="C101" t="s">
        <v>31</v>
      </c>
      <c r="D101">
        <v>104143253</v>
      </c>
      <c r="E101" t="s">
        <v>42</v>
      </c>
      <c r="F101" s="12" t="s">
        <v>103</v>
      </c>
      <c r="G101" s="12" t="s">
        <v>103</v>
      </c>
      <c r="H101" t="s">
        <v>34</v>
      </c>
      <c r="I101" s="13" t="s">
        <v>35</v>
      </c>
      <c r="J101" s="13">
        <f>IF(H101="EA", I101, 0)</f>
      </c>
      <c r="K101" s="13">
        <f>IF(H101="KG", I101, I101 * VLOOKUP(D101,Sku_Consolidated!A2:U948,21,FALSE))</f>
      </c>
      <c r="L101" s="14" t="s">
        <v>36</v>
      </c>
      <c r="M101">
        <v>80</v>
      </c>
      <c r="N101" s="14" t="s">
        <v>58</v>
      </c>
      <c r="O101" s="14" t="s">
        <v>59</v>
      </c>
      <c r="P101" s="14" t="s">
        <v>60</v>
      </c>
      <c r="Q101" s="14" t="s">
        <v>61</v>
      </c>
      <c r="R101">
        <f>IF(IFERROR(VLOOKUP(U101,Store_Showcase!B2:H134,7, FALSE), TRUE)=TRUE, IF(IFERROR(VLOOKUP(U101,Store_SRP!B2:H103,7, FALSE), TRUE)=TRUE,VLOOKUP(U101,Store_VAM!B2:H271,7, FALSE),VLOOKUP(U101,Store_SRP!B2:H103,7, FALSE)), VLOOKUP(U101,Store_Showcase!B2:H134,7, FALSE))</f>
      </c>
      <c r="S101">
        <f>IF(IFERROR(VLOOKUP(U101,Store_Showcase!B2:K134,10, FALSE), TRUE)=TRUE, IF(IFERROR(VLOOKUP(U101,Store_SRP!B2:K103,10, FALSE), TRUE)=TRUE,VLOOKUP(U101,Store_VAM!B2:K271,10, FALSE),VLOOKUP(U101,Store_SRP!B2:K103,10, FALSE)), VLOOKUP(U101,Store_Showcase!B2:K134,10, FALSE))</f>
      </c>
      <c r="T101">
        <f>IF(VLOOKUP(D101,Sku_Consolidated!A2:S948,19,FALSE)="SHOWCASE", VLOOKUP(U101,Store_Showcase!B2:L134,11, FALSE), IF(VLOOKUP(D101,Sku_Consolidated!A2:S948,19,FALSE)="VAM",VLOOKUP(U101,Store_VAM!B2:L271,11, FALSE),VLOOKUP(U101,Store_SRP!B2:L103,11, FALSE)))</f>
      </c>
      <c r="U101" s="14">
        <v>3022</v>
      </c>
      <c r="V101">
        <f>IF(VLOOKUP(D101,Sku_Consolidated!A2:S948,19,FALSE)="SHOWCASE", VLOOKUP(U101,Store_Showcase!B2:C134,2, FALSE), IF(VLOOKUP(D101,Sku_Consolidated!A2:S948,19,FALSE)="VAM",VLOOKUP(U101,Store_VAM!B2:C271,2, FALSE),VLOOKUP(U101,Store_SRP!B2:C103,2, FALSE)))</f>
      </c>
      <c r="W101">
        <f>VLOOKUP(D101,Sku_Consolidated!A2:G948, 7, FALSE)</f>
      </c>
      <c r="X101">
        <f>VLOOKUP(D101,Sku_Consolidated!A2:K948, 11, FALSE)</f>
      </c>
      <c r="Y101">
        <f>VLOOKUP(D101,Sku_Consolidated!A2:H948, 8, FALSE)</f>
      </c>
      <c r="Z101">
        <f>VLOOKUP(D101,Sku_Consolidated!A2:I948, 9, FALSE)</f>
      </c>
      <c r="AA101" t="s">
        <v>41</v>
      </c>
      <c r="AB101">
        <f>VLOOKUP(D101,Sku_Consolidated!A2:E948, {5}, FALSE)</f>
      </c>
      <c r="AC101">
        <f>IF(VLOOKUP(D101,Sku_Consolidated!A2:S948,19,FALSE)="SHOWCASE", VLOOKUP(U101,Store_Showcase!B2:N134,13, FALSE), IF(VLOOKUP(D101,Sku_Consolidated!A2:S948,19,FALSE)="VAM",VLOOKUP(U101,Store_VAM!B2:N271,13, FALSE),VLOOKUP(U101,Store_SRP!B2:N103,13, FALSE)))</f>
      </c>
      <c r="AD101">
        <f>IF(IFERROR(AC101,TRUE)=TRUE, "-","OK")</f>
      </c>
      <c r="AE101">
        <f>IF(IFERROR(VLOOKUP(U101,Store_Showcase!B2:H134,{5}, FALSE), TRUE)=TRUE, IF(IFERROR(VLOOKUP(U101,Store_SRP!B2:H103,{5}, FALSE), TRUE)=TRUE,VLOOKUP(U101,Store_VAM!B2:H271,{5}, FALSE),VLOOKUP(U101,Store_SRP!B2:H103,{5}, FALSE)), VLOOKUP(U101,Store_Showcase!B2:H134,{5}, FALSE))</f>
      </c>
      <c r="AF101">
        <f>IF(IFERROR(VLOOKUP(U101,Store_Showcase!B2:H134,{6}, FALSE), TRUE)=TRUE, IF(IFERROR(VLOOKUP(U101,Store_SRP!B2:H103,{6}, FALSE), TRUE)=TRUE,VLOOKUP(U101,Store_VAM!B2:H271,{6}, FALSE),VLOOKUP(U101,Store_SRP!B2:H103,{6}, FALSE)), VLOOKUP(U101,Store_Showcase!B2:H134,{6}, FALSE))</f>
      </c>
      <c r="AG101">
        <f>VLOOKUP(D101,Sku_Consolidated!A2:R948,18,FALSE)</f>
      </c>
      <c r="AH101">
        <f>VLOOKUP(D101,Sku_Consolidated!A2:S948,19,FALSE)</f>
      </c>
      <c r="AI101">
        <f>VLOOKUP(D101,Sku_Consolidated!A2:T948,20,FALSE)</f>
      </c>
    </row>
    <row r="102" spans="1:35" x14ac:dyDescent="0.25">
      <c r="A102">
        <v>2024</v>
      </c>
      <c r="B102" t="s">
        <v>30</v>
      </c>
      <c r="C102" t="s">
        <v>31</v>
      </c>
      <c r="D102">
        <v>104143263</v>
      </c>
      <c r="E102" t="s">
        <v>90</v>
      </c>
      <c r="F102" s="12" t="s">
        <v>103</v>
      </c>
      <c r="G102" s="12" t="s">
        <v>103</v>
      </c>
      <c r="H102" t="s">
        <v>34</v>
      </c>
      <c r="I102" s="13" t="s">
        <v>35</v>
      </c>
      <c r="J102" s="13">
        <f>IF(H102="EA", I102, 0)</f>
      </c>
      <c r="K102" s="13">
        <f>IF(H102="KG", I102, I102 * VLOOKUP(D102,Sku_Consolidated!A2:U948,21,FALSE))</f>
      </c>
      <c r="L102" s="14" t="s">
        <v>36</v>
      </c>
      <c r="M102">
        <v>80</v>
      </c>
      <c r="N102" s="14" t="s">
        <v>91</v>
      </c>
      <c r="O102" s="14" t="s">
        <v>92</v>
      </c>
      <c r="P102" s="14" t="s">
        <v>93</v>
      </c>
      <c r="Q102" s="14" t="s">
        <v>94</v>
      </c>
      <c r="R102">
        <f>IF(IFERROR(VLOOKUP(U102,Store_Showcase!B2:H134,7, FALSE), TRUE)=TRUE, IF(IFERROR(VLOOKUP(U102,Store_SRP!B2:H103,7, FALSE), TRUE)=TRUE,VLOOKUP(U102,Store_VAM!B2:H271,7, FALSE),VLOOKUP(U102,Store_SRP!B2:H103,7, FALSE)), VLOOKUP(U102,Store_Showcase!B2:H134,7, FALSE))</f>
      </c>
      <c r="S102">
        <f>IF(IFERROR(VLOOKUP(U102,Store_Showcase!B2:K134,10, FALSE), TRUE)=TRUE, IF(IFERROR(VLOOKUP(U102,Store_SRP!B2:K103,10, FALSE), TRUE)=TRUE,VLOOKUP(U102,Store_VAM!B2:K271,10, FALSE),VLOOKUP(U102,Store_SRP!B2:K103,10, FALSE)), VLOOKUP(U102,Store_Showcase!B2:K134,10, FALSE))</f>
      </c>
      <c r="T102">
        <f>IF(VLOOKUP(D102,Sku_Consolidated!A2:S948,19,FALSE)="SHOWCASE", VLOOKUP(U102,Store_Showcase!B2:L134,11, FALSE), IF(VLOOKUP(D102,Sku_Consolidated!A2:S948,19,FALSE)="VAM",VLOOKUP(U102,Store_VAM!B2:L271,11, FALSE),VLOOKUP(U102,Store_SRP!B2:L103,11, FALSE)))</f>
      </c>
      <c r="U102" s="14">
        <v>3022</v>
      </c>
      <c r="V102">
        <f>IF(VLOOKUP(D102,Sku_Consolidated!A2:S948,19,FALSE)="SHOWCASE", VLOOKUP(U102,Store_Showcase!B2:C134,2, FALSE), IF(VLOOKUP(D102,Sku_Consolidated!A2:S948,19,FALSE)="VAM",VLOOKUP(U102,Store_VAM!B2:C271,2, FALSE),VLOOKUP(U102,Store_SRP!B2:C103,2, FALSE)))</f>
      </c>
      <c r="W102">
        <f>VLOOKUP(D102,Sku_Consolidated!A2:G948, 7, FALSE)</f>
      </c>
      <c r="X102">
        <f>VLOOKUP(D102,Sku_Consolidated!A2:K948, 11, FALSE)</f>
      </c>
      <c r="Y102">
        <f>VLOOKUP(D102,Sku_Consolidated!A2:H948, 8, FALSE)</f>
      </c>
      <c r="Z102">
        <f>VLOOKUP(D102,Sku_Consolidated!A2:I948, 9, FALSE)</f>
      </c>
      <c r="AA102" t="s">
        <v>41</v>
      </c>
      <c r="AB102">
        <f>VLOOKUP(D102,Sku_Consolidated!A2:E948, {5}, FALSE)</f>
      </c>
      <c r="AC102">
        <f>IF(VLOOKUP(D102,Sku_Consolidated!A2:S948,19,FALSE)="SHOWCASE", VLOOKUP(U102,Store_Showcase!B2:N134,13, FALSE), IF(VLOOKUP(D102,Sku_Consolidated!A2:S948,19,FALSE)="VAM",VLOOKUP(U102,Store_VAM!B2:N271,13, FALSE),VLOOKUP(U102,Store_SRP!B2:N103,13, FALSE)))</f>
      </c>
      <c r="AD102">
        <f>IF(IFERROR(AC102,TRUE)=TRUE, "-","OK")</f>
      </c>
      <c r="AE102">
        <f>IF(IFERROR(VLOOKUP(U102,Store_Showcase!B2:H134,{5}, FALSE), TRUE)=TRUE, IF(IFERROR(VLOOKUP(U102,Store_SRP!B2:H103,{5}, FALSE), TRUE)=TRUE,VLOOKUP(U102,Store_VAM!B2:H271,{5}, FALSE),VLOOKUP(U102,Store_SRP!B2:H103,{5}, FALSE)), VLOOKUP(U102,Store_Showcase!B2:H134,{5}, FALSE))</f>
      </c>
      <c r="AF102">
        <f>IF(IFERROR(VLOOKUP(U102,Store_Showcase!B2:H134,{6}, FALSE), TRUE)=TRUE, IF(IFERROR(VLOOKUP(U102,Store_SRP!B2:H103,{6}, FALSE), TRUE)=TRUE,VLOOKUP(U102,Store_VAM!B2:H271,{6}, FALSE),VLOOKUP(U102,Store_SRP!B2:H103,{6}, FALSE)), VLOOKUP(U102,Store_Showcase!B2:H134,{6}, FALSE))</f>
      </c>
      <c r="AG102">
        <f>VLOOKUP(D102,Sku_Consolidated!A2:R948,18,FALSE)</f>
      </c>
      <c r="AH102">
        <f>VLOOKUP(D102,Sku_Consolidated!A2:S948,19,FALSE)</f>
      </c>
      <c r="AI102">
        <f>VLOOKUP(D102,Sku_Consolidated!A2:T948,20,FALSE)</f>
      </c>
    </row>
    <row r="103" spans="1:35" x14ac:dyDescent="0.25">
      <c r="A103">
        <v>2024</v>
      </c>
      <c r="B103" t="s">
        <v>30</v>
      </c>
      <c r="C103" t="s">
        <v>31</v>
      </c>
      <c r="D103">
        <v>104143265</v>
      </c>
      <c r="E103" t="s">
        <v>78</v>
      </c>
      <c r="F103" s="12" t="s">
        <v>110</v>
      </c>
      <c r="G103" s="12" t="s">
        <v>110</v>
      </c>
      <c r="H103" t="s">
        <v>34</v>
      </c>
      <c r="I103" s="13" t="s">
        <v>35</v>
      </c>
      <c r="J103" s="13">
        <f>IF(H103="EA", I103, 0)</f>
      </c>
      <c r="K103" s="13">
        <f>IF(H103="KG", I103, I103 * VLOOKUP(D103,Sku_Consolidated!A2:U948,21,FALSE))</f>
      </c>
      <c r="L103" s="14" t="s">
        <v>36</v>
      </c>
      <c r="M103">
        <v>80</v>
      </c>
      <c r="N103" s="14" t="s">
        <v>80</v>
      </c>
      <c r="O103" s="14" t="s">
        <v>81</v>
      </c>
      <c r="P103" s="14" t="s">
        <v>82</v>
      </c>
      <c r="Q103" s="14" t="s">
        <v>83</v>
      </c>
      <c r="R103">
        <f>IF(IFERROR(VLOOKUP(U103,Store_Showcase!B2:H134,7, FALSE), TRUE)=TRUE, IF(IFERROR(VLOOKUP(U103,Store_SRP!B2:H103,7, FALSE), TRUE)=TRUE,VLOOKUP(U103,Store_VAM!B2:H271,7, FALSE),VLOOKUP(U103,Store_SRP!B2:H103,7, FALSE)), VLOOKUP(U103,Store_Showcase!B2:H134,7, FALSE))</f>
      </c>
      <c r="S103">
        <f>IF(IFERROR(VLOOKUP(U103,Store_Showcase!B2:K134,10, FALSE), TRUE)=TRUE, IF(IFERROR(VLOOKUP(U103,Store_SRP!B2:K103,10, FALSE), TRUE)=TRUE,VLOOKUP(U103,Store_VAM!B2:K271,10, FALSE),VLOOKUP(U103,Store_SRP!B2:K103,10, FALSE)), VLOOKUP(U103,Store_Showcase!B2:K134,10, FALSE))</f>
      </c>
      <c r="T103">
        <f>IF(VLOOKUP(D103,Sku_Consolidated!A2:S948,19,FALSE)="SHOWCASE", VLOOKUP(U103,Store_Showcase!B2:L134,11, FALSE), IF(VLOOKUP(D103,Sku_Consolidated!A2:S948,19,FALSE)="VAM",VLOOKUP(U103,Store_VAM!B2:L271,11, FALSE),VLOOKUP(U103,Store_SRP!B2:L103,11, FALSE)))</f>
      </c>
      <c r="U103" s="14">
        <v>3022</v>
      </c>
      <c r="V103">
        <f>IF(VLOOKUP(D103,Sku_Consolidated!A2:S948,19,FALSE)="SHOWCASE", VLOOKUP(U103,Store_Showcase!B2:C134,2, FALSE), IF(VLOOKUP(D103,Sku_Consolidated!A2:S948,19,FALSE)="VAM",VLOOKUP(U103,Store_VAM!B2:C271,2, FALSE),VLOOKUP(U103,Store_SRP!B2:C103,2, FALSE)))</f>
      </c>
      <c r="W103">
        <f>VLOOKUP(D103,Sku_Consolidated!A2:G948, 7, FALSE)</f>
      </c>
      <c r="X103">
        <f>VLOOKUP(D103,Sku_Consolidated!A2:K948, 11, FALSE)</f>
      </c>
      <c r="Y103">
        <f>VLOOKUP(D103,Sku_Consolidated!A2:H948, 8, FALSE)</f>
      </c>
      <c r="Z103">
        <f>VLOOKUP(D103,Sku_Consolidated!A2:I948, 9, FALSE)</f>
      </c>
      <c r="AA103" t="s">
        <v>41</v>
      </c>
      <c r="AB103">
        <f>VLOOKUP(D103,Sku_Consolidated!A2:E948, {5}, FALSE)</f>
      </c>
      <c r="AC103">
        <f>IF(VLOOKUP(D103,Sku_Consolidated!A2:S948,19,FALSE)="SHOWCASE", VLOOKUP(U103,Store_Showcase!B2:N134,13, FALSE), IF(VLOOKUP(D103,Sku_Consolidated!A2:S948,19,FALSE)="VAM",VLOOKUP(U103,Store_VAM!B2:N271,13, FALSE),VLOOKUP(U103,Store_SRP!B2:N103,13, FALSE)))</f>
      </c>
      <c r="AD103">
        <f>IF(IFERROR(AC103,TRUE)=TRUE, "-","OK")</f>
      </c>
      <c r="AE103">
        <f>IF(IFERROR(VLOOKUP(U103,Store_Showcase!B2:H134,{5}, FALSE), TRUE)=TRUE, IF(IFERROR(VLOOKUP(U103,Store_SRP!B2:H103,{5}, FALSE), TRUE)=TRUE,VLOOKUP(U103,Store_VAM!B2:H271,{5}, FALSE),VLOOKUP(U103,Store_SRP!B2:H103,{5}, FALSE)), VLOOKUP(U103,Store_Showcase!B2:H134,{5}, FALSE))</f>
      </c>
      <c r="AF103">
        <f>IF(IFERROR(VLOOKUP(U103,Store_Showcase!B2:H134,{6}, FALSE), TRUE)=TRUE, IF(IFERROR(VLOOKUP(U103,Store_SRP!B2:H103,{6}, FALSE), TRUE)=TRUE,VLOOKUP(U103,Store_VAM!B2:H271,{6}, FALSE),VLOOKUP(U103,Store_SRP!B2:H103,{6}, FALSE)), VLOOKUP(U103,Store_Showcase!B2:H134,{6}, FALSE))</f>
      </c>
      <c r="AG103">
        <f>VLOOKUP(D103,Sku_Consolidated!A2:R948,18,FALSE)</f>
      </c>
      <c r="AH103">
        <f>VLOOKUP(D103,Sku_Consolidated!A2:S948,19,FALSE)</f>
      </c>
      <c r="AI103">
        <f>VLOOKUP(D103,Sku_Consolidated!A2:T948,20,FALSE)</f>
      </c>
    </row>
    <row r="104" spans="1:35" x14ac:dyDescent="0.25">
      <c r="A104">
        <v>2024</v>
      </c>
      <c r="B104" t="s">
        <v>30</v>
      </c>
      <c r="C104" t="s">
        <v>31</v>
      </c>
      <c r="D104">
        <v>104143263</v>
      </c>
      <c r="E104" t="s">
        <v>90</v>
      </c>
      <c r="F104" s="12" t="s">
        <v>168</v>
      </c>
      <c r="G104" s="12" t="s">
        <v>168</v>
      </c>
      <c r="H104" t="s">
        <v>34</v>
      </c>
      <c r="I104" s="13" t="s">
        <v>35</v>
      </c>
      <c r="J104" s="13">
        <f>IF(H104="EA", I104, 0)</f>
      </c>
      <c r="K104" s="13">
        <f>IF(H104="KG", I104, I104 * VLOOKUP(D104,Sku_Consolidated!A2:U948,21,FALSE))</f>
      </c>
      <c r="L104" s="14" t="s">
        <v>36</v>
      </c>
      <c r="M104">
        <v>80</v>
      </c>
      <c r="N104" s="14" t="s">
        <v>91</v>
      </c>
      <c r="O104" s="14" t="s">
        <v>92</v>
      </c>
      <c r="P104" s="14" t="s">
        <v>93</v>
      </c>
      <c r="Q104" s="14" t="s">
        <v>94</v>
      </c>
      <c r="R104">
        <f>IF(IFERROR(VLOOKUP(U104,Store_Showcase!B2:H134,7, FALSE), TRUE)=TRUE, IF(IFERROR(VLOOKUP(U104,Store_SRP!B2:H103,7, FALSE), TRUE)=TRUE,VLOOKUP(U104,Store_VAM!B2:H271,7, FALSE),VLOOKUP(U104,Store_SRP!B2:H103,7, FALSE)), VLOOKUP(U104,Store_Showcase!B2:H134,7, FALSE))</f>
      </c>
      <c r="S104">
        <f>IF(IFERROR(VLOOKUP(U104,Store_Showcase!B2:K134,10, FALSE), TRUE)=TRUE, IF(IFERROR(VLOOKUP(U104,Store_SRP!B2:K103,10, FALSE), TRUE)=TRUE,VLOOKUP(U104,Store_VAM!B2:K271,10, FALSE),VLOOKUP(U104,Store_SRP!B2:K103,10, FALSE)), VLOOKUP(U104,Store_Showcase!B2:K134,10, FALSE))</f>
      </c>
      <c r="T104">
        <f>IF(VLOOKUP(D104,Sku_Consolidated!A2:S948,19,FALSE)="SHOWCASE", VLOOKUP(U104,Store_Showcase!B2:L134,11, FALSE), IF(VLOOKUP(D104,Sku_Consolidated!A2:S948,19,FALSE)="VAM",VLOOKUP(U104,Store_VAM!B2:L271,11, FALSE),VLOOKUP(U104,Store_SRP!B2:L103,11, FALSE)))</f>
      </c>
      <c r="U104" s="14">
        <v>3022</v>
      </c>
      <c r="V104">
        <f>IF(VLOOKUP(D104,Sku_Consolidated!A2:S948,19,FALSE)="SHOWCASE", VLOOKUP(U104,Store_Showcase!B2:C134,2, FALSE), IF(VLOOKUP(D104,Sku_Consolidated!A2:S948,19,FALSE)="VAM",VLOOKUP(U104,Store_VAM!B2:C271,2, FALSE),VLOOKUP(U104,Store_SRP!B2:C103,2, FALSE)))</f>
      </c>
      <c r="W104">
        <f>VLOOKUP(D104,Sku_Consolidated!A2:G948, 7, FALSE)</f>
      </c>
      <c r="X104">
        <f>VLOOKUP(D104,Sku_Consolidated!A2:K948, 11, FALSE)</f>
      </c>
      <c r="Y104">
        <f>VLOOKUP(D104,Sku_Consolidated!A2:H948, 8, FALSE)</f>
      </c>
      <c r="Z104">
        <f>VLOOKUP(D104,Sku_Consolidated!A2:I948, 9, FALSE)</f>
      </c>
      <c r="AA104" t="s">
        <v>41</v>
      </c>
      <c r="AB104">
        <f>VLOOKUP(D104,Sku_Consolidated!A2:E948, {5}, FALSE)</f>
      </c>
      <c r="AC104">
        <f>IF(VLOOKUP(D104,Sku_Consolidated!A2:S948,19,FALSE)="SHOWCASE", VLOOKUP(U104,Store_Showcase!B2:N134,13, FALSE), IF(VLOOKUP(D104,Sku_Consolidated!A2:S948,19,FALSE)="VAM",VLOOKUP(U104,Store_VAM!B2:N271,13, FALSE),VLOOKUP(U104,Store_SRP!B2:N103,13, FALSE)))</f>
      </c>
      <c r="AD104">
        <f>IF(IFERROR(AC104,TRUE)=TRUE, "-","OK")</f>
      </c>
      <c r="AE104">
        <f>IF(IFERROR(VLOOKUP(U104,Store_Showcase!B2:H134,{5}, FALSE), TRUE)=TRUE, IF(IFERROR(VLOOKUP(U104,Store_SRP!B2:H103,{5}, FALSE), TRUE)=TRUE,VLOOKUP(U104,Store_VAM!B2:H271,{5}, FALSE),VLOOKUP(U104,Store_SRP!B2:H103,{5}, FALSE)), VLOOKUP(U104,Store_Showcase!B2:H134,{5}, FALSE))</f>
      </c>
      <c r="AF104">
        <f>IF(IFERROR(VLOOKUP(U104,Store_Showcase!B2:H134,{6}, FALSE), TRUE)=TRUE, IF(IFERROR(VLOOKUP(U104,Store_SRP!B2:H103,{6}, FALSE), TRUE)=TRUE,VLOOKUP(U104,Store_VAM!B2:H271,{6}, FALSE),VLOOKUP(U104,Store_SRP!B2:H103,{6}, FALSE)), VLOOKUP(U104,Store_Showcase!B2:H134,{6}, FALSE))</f>
      </c>
      <c r="AG104">
        <f>VLOOKUP(D104,Sku_Consolidated!A2:R948,18,FALSE)</f>
      </c>
      <c r="AH104">
        <f>VLOOKUP(D104,Sku_Consolidated!A2:S948,19,FALSE)</f>
      </c>
      <c r="AI104">
        <f>VLOOKUP(D104,Sku_Consolidated!A2:T948,20,FALSE)</f>
      </c>
    </row>
    <row r="105" spans="1:35" x14ac:dyDescent="0.25">
      <c r="A105">
        <v>2024</v>
      </c>
      <c r="B105" t="s">
        <v>30</v>
      </c>
      <c r="C105" t="s">
        <v>31</v>
      </c>
      <c r="D105">
        <v>104143265</v>
      </c>
      <c r="E105" t="s">
        <v>78</v>
      </c>
      <c r="F105" s="12" t="s">
        <v>117</v>
      </c>
      <c r="G105" s="12" t="s">
        <v>117</v>
      </c>
      <c r="H105" t="s">
        <v>34</v>
      </c>
      <c r="I105" s="13" t="s">
        <v>35</v>
      </c>
      <c r="J105" s="13">
        <f>IF(H105="EA", I105, 0)</f>
      </c>
      <c r="K105" s="13">
        <f>IF(H105="KG", I105, I105 * VLOOKUP(D105,Sku_Consolidated!A2:U948,21,FALSE))</f>
      </c>
      <c r="L105" s="14" t="s">
        <v>36</v>
      </c>
      <c r="M105">
        <v>80</v>
      </c>
      <c r="N105" s="14" t="s">
        <v>80</v>
      </c>
      <c r="O105" s="14" t="s">
        <v>81</v>
      </c>
      <c r="P105" s="14" t="s">
        <v>82</v>
      </c>
      <c r="Q105" s="14" t="s">
        <v>83</v>
      </c>
      <c r="R105">
        <f>IF(IFERROR(VLOOKUP(U105,Store_Showcase!B2:H134,7, FALSE), TRUE)=TRUE, IF(IFERROR(VLOOKUP(U105,Store_SRP!B2:H103,7, FALSE), TRUE)=TRUE,VLOOKUP(U105,Store_VAM!B2:H271,7, FALSE),VLOOKUP(U105,Store_SRP!B2:H103,7, FALSE)), VLOOKUP(U105,Store_Showcase!B2:H134,7, FALSE))</f>
      </c>
      <c r="S105">
        <f>IF(IFERROR(VLOOKUP(U105,Store_Showcase!B2:K134,10, FALSE), TRUE)=TRUE, IF(IFERROR(VLOOKUP(U105,Store_SRP!B2:K103,10, FALSE), TRUE)=TRUE,VLOOKUP(U105,Store_VAM!B2:K271,10, FALSE),VLOOKUP(U105,Store_SRP!B2:K103,10, FALSE)), VLOOKUP(U105,Store_Showcase!B2:K134,10, FALSE))</f>
      </c>
      <c r="T105">
        <f>IF(VLOOKUP(D105,Sku_Consolidated!A2:S948,19,FALSE)="SHOWCASE", VLOOKUP(U105,Store_Showcase!B2:L134,11, FALSE), IF(VLOOKUP(D105,Sku_Consolidated!A2:S948,19,FALSE)="VAM",VLOOKUP(U105,Store_VAM!B2:L271,11, FALSE),VLOOKUP(U105,Store_SRP!B2:L103,11, FALSE)))</f>
      </c>
      <c r="U105" s="14">
        <v>3022</v>
      </c>
      <c r="V105">
        <f>IF(VLOOKUP(D105,Sku_Consolidated!A2:S948,19,FALSE)="SHOWCASE", VLOOKUP(U105,Store_Showcase!B2:C134,2, FALSE), IF(VLOOKUP(D105,Sku_Consolidated!A2:S948,19,FALSE)="VAM",VLOOKUP(U105,Store_VAM!B2:C271,2, FALSE),VLOOKUP(U105,Store_SRP!B2:C103,2, FALSE)))</f>
      </c>
      <c r="W105">
        <f>VLOOKUP(D105,Sku_Consolidated!A2:G948, 7, FALSE)</f>
      </c>
      <c r="X105">
        <f>VLOOKUP(D105,Sku_Consolidated!A2:K948, 11, FALSE)</f>
      </c>
      <c r="Y105">
        <f>VLOOKUP(D105,Sku_Consolidated!A2:H948, 8, FALSE)</f>
      </c>
      <c r="Z105">
        <f>VLOOKUP(D105,Sku_Consolidated!A2:I948, 9, FALSE)</f>
      </c>
      <c r="AA105" t="s">
        <v>41</v>
      </c>
      <c r="AB105">
        <f>VLOOKUP(D105,Sku_Consolidated!A2:E948, {5}, FALSE)</f>
      </c>
      <c r="AC105">
        <f>IF(VLOOKUP(D105,Sku_Consolidated!A2:S948,19,FALSE)="SHOWCASE", VLOOKUP(U105,Store_Showcase!B2:N134,13, FALSE), IF(VLOOKUP(D105,Sku_Consolidated!A2:S948,19,FALSE)="VAM",VLOOKUP(U105,Store_VAM!B2:N271,13, FALSE),VLOOKUP(U105,Store_SRP!B2:N103,13, FALSE)))</f>
      </c>
      <c r="AD105">
        <f>IF(IFERROR(AC105,TRUE)=TRUE, "-","OK")</f>
      </c>
      <c r="AE105">
        <f>IF(IFERROR(VLOOKUP(U105,Store_Showcase!B2:H134,{5}, FALSE), TRUE)=TRUE, IF(IFERROR(VLOOKUP(U105,Store_SRP!B2:H103,{5}, FALSE), TRUE)=TRUE,VLOOKUP(U105,Store_VAM!B2:H271,{5}, FALSE),VLOOKUP(U105,Store_SRP!B2:H103,{5}, FALSE)), VLOOKUP(U105,Store_Showcase!B2:H134,{5}, FALSE))</f>
      </c>
      <c r="AF105">
        <f>IF(IFERROR(VLOOKUP(U105,Store_Showcase!B2:H134,{6}, FALSE), TRUE)=TRUE, IF(IFERROR(VLOOKUP(U105,Store_SRP!B2:H103,{6}, FALSE), TRUE)=TRUE,VLOOKUP(U105,Store_VAM!B2:H271,{6}, FALSE),VLOOKUP(U105,Store_SRP!B2:H103,{6}, FALSE)), VLOOKUP(U105,Store_Showcase!B2:H134,{6}, FALSE))</f>
      </c>
      <c r="AG105">
        <f>VLOOKUP(D105,Sku_Consolidated!A2:R948,18,FALSE)</f>
      </c>
      <c r="AH105">
        <f>VLOOKUP(D105,Sku_Consolidated!A2:S948,19,FALSE)</f>
      </c>
      <c r="AI105">
        <f>VLOOKUP(D105,Sku_Consolidated!A2:T948,20,FALSE)</f>
      </c>
    </row>
    <row r="106" spans="1:35" x14ac:dyDescent="0.25">
      <c r="A106">
        <v>2024</v>
      </c>
      <c r="B106" t="s">
        <v>30</v>
      </c>
      <c r="C106" t="s">
        <v>31</v>
      </c>
      <c r="D106">
        <v>104143265</v>
      </c>
      <c r="E106" t="s">
        <v>78</v>
      </c>
      <c r="F106" s="12" t="s">
        <v>169</v>
      </c>
      <c r="G106" s="12" t="s">
        <v>169</v>
      </c>
      <c r="H106" t="s">
        <v>34</v>
      </c>
      <c r="I106" s="13" t="s">
        <v>35</v>
      </c>
      <c r="J106" s="13">
        <f>IF(H106="EA", I106, 0)</f>
      </c>
      <c r="K106" s="13">
        <f>IF(H106="KG", I106, I106 * VLOOKUP(D106,Sku_Consolidated!A2:U948,21,FALSE))</f>
      </c>
      <c r="L106" s="14" t="s">
        <v>36</v>
      </c>
      <c r="M106">
        <v>80</v>
      </c>
      <c r="N106" s="14" t="s">
        <v>80</v>
      </c>
      <c r="O106" s="14" t="s">
        <v>81</v>
      </c>
      <c r="P106" s="14" t="s">
        <v>82</v>
      </c>
      <c r="Q106" s="14" t="s">
        <v>83</v>
      </c>
      <c r="R106">
        <f>IF(IFERROR(VLOOKUP(U106,Store_Showcase!B2:H134,7, FALSE), TRUE)=TRUE, IF(IFERROR(VLOOKUP(U106,Store_SRP!B2:H103,7, FALSE), TRUE)=TRUE,VLOOKUP(U106,Store_VAM!B2:H271,7, FALSE),VLOOKUP(U106,Store_SRP!B2:H103,7, FALSE)), VLOOKUP(U106,Store_Showcase!B2:H134,7, FALSE))</f>
      </c>
      <c r="S106">
        <f>IF(IFERROR(VLOOKUP(U106,Store_Showcase!B2:K134,10, FALSE), TRUE)=TRUE, IF(IFERROR(VLOOKUP(U106,Store_SRP!B2:K103,10, FALSE), TRUE)=TRUE,VLOOKUP(U106,Store_VAM!B2:K271,10, FALSE),VLOOKUP(U106,Store_SRP!B2:K103,10, FALSE)), VLOOKUP(U106,Store_Showcase!B2:K134,10, FALSE))</f>
      </c>
      <c r="T106">
        <f>IF(VLOOKUP(D106,Sku_Consolidated!A2:S948,19,FALSE)="SHOWCASE", VLOOKUP(U106,Store_Showcase!B2:L134,11, FALSE), IF(VLOOKUP(D106,Sku_Consolidated!A2:S948,19,FALSE)="VAM",VLOOKUP(U106,Store_VAM!B2:L271,11, FALSE),VLOOKUP(U106,Store_SRP!B2:L103,11, FALSE)))</f>
      </c>
      <c r="U106" s="14">
        <v>3022</v>
      </c>
      <c r="V106">
        <f>IF(VLOOKUP(D106,Sku_Consolidated!A2:S948,19,FALSE)="SHOWCASE", VLOOKUP(U106,Store_Showcase!B2:C134,2, FALSE), IF(VLOOKUP(D106,Sku_Consolidated!A2:S948,19,FALSE)="VAM",VLOOKUP(U106,Store_VAM!B2:C271,2, FALSE),VLOOKUP(U106,Store_SRP!B2:C103,2, FALSE)))</f>
      </c>
      <c r="W106">
        <f>VLOOKUP(D106,Sku_Consolidated!A2:G948, 7, FALSE)</f>
      </c>
      <c r="X106">
        <f>VLOOKUP(D106,Sku_Consolidated!A2:K948, 11, FALSE)</f>
      </c>
      <c r="Y106">
        <f>VLOOKUP(D106,Sku_Consolidated!A2:H948, 8, FALSE)</f>
      </c>
      <c r="Z106">
        <f>VLOOKUP(D106,Sku_Consolidated!A2:I948, 9, FALSE)</f>
      </c>
      <c r="AA106" t="s">
        <v>41</v>
      </c>
      <c r="AB106">
        <f>VLOOKUP(D106,Sku_Consolidated!A2:E948, {5}, FALSE)</f>
      </c>
      <c r="AC106">
        <f>IF(VLOOKUP(D106,Sku_Consolidated!A2:S948,19,FALSE)="SHOWCASE", VLOOKUP(U106,Store_Showcase!B2:N134,13, FALSE), IF(VLOOKUP(D106,Sku_Consolidated!A2:S948,19,FALSE)="VAM",VLOOKUP(U106,Store_VAM!B2:N271,13, FALSE),VLOOKUP(U106,Store_SRP!B2:N103,13, FALSE)))</f>
      </c>
      <c r="AD106">
        <f>IF(IFERROR(AC106,TRUE)=TRUE, "-","OK")</f>
      </c>
      <c r="AE106">
        <f>IF(IFERROR(VLOOKUP(U106,Store_Showcase!B2:H134,{5}, FALSE), TRUE)=TRUE, IF(IFERROR(VLOOKUP(U106,Store_SRP!B2:H103,{5}, FALSE), TRUE)=TRUE,VLOOKUP(U106,Store_VAM!B2:H271,{5}, FALSE),VLOOKUP(U106,Store_SRP!B2:H103,{5}, FALSE)), VLOOKUP(U106,Store_Showcase!B2:H134,{5}, FALSE))</f>
      </c>
      <c r="AF106">
        <f>IF(IFERROR(VLOOKUP(U106,Store_Showcase!B2:H134,{6}, FALSE), TRUE)=TRUE, IF(IFERROR(VLOOKUP(U106,Store_SRP!B2:H103,{6}, FALSE), TRUE)=TRUE,VLOOKUP(U106,Store_VAM!B2:H271,{6}, FALSE),VLOOKUP(U106,Store_SRP!B2:H103,{6}, FALSE)), VLOOKUP(U106,Store_Showcase!B2:H134,{6}, FALSE))</f>
      </c>
      <c r="AG106">
        <f>VLOOKUP(D106,Sku_Consolidated!A2:R948,18,FALSE)</f>
      </c>
      <c r="AH106">
        <f>VLOOKUP(D106,Sku_Consolidated!A2:S948,19,FALSE)</f>
      </c>
      <c r="AI106">
        <f>VLOOKUP(D106,Sku_Consolidated!A2:T948,20,FALSE)</f>
      </c>
    </row>
    <row r="107" spans="1:35" x14ac:dyDescent="0.25">
      <c r="A107">
        <v>2024</v>
      </c>
      <c r="B107" t="s">
        <v>30</v>
      </c>
      <c r="C107" t="s">
        <v>31</v>
      </c>
      <c r="D107">
        <v>104143275</v>
      </c>
      <c r="E107" t="s">
        <v>161</v>
      </c>
      <c r="F107" s="12" t="s">
        <v>169</v>
      </c>
      <c r="G107" s="12" t="s">
        <v>169</v>
      </c>
      <c r="H107" t="s">
        <v>34</v>
      </c>
      <c r="I107" s="13" t="s">
        <v>35</v>
      </c>
      <c r="J107" s="13">
        <f>IF(H107="EA", I107, 0)</f>
      </c>
      <c r="K107" s="13">
        <f>IF(H107="KG", I107, I107 * VLOOKUP(D107,Sku_Consolidated!A2:U948,21,FALSE))</f>
      </c>
      <c r="L107" s="14" t="s">
        <v>36</v>
      </c>
      <c r="M107">
        <v>80</v>
      </c>
      <c r="N107" s="14" t="s">
        <v>162</v>
      </c>
      <c r="O107" s="14" t="s">
        <v>163</v>
      </c>
      <c r="P107" s="14" t="s">
        <v>164</v>
      </c>
      <c r="Q107" s="14" t="s">
        <v>165</v>
      </c>
      <c r="R107">
        <f>IF(IFERROR(VLOOKUP(U107,Store_Showcase!B2:H134,7, FALSE), TRUE)=TRUE, IF(IFERROR(VLOOKUP(U107,Store_SRP!B2:H103,7, FALSE), TRUE)=TRUE,VLOOKUP(U107,Store_VAM!B2:H271,7, FALSE),VLOOKUP(U107,Store_SRP!B2:H103,7, FALSE)), VLOOKUP(U107,Store_Showcase!B2:H134,7, FALSE))</f>
      </c>
      <c r="S107">
        <f>IF(IFERROR(VLOOKUP(U107,Store_Showcase!B2:K134,10, FALSE), TRUE)=TRUE, IF(IFERROR(VLOOKUP(U107,Store_SRP!B2:K103,10, FALSE), TRUE)=TRUE,VLOOKUP(U107,Store_VAM!B2:K271,10, FALSE),VLOOKUP(U107,Store_SRP!B2:K103,10, FALSE)), VLOOKUP(U107,Store_Showcase!B2:K134,10, FALSE))</f>
      </c>
      <c r="T107">
        <f>IF(VLOOKUP(D107,Sku_Consolidated!A2:S948,19,FALSE)="SHOWCASE", VLOOKUP(U107,Store_Showcase!B2:L134,11, FALSE), IF(VLOOKUP(D107,Sku_Consolidated!A2:S948,19,FALSE)="VAM",VLOOKUP(U107,Store_VAM!B2:L271,11, FALSE),VLOOKUP(U107,Store_SRP!B2:L103,11, FALSE)))</f>
      </c>
      <c r="U107" s="14">
        <v>3022</v>
      </c>
      <c r="V107">
        <f>IF(VLOOKUP(D107,Sku_Consolidated!A2:S948,19,FALSE)="SHOWCASE", VLOOKUP(U107,Store_Showcase!B2:C134,2, FALSE), IF(VLOOKUP(D107,Sku_Consolidated!A2:S948,19,FALSE)="VAM",VLOOKUP(U107,Store_VAM!B2:C271,2, FALSE),VLOOKUP(U107,Store_SRP!B2:C103,2, FALSE)))</f>
      </c>
      <c r="W107">
        <f>VLOOKUP(D107,Sku_Consolidated!A2:G948, 7, FALSE)</f>
      </c>
      <c r="X107">
        <f>VLOOKUP(D107,Sku_Consolidated!A2:K948, 11, FALSE)</f>
      </c>
      <c r="Y107">
        <f>VLOOKUP(D107,Sku_Consolidated!A2:H948, 8, FALSE)</f>
      </c>
      <c r="Z107">
        <f>VLOOKUP(D107,Sku_Consolidated!A2:I948, 9, FALSE)</f>
      </c>
      <c r="AA107" t="s">
        <v>41</v>
      </c>
      <c r="AB107">
        <f>VLOOKUP(D107,Sku_Consolidated!A2:E948, {5}, FALSE)</f>
      </c>
      <c r="AC107">
        <f>IF(VLOOKUP(D107,Sku_Consolidated!A2:S948,19,FALSE)="SHOWCASE", VLOOKUP(U107,Store_Showcase!B2:N134,13, FALSE), IF(VLOOKUP(D107,Sku_Consolidated!A2:S948,19,FALSE)="VAM",VLOOKUP(U107,Store_VAM!B2:N271,13, FALSE),VLOOKUP(U107,Store_SRP!B2:N103,13, FALSE)))</f>
      </c>
      <c r="AD107">
        <f>IF(IFERROR(AC107,TRUE)=TRUE, "-","OK")</f>
      </c>
      <c r="AE107">
        <f>IF(IFERROR(VLOOKUP(U107,Store_Showcase!B2:H134,{5}, FALSE), TRUE)=TRUE, IF(IFERROR(VLOOKUP(U107,Store_SRP!B2:H103,{5}, FALSE), TRUE)=TRUE,VLOOKUP(U107,Store_VAM!B2:H271,{5}, FALSE),VLOOKUP(U107,Store_SRP!B2:H103,{5}, FALSE)), VLOOKUP(U107,Store_Showcase!B2:H134,{5}, FALSE))</f>
      </c>
      <c r="AF107">
        <f>IF(IFERROR(VLOOKUP(U107,Store_Showcase!B2:H134,{6}, FALSE), TRUE)=TRUE, IF(IFERROR(VLOOKUP(U107,Store_SRP!B2:H103,{6}, FALSE), TRUE)=TRUE,VLOOKUP(U107,Store_VAM!B2:H271,{6}, FALSE),VLOOKUP(U107,Store_SRP!B2:H103,{6}, FALSE)), VLOOKUP(U107,Store_Showcase!B2:H134,{6}, FALSE))</f>
      </c>
      <c r="AG107">
        <f>VLOOKUP(D107,Sku_Consolidated!A2:R948,18,FALSE)</f>
      </c>
      <c r="AH107">
        <f>VLOOKUP(D107,Sku_Consolidated!A2:S948,19,FALSE)</f>
      </c>
      <c r="AI107">
        <f>VLOOKUP(D107,Sku_Consolidated!A2:T948,20,FALSE)</f>
      </c>
    </row>
    <row r="108" spans="1:35" x14ac:dyDescent="0.25">
      <c r="A108">
        <v>2024</v>
      </c>
      <c r="B108" t="s">
        <v>30</v>
      </c>
      <c r="C108" t="s">
        <v>31</v>
      </c>
      <c r="D108">
        <v>104143275</v>
      </c>
      <c r="E108" t="s">
        <v>161</v>
      </c>
      <c r="F108" s="12" t="s">
        <v>122</v>
      </c>
      <c r="G108" s="12" t="s">
        <v>122</v>
      </c>
      <c r="H108" t="s">
        <v>34</v>
      </c>
      <c r="I108" s="13" t="s">
        <v>35</v>
      </c>
      <c r="J108" s="13">
        <f>IF(H108="EA", I108, 0)</f>
      </c>
      <c r="K108" s="13">
        <f>IF(H108="KG", I108, I108 * VLOOKUP(D108,Sku_Consolidated!A2:U948,21,FALSE))</f>
      </c>
      <c r="L108" s="14" t="s">
        <v>36</v>
      </c>
      <c r="M108">
        <v>80</v>
      </c>
      <c r="N108" s="14" t="s">
        <v>162</v>
      </c>
      <c r="O108" s="14" t="s">
        <v>163</v>
      </c>
      <c r="P108" s="14" t="s">
        <v>164</v>
      </c>
      <c r="Q108" s="14" t="s">
        <v>165</v>
      </c>
      <c r="R108">
        <f>IF(IFERROR(VLOOKUP(U108,Store_Showcase!B2:H134,7, FALSE), TRUE)=TRUE, IF(IFERROR(VLOOKUP(U108,Store_SRP!B2:H103,7, FALSE), TRUE)=TRUE,VLOOKUP(U108,Store_VAM!B2:H271,7, FALSE),VLOOKUP(U108,Store_SRP!B2:H103,7, FALSE)), VLOOKUP(U108,Store_Showcase!B2:H134,7, FALSE))</f>
      </c>
      <c r="S108">
        <f>IF(IFERROR(VLOOKUP(U108,Store_Showcase!B2:K134,10, FALSE), TRUE)=TRUE, IF(IFERROR(VLOOKUP(U108,Store_SRP!B2:K103,10, FALSE), TRUE)=TRUE,VLOOKUP(U108,Store_VAM!B2:K271,10, FALSE),VLOOKUP(U108,Store_SRP!B2:K103,10, FALSE)), VLOOKUP(U108,Store_Showcase!B2:K134,10, FALSE))</f>
      </c>
      <c r="T108">
        <f>IF(VLOOKUP(D108,Sku_Consolidated!A2:S948,19,FALSE)="SHOWCASE", VLOOKUP(U108,Store_Showcase!B2:L134,11, FALSE), IF(VLOOKUP(D108,Sku_Consolidated!A2:S948,19,FALSE)="VAM",VLOOKUP(U108,Store_VAM!B2:L271,11, FALSE),VLOOKUP(U108,Store_SRP!B2:L103,11, FALSE)))</f>
      </c>
      <c r="U108" s="14">
        <v>3022</v>
      </c>
      <c r="V108">
        <f>IF(VLOOKUP(D108,Sku_Consolidated!A2:S948,19,FALSE)="SHOWCASE", VLOOKUP(U108,Store_Showcase!B2:C134,2, FALSE), IF(VLOOKUP(D108,Sku_Consolidated!A2:S948,19,FALSE)="VAM",VLOOKUP(U108,Store_VAM!B2:C271,2, FALSE),VLOOKUP(U108,Store_SRP!B2:C103,2, FALSE)))</f>
      </c>
      <c r="W108">
        <f>VLOOKUP(D108,Sku_Consolidated!A2:G948, 7, FALSE)</f>
      </c>
      <c r="X108">
        <f>VLOOKUP(D108,Sku_Consolidated!A2:K948, 11, FALSE)</f>
      </c>
      <c r="Y108">
        <f>VLOOKUP(D108,Sku_Consolidated!A2:H948, 8, FALSE)</f>
      </c>
      <c r="Z108">
        <f>VLOOKUP(D108,Sku_Consolidated!A2:I948, 9, FALSE)</f>
      </c>
      <c r="AA108" t="s">
        <v>41</v>
      </c>
      <c r="AB108">
        <f>VLOOKUP(D108,Sku_Consolidated!A2:E948, {5}, FALSE)</f>
      </c>
      <c r="AC108">
        <f>IF(VLOOKUP(D108,Sku_Consolidated!A2:S948,19,FALSE)="SHOWCASE", VLOOKUP(U108,Store_Showcase!B2:N134,13, FALSE), IF(VLOOKUP(D108,Sku_Consolidated!A2:S948,19,FALSE)="VAM",VLOOKUP(U108,Store_VAM!B2:N271,13, FALSE),VLOOKUP(U108,Store_SRP!B2:N103,13, FALSE)))</f>
      </c>
      <c r="AD108">
        <f>IF(IFERROR(AC108,TRUE)=TRUE, "-","OK")</f>
      </c>
      <c r="AE108">
        <f>IF(IFERROR(VLOOKUP(U108,Store_Showcase!B2:H134,{5}, FALSE), TRUE)=TRUE, IF(IFERROR(VLOOKUP(U108,Store_SRP!B2:H103,{5}, FALSE), TRUE)=TRUE,VLOOKUP(U108,Store_VAM!B2:H271,{5}, FALSE),VLOOKUP(U108,Store_SRP!B2:H103,{5}, FALSE)), VLOOKUP(U108,Store_Showcase!B2:H134,{5}, FALSE))</f>
      </c>
      <c r="AF108">
        <f>IF(IFERROR(VLOOKUP(U108,Store_Showcase!B2:H134,{6}, FALSE), TRUE)=TRUE, IF(IFERROR(VLOOKUP(U108,Store_SRP!B2:H103,{6}, FALSE), TRUE)=TRUE,VLOOKUP(U108,Store_VAM!B2:H271,{6}, FALSE),VLOOKUP(U108,Store_SRP!B2:H103,{6}, FALSE)), VLOOKUP(U108,Store_Showcase!B2:H134,{6}, FALSE))</f>
      </c>
      <c r="AG108">
        <f>VLOOKUP(D108,Sku_Consolidated!A2:R948,18,FALSE)</f>
      </c>
      <c r="AH108">
        <f>VLOOKUP(D108,Sku_Consolidated!A2:S948,19,FALSE)</f>
      </c>
      <c r="AI108">
        <f>VLOOKUP(D108,Sku_Consolidated!A2:T948,20,FALSE)</f>
      </c>
    </row>
    <row r="109" spans="1:35" x14ac:dyDescent="0.25">
      <c r="A109">
        <v>2024</v>
      </c>
      <c r="B109" t="s">
        <v>30</v>
      </c>
      <c r="C109" t="s">
        <v>31</v>
      </c>
      <c r="D109">
        <v>104143265</v>
      </c>
      <c r="E109" t="s">
        <v>78</v>
      </c>
      <c r="F109" s="12" t="s">
        <v>154</v>
      </c>
      <c r="G109" s="12" t="s">
        <v>154</v>
      </c>
      <c r="H109" t="s">
        <v>34</v>
      </c>
      <c r="I109" s="13" t="s">
        <v>35</v>
      </c>
      <c r="J109" s="13">
        <f>IF(H109="EA", I109, 0)</f>
      </c>
      <c r="K109" s="13">
        <f>IF(H109="KG", I109, I109 * VLOOKUP(D109,Sku_Consolidated!A2:U948,21,FALSE))</f>
      </c>
      <c r="L109" s="14" t="s">
        <v>36</v>
      </c>
      <c r="M109">
        <v>80</v>
      </c>
      <c r="N109" s="14" t="s">
        <v>124</v>
      </c>
      <c r="O109" s="14" t="s">
        <v>125</v>
      </c>
      <c r="P109" s="14" t="s">
        <v>126</v>
      </c>
      <c r="Q109" s="14" t="s">
        <v>127</v>
      </c>
      <c r="R109">
        <f>IF(IFERROR(VLOOKUP(U109,Store_Showcase!B2:H134,7, FALSE), TRUE)=TRUE, IF(IFERROR(VLOOKUP(U109,Store_SRP!B2:H103,7, FALSE), TRUE)=TRUE,VLOOKUP(U109,Store_VAM!B2:H271,7, FALSE),VLOOKUP(U109,Store_SRP!B2:H103,7, FALSE)), VLOOKUP(U109,Store_Showcase!B2:H134,7, FALSE))</f>
      </c>
      <c r="S109">
        <f>IF(IFERROR(VLOOKUP(U109,Store_Showcase!B2:K134,10, FALSE), TRUE)=TRUE, IF(IFERROR(VLOOKUP(U109,Store_SRP!B2:K103,10, FALSE), TRUE)=TRUE,VLOOKUP(U109,Store_VAM!B2:K271,10, FALSE),VLOOKUP(U109,Store_SRP!B2:K103,10, FALSE)), VLOOKUP(U109,Store_Showcase!B2:K134,10, FALSE))</f>
      </c>
      <c r="T109">
        <f>IF(VLOOKUP(D109,Sku_Consolidated!A2:S948,19,FALSE)="SHOWCASE", VLOOKUP(U109,Store_Showcase!B2:L134,11, FALSE), IF(VLOOKUP(D109,Sku_Consolidated!A2:S948,19,FALSE)="VAM",VLOOKUP(U109,Store_VAM!B2:L271,11, FALSE),VLOOKUP(U109,Store_SRP!B2:L103,11, FALSE)))</f>
      </c>
      <c r="U109" s="14">
        <v>6014</v>
      </c>
      <c r="V109">
        <f>IF(VLOOKUP(D109,Sku_Consolidated!A2:S948,19,FALSE)="SHOWCASE", VLOOKUP(U109,Store_Showcase!B2:C134,2, FALSE), IF(VLOOKUP(D109,Sku_Consolidated!A2:S948,19,FALSE)="VAM",VLOOKUP(U109,Store_VAM!B2:C271,2, FALSE),VLOOKUP(U109,Store_SRP!B2:C103,2, FALSE)))</f>
      </c>
      <c r="W109">
        <f>VLOOKUP(D109,Sku_Consolidated!A2:G948, 7, FALSE)</f>
      </c>
      <c r="X109">
        <f>VLOOKUP(D109,Sku_Consolidated!A2:K948, 11, FALSE)</f>
      </c>
      <c r="Y109">
        <f>VLOOKUP(D109,Sku_Consolidated!A2:H948, 8, FALSE)</f>
      </c>
      <c r="Z109">
        <f>VLOOKUP(D109,Sku_Consolidated!A2:I948, 9, FALSE)</f>
      </c>
      <c r="AA109" t="s">
        <v>41</v>
      </c>
      <c r="AB109">
        <f>VLOOKUP(D109,Sku_Consolidated!A2:E948, {5}, FALSE)</f>
      </c>
      <c r="AC109">
        <f>IF(VLOOKUP(D109,Sku_Consolidated!A2:S948,19,FALSE)="SHOWCASE", VLOOKUP(U109,Store_Showcase!B2:N134,13, FALSE), IF(VLOOKUP(D109,Sku_Consolidated!A2:S948,19,FALSE)="VAM",VLOOKUP(U109,Store_VAM!B2:N271,13, FALSE),VLOOKUP(U109,Store_SRP!B2:N103,13, FALSE)))</f>
      </c>
      <c r="AD109">
        <f>IF(IFERROR(AC109,TRUE)=TRUE, "-","OK")</f>
      </c>
      <c r="AE109">
        <f>IF(IFERROR(VLOOKUP(U109,Store_Showcase!B2:H134,{5}, FALSE), TRUE)=TRUE, IF(IFERROR(VLOOKUP(U109,Store_SRP!B2:H103,{5}, FALSE), TRUE)=TRUE,VLOOKUP(U109,Store_VAM!B2:H271,{5}, FALSE),VLOOKUP(U109,Store_SRP!B2:H103,{5}, FALSE)), VLOOKUP(U109,Store_Showcase!B2:H134,{5}, FALSE))</f>
      </c>
      <c r="AF109">
        <f>IF(IFERROR(VLOOKUP(U109,Store_Showcase!B2:H134,{6}, FALSE), TRUE)=TRUE, IF(IFERROR(VLOOKUP(U109,Store_SRP!B2:H103,{6}, FALSE), TRUE)=TRUE,VLOOKUP(U109,Store_VAM!B2:H271,{6}, FALSE),VLOOKUP(U109,Store_SRP!B2:H103,{6}, FALSE)), VLOOKUP(U109,Store_Showcase!B2:H134,{6}, FALSE))</f>
      </c>
      <c r="AG109">
        <f>VLOOKUP(D109,Sku_Consolidated!A2:R948,18,FALSE)</f>
      </c>
      <c r="AH109">
        <f>VLOOKUP(D109,Sku_Consolidated!A2:S948,19,FALSE)</f>
      </c>
      <c r="AI109">
        <f>VLOOKUP(D109,Sku_Consolidated!A2:T948,20,FALSE)</f>
      </c>
    </row>
    <row r="110" spans="1:35" x14ac:dyDescent="0.25">
      <c r="A110">
        <v>2024</v>
      </c>
      <c r="B110" t="s">
        <v>30</v>
      </c>
      <c r="C110" t="s">
        <v>31</v>
      </c>
      <c r="D110">
        <v>104143253</v>
      </c>
      <c r="E110" t="s">
        <v>42</v>
      </c>
      <c r="F110" s="12" t="s">
        <v>155</v>
      </c>
      <c r="G110" s="12" t="s">
        <v>155</v>
      </c>
      <c r="H110" t="s">
        <v>34</v>
      </c>
      <c r="I110" s="13" t="s">
        <v>68</v>
      </c>
      <c r="J110" s="13">
        <f>IF(H110="EA", I110, 0)</f>
      </c>
      <c r="K110" s="13">
        <f>IF(H110="KG", I110, I110 * VLOOKUP(D110,Sku_Consolidated!A2:U948,21,FALSE))</f>
      </c>
      <c r="L110" s="14" t="s">
        <v>36</v>
      </c>
      <c r="M110">
        <v>80</v>
      </c>
      <c r="N110" s="14" t="s">
        <v>156</v>
      </c>
      <c r="O110" s="14" t="s">
        <v>157</v>
      </c>
      <c r="P110" s="14" t="s">
        <v>158</v>
      </c>
      <c r="Q110" s="14" t="s">
        <v>159</v>
      </c>
      <c r="R110">
        <f>IF(IFERROR(VLOOKUP(U110,Store_Showcase!B2:H134,7, FALSE), TRUE)=TRUE, IF(IFERROR(VLOOKUP(U110,Store_SRP!B2:H103,7, FALSE), TRUE)=TRUE,VLOOKUP(U110,Store_VAM!B2:H271,7, FALSE),VLOOKUP(U110,Store_SRP!B2:H103,7, FALSE)), VLOOKUP(U110,Store_Showcase!B2:H134,7, FALSE))</f>
      </c>
      <c r="S110">
        <f>IF(IFERROR(VLOOKUP(U110,Store_Showcase!B2:K134,10, FALSE), TRUE)=TRUE, IF(IFERROR(VLOOKUP(U110,Store_SRP!B2:K103,10, FALSE), TRUE)=TRUE,VLOOKUP(U110,Store_VAM!B2:K271,10, FALSE),VLOOKUP(U110,Store_SRP!B2:K103,10, FALSE)), VLOOKUP(U110,Store_Showcase!B2:K134,10, FALSE))</f>
      </c>
      <c r="T110">
        <f>IF(VLOOKUP(D110,Sku_Consolidated!A2:S948,19,FALSE)="SHOWCASE", VLOOKUP(U110,Store_Showcase!B2:L134,11, FALSE), IF(VLOOKUP(D110,Sku_Consolidated!A2:S948,19,FALSE)="VAM",VLOOKUP(U110,Store_VAM!B2:L271,11, FALSE),VLOOKUP(U110,Store_SRP!B2:L103,11, FALSE)))</f>
      </c>
      <c r="U110" s="14">
        <v>6014</v>
      </c>
      <c r="V110">
        <f>IF(VLOOKUP(D110,Sku_Consolidated!A2:S948,19,FALSE)="SHOWCASE", VLOOKUP(U110,Store_Showcase!B2:C134,2, FALSE), IF(VLOOKUP(D110,Sku_Consolidated!A2:S948,19,FALSE)="VAM",VLOOKUP(U110,Store_VAM!B2:C271,2, FALSE),VLOOKUP(U110,Store_SRP!B2:C103,2, FALSE)))</f>
      </c>
      <c r="W110">
        <f>VLOOKUP(D110,Sku_Consolidated!A2:G948, 7, FALSE)</f>
      </c>
      <c r="X110">
        <f>VLOOKUP(D110,Sku_Consolidated!A2:K948, 11, FALSE)</f>
      </c>
      <c r="Y110">
        <f>VLOOKUP(D110,Sku_Consolidated!A2:H948, 8, FALSE)</f>
      </c>
      <c r="Z110">
        <f>VLOOKUP(D110,Sku_Consolidated!A2:I948, 9, FALSE)</f>
      </c>
      <c r="AA110" t="s">
        <v>41</v>
      </c>
      <c r="AB110">
        <f>VLOOKUP(D110,Sku_Consolidated!A2:E948, {5}, FALSE)</f>
      </c>
      <c r="AC110">
        <f>IF(VLOOKUP(D110,Sku_Consolidated!A2:S948,19,FALSE)="SHOWCASE", VLOOKUP(U110,Store_Showcase!B2:N134,13, FALSE), IF(VLOOKUP(D110,Sku_Consolidated!A2:S948,19,FALSE)="VAM",VLOOKUP(U110,Store_VAM!B2:N271,13, FALSE),VLOOKUP(U110,Store_SRP!B2:N103,13, FALSE)))</f>
      </c>
      <c r="AD110">
        <f>IF(IFERROR(AC110,TRUE)=TRUE, "-","OK")</f>
      </c>
      <c r="AE110">
        <f>IF(IFERROR(VLOOKUP(U110,Store_Showcase!B2:H134,{5}, FALSE), TRUE)=TRUE, IF(IFERROR(VLOOKUP(U110,Store_SRP!B2:H103,{5}, FALSE), TRUE)=TRUE,VLOOKUP(U110,Store_VAM!B2:H271,{5}, FALSE),VLOOKUP(U110,Store_SRP!B2:H103,{5}, FALSE)), VLOOKUP(U110,Store_Showcase!B2:H134,{5}, FALSE))</f>
      </c>
      <c r="AF110">
        <f>IF(IFERROR(VLOOKUP(U110,Store_Showcase!B2:H134,{6}, FALSE), TRUE)=TRUE, IF(IFERROR(VLOOKUP(U110,Store_SRP!B2:H103,{6}, FALSE), TRUE)=TRUE,VLOOKUP(U110,Store_VAM!B2:H271,{6}, FALSE),VLOOKUP(U110,Store_SRP!B2:H103,{6}, FALSE)), VLOOKUP(U110,Store_Showcase!B2:H134,{6}, FALSE))</f>
      </c>
      <c r="AG110">
        <f>VLOOKUP(D110,Sku_Consolidated!A2:R948,18,FALSE)</f>
      </c>
      <c r="AH110">
        <f>VLOOKUP(D110,Sku_Consolidated!A2:S948,19,FALSE)</f>
      </c>
      <c r="AI110">
        <f>VLOOKUP(D110,Sku_Consolidated!A2:T948,20,FALSE)</f>
      </c>
    </row>
    <row r="111" spans="1:35" x14ac:dyDescent="0.25">
      <c r="A111">
        <v>2024</v>
      </c>
      <c r="B111" t="s">
        <v>30</v>
      </c>
      <c r="C111" t="s">
        <v>31</v>
      </c>
      <c r="D111">
        <v>104143265</v>
      </c>
      <c r="E111" t="s">
        <v>78</v>
      </c>
      <c r="F111" s="12" t="s">
        <v>155</v>
      </c>
      <c r="G111" s="12" t="s">
        <v>155</v>
      </c>
      <c r="H111" t="s">
        <v>34</v>
      </c>
      <c r="I111" s="13" t="s">
        <v>53</v>
      </c>
      <c r="J111" s="13">
        <f>IF(H111="EA", I111, 0)</f>
      </c>
      <c r="K111" s="13">
        <f>IF(H111="KG", I111, I111 * VLOOKUP(D111,Sku_Consolidated!A2:U948,21,FALSE))</f>
      </c>
      <c r="L111" s="14" t="s">
        <v>36</v>
      </c>
      <c r="M111">
        <v>80</v>
      </c>
      <c r="N111" s="14" t="s">
        <v>170</v>
      </c>
      <c r="O111" s="14" t="s">
        <v>171</v>
      </c>
      <c r="P111" s="14" t="s">
        <v>172</v>
      </c>
      <c r="Q111" s="14" t="s">
        <v>173</v>
      </c>
      <c r="R111">
        <f>IF(IFERROR(VLOOKUP(U111,Store_Showcase!B2:H134,7, FALSE), TRUE)=TRUE, IF(IFERROR(VLOOKUP(U111,Store_SRP!B2:H103,7, FALSE), TRUE)=TRUE,VLOOKUP(U111,Store_VAM!B2:H271,7, FALSE),VLOOKUP(U111,Store_SRP!B2:H103,7, FALSE)), VLOOKUP(U111,Store_Showcase!B2:H134,7, FALSE))</f>
      </c>
      <c r="S111">
        <f>IF(IFERROR(VLOOKUP(U111,Store_Showcase!B2:K134,10, FALSE), TRUE)=TRUE, IF(IFERROR(VLOOKUP(U111,Store_SRP!B2:K103,10, FALSE), TRUE)=TRUE,VLOOKUP(U111,Store_VAM!B2:K271,10, FALSE),VLOOKUP(U111,Store_SRP!B2:K103,10, FALSE)), VLOOKUP(U111,Store_Showcase!B2:K134,10, FALSE))</f>
      </c>
      <c r="T111">
        <f>IF(VLOOKUP(D111,Sku_Consolidated!A2:S948,19,FALSE)="SHOWCASE", VLOOKUP(U111,Store_Showcase!B2:L134,11, FALSE), IF(VLOOKUP(D111,Sku_Consolidated!A2:S948,19,FALSE)="VAM",VLOOKUP(U111,Store_VAM!B2:L271,11, FALSE),VLOOKUP(U111,Store_SRP!B2:L103,11, FALSE)))</f>
      </c>
      <c r="U111" s="14">
        <v>6014</v>
      </c>
      <c r="V111">
        <f>IF(VLOOKUP(D111,Sku_Consolidated!A2:S948,19,FALSE)="SHOWCASE", VLOOKUP(U111,Store_Showcase!B2:C134,2, FALSE), IF(VLOOKUP(D111,Sku_Consolidated!A2:S948,19,FALSE)="VAM",VLOOKUP(U111,Store_VAM!B2:C271,2, FALSE),VLOOKUP(U111,Store_SRP!B2:C103,2, FALSE)))</f>
      </c>
      <c r="W111">
        <f>VLOOKUP(D111,Sku_Consolidated!A2:G948, 7, FALSE)</f>
      </c>
      <c r="X111">
        <f>VLOOKUP(D111,Sku_Consolidated!A2:K948, 11, FALSE)</f>
      </c>
      <c r="Y111">
        <f>VLOOKUP(D111,Sku_Consolidated!A2:H948, 8, FALSE)</f>
      </c>
      <c r="Z111">
        <f>VLOOKUP(D111,Sku_Consolidated!A2:I948, 9, FALSE)</f>
      </c>
      <c r="AA111" t="s">
        <v>41</v>
      </c>
      <c r="AB111">
        <f>VLOOKUP(D111,Sku_Consolidated!A2:E948, {5}, FALSE)</f>
      </c>
      <c r="AC111">
        <f>IF(VLOOKUP(D111,Sku_Consolidated!A2:S948,19,FALSE)="SHOWCASE", VLOOKUP(U111,Store_Showcase!B2:N134,13, FALSE), IF(VLOOKUP(D111,Sku_Consolidated!A2:S948,19,FALSE)="VAM",VLOOKUP(U111,Store_VAM!B2:N271,13, FALSE),VLOOKUP(U111,Store_SRP!B2:N103,13, FALSE)))</f>
      </c>
      <c r="AD111">
        <f>IF(IFERROR(AC111,TRUE)=TRUE, "-","OK")</f>
      </c>
      <c r="AE111">
        <f>IF(IFERROR(VLOOKUP(U111,Store_Showcase!B2:H134,{5}, FALSE), TRUE)=TRUE, IF(IFERROR(VLOOKUP(U111,Store_SRP!B2:H103,{5}, FALSE), TRUE)=TRUE,VLOOKUP(U111,Store_VAM!B2:H271,{5}, FALSE),VLOOKUP(U111,Store_SRP!B2:H103,{5}, FALSE)), VLOOKUP(U111,Store_Showcase!B2:H134,{5}, FALSE))</f>
      </c>
      <c r="AF111">
        <f>IF(IFERROR(VLOOKUP(U111,Store_Showcase!B2:H134,{6}, FALSE), TRUE)=TRUE, IF(IFERROR(VLOOKUP(U111,Store_SRP!B2:H103,{6}, FALSE), TRUE)=TRUE,VLOOKUP(U111,Store_VAM!B2:H271,{6}, FALSE),VLOOKUP(U111,Store_SRP!B2:H103,{6}, FALSE)), VLOOKUP(U111,Store_Showcase!B2:H134,{6}, FALSE))</f>
      </c>
      <c r="AG111">
        <f>VLOOKUP(D111,Sku_Consolidated!A2:R948,18,FALSE)</f>
      </c>
      <c r="AH111">
        <f>VLOOKUP(D111,Sku_Consolidated!A2:S948,19,FALSE)</f>
      </c>
      <c r="AI111">
        <f>VLOOKUP(D111,Sku_Consolidated!A2:T948,20,FALSE)</f>
      </c>
    </row>
    <row r="112" spans="1:35" x14ac:dyDescent="0.25">
      <c r="A112">
        <v>2024</v>
      </c>
      <c r="B112" t="s">
        <v>30</v>
      </c>
      <c r="C112" t="s">
        <v>31</v>
      </c>
      <c r="D112">
        <v>104143263</v>
      </c>
      <c r="E112" t="s">
        <v>90</v>
      </c>
      <c r="F112" s="12" t="s">
        <v>123</v>
      </c>
      <c r="G112" s="12" t="s">
        <v>123</v>
      </c>
      <c r="H112" t="s">
        <v>34</v>
      </c>
      <c r="I112" s="13" t="s">
        <v>35</v>
      </c>
      <c r="J112" s="13">
        <f>IF(H112="EA", I112, 0)</f>
      </c>
      <c r="K112" s="13">
        <f>IF(H112="KG", I112, I112 * VLOOKUP(D112,Sku_Consolidated!A2:U948,21,FALSE))</f>
      </c>
      <c r="L112" s="14" t="s">
        <v>36</v>
      </c>
      <c r="M112">
        <v>80</v>
      </c>
      <c r="N112" s="14" t="s">
        <v>124</v>
      </c>
      <c r="O112" s="14" t="s">
        <v>125</v>
      </c>
      <c r="P112" s="14" t="s">
        <v>126</v>
      </c>
      <c r="Q112" s="14" t="s">
        <v>127</v>
      </c>
      <c r="R112">
        <f>IF(IFERROR(VLOOKUP(U112,Store_Showcase!B2:H134,7, FALSE), TRUE)=TRUE, IF(IFERROR(VLOOKUP(U112,Store_SRP!B2:H103,7, FALSE), TRUE)=TRUE,VLOOKUP(U112,Store_VAM!B2:H271,7, FALSE),VLOOKUP(U112,Store_SRP!B2:H103,7, FALSE)), VLOOKUP(U112,Store_Showcase!B2:H134,7, FALSE))</f>
      </c>
      <c r="S112">
        <f>IF(IFERROR(VLOOKUP(U112,Store_Showcase!B2:K134,10, FALSE), TRUE)=TRUE, IF(IFERROR(VLOOKUP(U112,Store_SRP!B2:K103,10, FALSE), TRUE)=TRUE,VLOOKUP(U112,Store_VAM!B2:K271,10, FALSE),VLOOKUP(U112,Store_SRP!B2:K103,10, FALSE)), VLOOKUP(U112,Store_Showcase!B2:K134,10, FALSE))</f>
      </c>
      <c r="T112">
        <f>IF(VLOOKUP(D112,Sku_Consolidated!A2:S948,19,FALSE)="SHOWCASE", VLOOKUP(U112,Store_Showcase!B2:L134,11, FALSE), IF(VLOOKUP(D112,Sku_Consolidated!A2:S948,19,FALSE)="VAM",VLOOKUP(U112,Store_VAM!B2:L271,11, FALSE),VLOOKUP(U112,Store_SRP!B2:L103,11, FALSE)))</f>
      </c>
      <c r="U112" s="14">
        <v>6014</v>
      </c>
      <c r="V112">
        <f>IF(VLOOKUP(D112,Sku_Consolidated!A2:S948,19,FALSE)="SHOWCASE", VLOOKUP(U112,Store_Showcase!B2:C134,2, FALSE), IF(VLOOKUP(D112,Sku_Consolidated!A2:S948,19,FALSE)="VAM",VLOOKUP(U112,Store_VAM!B2:C271,2, FALSE),VLOOKUP(U112,Store_SRP!B2:C103,2, FALSE)))</f>
      </c>
      <c r="W112">
        <f>VLOOKUP(D112,Sku_Consolidated!A2:G948, 7, FALSE)</f>
      </c>
      <c r="X112">
        <f>VLOOKUP(D112,Sku_Consolidated!A2:K948, 11, FALSE)</f>
      </c>
      <c r="Y112">
        <f>VLOOKUP(D112,Sku_Consolidated!A2:H948, 8, FALSE)</f>
      </c>
      <c r="Z112">
        <f>VLOOKUP(D112,Sku_Consolidated!A2:I948, 9, FALSE)</f>
      </c>
      <c r="AA112" t="s">
        <v>41</v>
      </c>
      <c r="AB112">
        <f>VLOOKUP(D112,Sku_Consolidated!A2:E948, {5}, FALSE)</f>
      </c>
      <c r="AC112">
        <f>IF(VLOOKUP(D112,Sku_Consolidated!A2:S948,19,FALSE)="SHOWCASE", VLOOKUP(U112,Store_Showcase!B2:N134,13, FALSE), IF(VLOOKUP(D112,Sku_Consolidated!A2:S948,19,FALSE)="VAM",VLOOKUP(U112,Store_VAM!B2:N271,13, FALSE),VLOOKUP(U112,Store_SRP!B2:N103,13, FALSE)))</f>
      </c>
      <c r="AD112">
        <f>IF(IFERROR(AC112,TRUE)=TRUE, "-","OK")</f>
      </c>
      <c r="AE112">
        <f>IF(IFERROR(VLOOKUP(U112,Store_Showcase!B2:H134,{5}, FALSE), TRUE)=TRUE, IF(IFERROR(VLOOKUP(U112,Store_SRP!B2:H103,{5}, FALSE), TRUE)=TRUE,VLOOKUP(U112,Store_VAM!B2:H271,{5}, FALSE),VLOOKUP(U112,Store_SRP!B2:H103,{5}, FALSE)), VLOOKUP(U112,Store_Showcase!B2:H134,{5}, FALSE))</f>
      </c>
      <c r="AF112">
        <f>IF(IFERROR(VLOOKUP(U112,Store_Showcase!B2:H134,{6}, FALSE), TRUE)=TRUE, IF(IFERROR(VLOOKUP(U112,Store_SRP!B2:H103,{6}, FALSE), TRUE)=TRUE,VLOOKUP(U112,Store_VAM!B2:H271,{6}, FALSE),VLOOKUP(U112,Store_SRP!B2:H103,{6}, FALSE)), VLOOKUP(U112,Store_Showcase!B2:H134,{6}, FALSE))</f>
      </c>
      <c r="AG112">
        <f>VLOOKUP(D112,Sku_Consolidated!A2:R948,18,FALSE)</f>
      </c>
      <c r="AH112">
        <f>VLOOKUP(D112,Sku_Consolidated!A2:S948,19,FALSE)</f>
      </c>
      <c r="AI112">
        <f>VLOOKUP(D112,Sku_Consolidated!A2:T948,20,FALSE)</f>
      </c>
    </row>
    <row r="113" spans="1:35" x14ac:dyDescent="0.25">
      <c r="A113">
        <v>2024</v>
      </c>
      <c r="B113" t="s">
        <v>30</v>
      </c>
      <c r="C113" t="s">
        <v>31</v>
      </c>
      <c r="D113">
        <v>104143253</v>
      </c>
      <c r="E113" t="s">
        <v>42</v>
      </c>
      <c r="F113" s="12" t="s">
        <v>52</v>
      </c>
      <c r="G113" s="12" t="s">
        <v>52</v>
      </c>
      <c r="H113" t="s">
        <v>34</v>
      </c>
      <c r="I113" s="13" t="s">
        <v>35</v>
      </c>
      <c r="J113" s="13">
        <f>IF(H113="EA", I113, 0)</f>
      </c>
      <c r="K113" s="13">
        <f>IF(H113="KG", I113, I113 * VLOOKUP(D113,Sku_Consolidated!A2:U948,21,FALSE))</f>
      </c>
      <c r="L113" s="14" t="s">
        <v>36</v>
      </c>
      <c r="M113">
        <v>80</v>
      </c>
      <c r="N113" s="14" t="s">
        <v>58</v>
      </c>
      <c r="O113" s="14" t="s">
        <v>59</v>
      </c>
      <c r="P113" s="14" t="s">
        <v>60</v>
      </c>
      <c r="Q113" s="14" t="s">
        <v>61</v>
      </c>
      <c r="R113">
        <f>IF(IFERROR(VLOOKUP(U113,Store_Showcase!B2:H134,7, FALSE), TRUE)=TRUE, IF(IFERROR(VLOOKUP(U113,Store_SRP!B2:H103,7, FALSE), TRUE)=TRUE,VLOOKUP(U113,Store_VAM!B2:H271,7, FALSE),VLOOKUP(U113,Store_SRP!B2:H103,7, FALSE)), VLOOKUP(U113,Store_Showcase!B2:H134,7, FALSE))</f>
      </c>
      <c r="S113">
        <f>IF(IFERROR(VLOOKUP(U113,Store_Showcase!B2:K134,10, FALSE), TRUE)=TRUE, IF(IFERROR(VLOOKUP(U113,Store_SRP!B2:K103,10, FALSE), TRUE)=TRUE,VLOOKUP(U113,Store_VAM!B2:K271,10, FALSE),VLOOKUP(U113,Store_SRP!B2:K103,10, FALSE)), VLOOKUP(U113,Store_Showcase!B2:K134,10, FALSE))</f>
      </c>
      <c r="T113">
        <f>IF(VLOOKUP(D113,Sku_Consolidated!A2:S948,19,FALSE)="SHOWCASE", VLOOKUP(U113,Store_Showcase!B2:L134,11, FALSE), IF(VLOOKUP(D113,Sku_Consolidated!A2:S948,19,FALSE)="VAM",VLOOKUP(U113,Store_VAM!B2:L271,11, FALSE),VLOOKUP(U113,Store_SRP!B2:L103,11, FALSE)))</f>
      </c>
      <c r="U113" s="14">
        <v>6014</v>
      </c>
      <c r="V113">
        <f>IF(VLOOKUP(D113,Sku_Consolidated!A2:S948,19,FALSE)="SHOWCASE", VLOOKUP(U113,Store_Showcase!B2:C134,2, FALSE), IF(VLOOKUP(D113,Sku_Consolidated!A2:S948,19,FALSE)="VAM",VLOOKUP(U113,Store_VAM!B2:C271,2, FALSE),VLOOKUP(U113,Store_SRP!B2:C103,2, FALSE)))</f>
      </c>
      <c r="W113">
        <f>VLOOKUP(D113,Sku_Consolidated!A2:G948, 7, FALSE)</f>
      </c>
      <c r="X113">
        <f>VLOOKUP(D113,Sku_Consolidated!A2:K948, 11, FALSE)</f>
      </c>
      <c r="Y113">
        <f>VLOOKUP(D113,Sku_Consolidated!A2:H948, 8, FALSE)</f>
      </c>
      <c r="Z113">
        <f>VLOOKUP(D113,Sku_Consolidated!A2:I948, 9, FALSE)</f>
      </c>
      <c r="AA113" t="s">
        <v>41</v>
      </c>
      <c r="AB113">
        <f>VLOOKUP(D113,Sku_Consolidated!A2:E948, {5}, FALSE)</f>
      </c>
      <c r="AC113">
        <f>IF(VLOOKUP(D113,Sku_Consolidated!A2:S948,19,FALSE)="SHOWCASE", VLOOKUP(U113,Store_Showcase!B2:N134,13, FALSE), IF(VLOOKUP(D113,Sku_Consolidated!A2:S948,19,FALSE)="VAM",VLOOKUP(U113,Store_VAM!B2:N271,13, FALSE),VLOOKUP(U113,Store_SRP!B2:N103,13, FALSE)))</f>
      </c>
      <c r="AD113">
        <f>IF(IFERROR(AC113,TRUE)=TRUE, "-","OK")</f>
      </c>
      <c r="AE113">
        <f>IF(IFERROR(VLOOKUP(U113,Store_Showcase!B2:H134,{5}, FALSE), TRUE)=TRUE, IF(IFERROR(VLOOKUP(U113,Store_SRP!B2:H103,{5}, FALSE), TRUE)=TRUE,VLOOKUP(U113,Store_VAM!B2:H271,{5}, FALSE),VLOOKUP(U113,Store_SRP!B2:H103,{5}, FALSE)), VLOOKUP(U113,Store_Showcase!B2:H134,{5}, FALSE))</f>
      </c>
      <c r="AF113">
        <f>IF(IFERROR(VLOOKUP(U113,Store_Showcase!B2:H134,{6}, FALSE), TRUE)=TRUE, IF(IFERROR(VLOOKUP(U113,Store_SRP!B2:H103,{6}, FALSE), TRUE)=TRUE,VLOOKUP(U113,Store_VAM!B2:H271,{6}, FALSE),VLOOKUP(U113,Store_SRP!B2:H103,{6}, FALSE)), VLOOKUP(U113,Store_Showcase!B2:H134,{6}, FALSE))</f>
      </c>
      <c r="AG113">
        <f>VLOOKUP(D113,Sku_Consolidated!A2:R948,18,FALSE)</f>
      </c>
      <c r="AH113">
        <f>VLOOKUP(D113,Sku_Consolidated!A2:S948,19,FALSE)</f>
      </c>
      <c r="AI113">
        <f>VLOOKUP(D113,Sku_Consolidated!A2:T948,20,FALSE)</f>
      </c>
    </row>
    <row r="114" spans="1:35" x14ac:dyDescent="0.25">
      <c r="A114">
        <v>2024</v>
      </c>
      <c r="B114" t="s">
        <v>30</v>
      </c>
      <c r="C114" t="s">
        <v>31</v>
      </c>
      <c r="D114">
        <v>104143263</v>
      </c>
      <c r="E114" t="s">
        <v>90</v>
      </c>
      <c r="F114" s="12" t="s">
        <v>52</v>
      </c>
      <c r="G114" s="12" t="s">
        <v>52</v>
      </c>
      <c r="H114" t="s">
        <v>34</v>
      </c>
      <c r="I114" s="13" t="s">
        <v>35</v>
      </c>
      <c r="J114" s="13">
        <f>IF(H114="EA", I114, 0)</f>
      </c>
      <c r="K114" s="13">
        <f>IF(H114="KG", I114, I114 * VLOOKUP(D114,Sku_Consolidated!A2:U948,21,FALSE))</f>
      </c>
      <c r="L114" s="14" t="s">
        <v>36</v>
      </c>
      <c r="M114">
        <v>80</v>
      </c>
      <c r="N114" s="14" t="s">
        <v>91</v>
      </c>
      <c r="O114" s="14" t="s">
        <v>92</v>
      </c>
      <c r="P114" s="14" t="s">
        <v>93</v>
      </c>
      <c r="Q114" s="14" t="s">
        <v>94</v>
      </c>
      <c r="R114">
        <f>IF(IFERROR(VLOOKUP(U114,Store_Showcase!B2:H134,7, FALSE), TRUE)=TRUE, IF(IFERROR(VLOOKUP(U114,Store_SRP!B2:H103,7, FALSE), TRUE)=TRUE,VLOOKUP(U114,Store_VAM!B2:H271,7, FALSE),VLOOKUP(U114,Store_SRP!B2:H103,7, FALSE)), VLOOKUP(U114,Store_Showcase!B2:H134,7, FALSE))</f>
      </c>
      <c r="S114">
        <f>IF(IFERROR(VLOOKUP(U114,Store_Showcase!B2:K134,10, FALSE), TRUE)=TRUE, IF(IFERROR(VLOOKUP(U114,Store_SRP!B2:K103,10, FALSE), TRUE)=TRUE,VLOOKUP(U114,Store_VAM!B2:K271,10, FALSE),VLOOKUP(U114,Store_SRP!B2:K103,10, FALSE)), VLOOKUP(U114,Store_Showcase!B2:K134,10, FALSE))</f>
      </c>
      <c r="T114">
        <f>IF(VLOOKUP(D114,Sku_Consolidated!A2:S948,19,FALSE)="SHOWCASE", VLOOKUP(U114,Store_Showcase!B2:L134,11, FALSE), IF(VLOOKUP(D114,Sku_Consolidated!A2:S948,19,FALSE)="VAM",VLOOKUP(U114,Store_VAM!B2:L271,11, FALSE),VLOOKUP(U114,Store_SRP!B2:L103,11, FALSE)))</f>
      </c>
      <c r="U114" s="14">
        <v>6014</v>
      </c>
      <c r="V114">
        <f>IF(VLOOKUP(D114,Sku_Consolidated!A2:S948,19,FALSE)="SHOWCASE", VLOOKUP(U114,Store_Showcase!B2:C134,2, FALSE), IF(VLOOKUP(D114,Sku_Consolidated!A2:S948,19,FALSE)="VAM",VLOOKUP(U114,Store_VAM!B2:C271,2, FALSE),VLOOKUP(U114,Store_SRP!B2:C103,2, FALSE)))</f>
      </c>
      <c r="W114">
        <f>VLOOKUP(D114,Sku_Consolidated!A2:G948, 7, FALSE)</f>
      </c>
      <c r="X114">
        <f>VLOOKUP(D114,Sku_Consolidated!A2:K948, 11, FALSE)</f>
      </c>
      <c r="Y114">
        <f>VLOOKUP(D114,Sku_Consolidated!A2:H948, 8, FALSE)</f>
      </c>
      <c r="Z114">
        <f>VLOOKUP(D114,Sku_Consolidated!A2:I948, 9, FALSE)</f>
      </c>
      <c r="AA114" t="s">
        <v>41</v>
      </c>
      <c r="AB114">
        <f>VLOOKUP(D114,Sku_Consolidated!A2:E948, {5}, FALSE)</f>
      </c>
      <c r="AC114">
        <f>IF(VLOOKUP(D114,Sku_Consolidated!A2:S948,19,FALSE)="SHOWCASE", VLOOKUP(U114,Store_Showcase!B2:N134,13, FALSE), IF(VLOOKUP(D114,Sku_Consolidated!A2:S948,19,FALSE)="VAM",VLOOKUP(U114,Store_VAM!B2:N271,13, FALSE),VLOOKUP(U114,Store_SRP!B2:N103,13, FALSE)))</f>
      </c>
      <c r="AD114">
        <f>IF(IFERROR(AC114,TRUE)=TRUE, "-","OK")</f>
      </c>
      <c r="AE114">
        <f>IF(IFERROR(VLOOKUP(U114,Store_Showcase!B2:H134,{5}, FALSE), TRUE)=TRUE, IF(IFERROR(VLOOKUP(U114,Store_SRP!B2:H103,{5}, FALSE), TRUE)=TRUE,VLOOKUP(U114,Store_VAM!B2:H271,{5}, FALSE),VLOOKUP(U114,Store_SRP!B2:H103,{5}, FALSE)), VLOOKUP(U114,Store_Showcase!B2:H134,{5}, FALSE))</f>
      </c>
      <c r="AF114">
        <f>IF(IFERROR(VLOOKUP(U114,Store_Showcase!B2:H134,{6}, FALSE), TRUE)=TRUE, IF(IFERROR(VLOOKUP(U114,Store_SRP!B2:H103,{6}, FALSE), TRUE)=TRUE,VLOOKUP(U114,Store_VAM!B2:H271,{6}, FALSE),VLOOKUP(U114,Store_SRP!B2:H103,{6}, FALSE)), VLOOKUP(U114,Store_Showcase!B2:H134,{6}, FALSE))</f>
      </c>
      <c r="AG114">
        <f>VLOOKUP(D114,Sku_Consolidated!A2:R948,18,FALSE)</f>
      </c>
      <c r="AH114">
        <f>VLOOKUP(D114,Sku_Consolidated!A2:S948,19,FALSE)</f>
      </c>
      <c r="AI114">
        <f>VLOOKUP(D114,Sku_Consolidated!A2:T948,20,FALSE)</f>
      </c>
    </row>
    <row r="115" spans="1:35" x14ac:dyDescent="0.25">
      <c r="A115">
        <v>2024</v>
      </c>
      <c r="B115" t="s">
        <v>30</v>
      </c>
      <c r="C115" t="s">
        <v>31</v>
      </c>
      <c r="D115">
        <v>104143263</v>
      </c>
      <c r="E115" t="s">
        <v>90</v>
      </c>
      <c r="F115" s="12" t="s">
        <v>79</v>
      </c>
      <c r="G115" s="12" t="s">
        <v>79</v>
      </c>
      <c r="H115" t="s">
        <v>34</v>
      </c>
      <c r="I115" s="13" t="s">
        <v>35</v>
      </c>
      <c r="J115" s="13">
        <f>IF(H115="EA", I115, 0)</f>
      </c>
      <c r="K115" s="13">
        <f>IF(H115="KG", I115, I115 * VLOOKUP(D115,Sku_Consolidated!A2:U948,21,FALSE))</f>
      </c>
      <c r="L115" s="14" t="s">
        <v>36</v>
      </c>
      <c r="M115">
        <v>80</v>
      </c>
      <c r="N115" s="14" t="s">
        <v>91</v>
      </c>
      <c r="O115" s="14" t="s">
        <v>92</v>
      </c>
      <c r="P115" s="14" t="s">
        <v>93</v>
      </c>
      <c r="Q115" s="14" t="s">
        <v>94</v>
      </c>
      <c r="R115">
        <f>IF(IFERROR(VLOOKUP(U115,Store_Showcase!B2:H134,7, FALSE), TRUE)=TRUE, IF(IFERROR(VLOOKUP(U115,Store_SRP!B2:H103,7, FALSE), TRUE)=TRUE,VLOOKUP(U115,Store_VAM!B2:H271,7, FALSE),VLOOKUP(U115,Store_SRP!B2:H103,7, FALSE)), VLOOKUP(U115,Store_Showcase!B2:H134,7, FALSE))</f>
      </c>
      <c r="S115">
        <f>IF(IFERROR(VLOOKUP(U115,Store_Showcase!B2:K134,10, FALSE), TRUE)=TRUE, IF(IFERROR(VLOOKUP(U115,Store_SRP!B2:K103,10, FALSE), TRUE)=TRUE,VLOOKUP(U115,Store_VAM!B2:K271,10, FALSE),VLOOKUP(U115,Store_SRP!B2:K103,10, FALSE)), VLOOKUP(U115,Store_Showcase!B2:K134,10, FALSE))</f>
      </c>
      <c r="T115">
        <f>IF(VLOOKUP(D115,Sku_Consolidated!A2:S948,19,FALSE)="SHOWCASE", VLOOKUP(U115,Store_Showcase!B2:L134,11, FALSE), IF(VLOOKUP(D115,Sku_Consolidated!A2:S948,19,FALSE)="VAM",VLOOKUP(U115,Store_VAM!B2:L271,11, FALSE),VLOOKUP(U115,Store_SRP!B2:L103,11, FALSE)))</f>
      </c>
      <c r="U115" s="14">
        <v>6014</v>
      </c>
      <c r="V115">
        <f>IF(VLOOKUP(D115,Sku_Consolidated!A2:S948,19,FALSE)="SHOWCASE", VLOOKUP(U115,Store_Showcase!B2:C134,2, FALSE), IF(VLOOKUP(D115,Sku_Consolidated!A2:S948,19,FALSE)="VAM",VLOOKUP(U115,Store_VAM!B2:C271,2, FALSE),VLOOKUP(U115,Store_SRP!B2:C103,2, FALSE)))</f>
      </c>
      <c r="W115">
        <f>VLOOKUP(D115,Sku_Consolidated!A2:G948, 7, FALSE)</f>
      </c>
      <c r="X115">
        <f>VLOOKUP(D115,Sku_Consolidated!A2:K948, 11, FALSE)</f>
      </c>
      <c r="Y115">
        <f>VLOOKUP(D115,Sku_Consolidated!A2:H948, 8, FALSE)</f>
      </c>
      <c r="Z115">
        <f>VLOOKUP(D115,Sku_Consolidated!A2:I948, 9, FALSE)</f>
      </c>
      <c r="AA115" t="s">
        <v>41</v>
      </c>
      <c r="AB115">
        <f>VLOOKUP(D115,Sku_Consolidated!A2:E948, {5}, FALSE)</f>
      </c>
      <c r="AC115">
        <f>IF(VLOOKUP(D115,Sku_Consolidated!A2:S948,19,FALSE)="SHOWCASE", VLOOKUP(U115,Store_Showcase!B2:N134,13, FALSE), IF(VLOOKUP(D115,Sku_Consolidated!A2:S948,19,FALSE)="VAM",VLOOKUP(U115,Store_VAM!B2:N271,13, FALSE),VLOOKUP(U115,Store_SRP!B2:N103,13, FALSE)))</f>
      </c>
      <c r="AD115">
        <f>IF(IFERROR(AC115,TRUE)=TRUE, "-","OK")</f>
      </c>
      <c r="AE115">
        <f>IF(IFERROR(VLOOKUP(U115,Store_Showcase!B2:H134,{5}, FALSE), TRUE)=TRUE, IF(IFERROR(VLOOKUP(U115,Store_SRP!B2:H103,{5}, FALSE), TRUE)=TRUE,VLOOKUP(U115,Store_VAM!B2:H271,{5}, FALSE),VLOOKUP(U115,Store_SRP!B2:H103,{5}, FALSE)), VLOOKUP(U115,Store_Showcase!B2:H134,{5}, FALSE))</f>
      </c>
      <c r="AF115">
        <f>IF(IFERROR(VLOOKUP(U115,Store_Showcase!B2:H134,{6}, FALSE), TRUE)=TRUE, IF(IFERROR(VLOOKUP(U115,Store_SRP!B2:H103,{6}, FALSE), TRUE)=TRUE,VLOOKUP(U115,Store_VAM!B2:H271,{6}, FALSE),VLOOKUP(U115,Store_SRP!B2:H103,{6}, FALSE)), VLOOKUP(U115,Store_Showcase!B2:H134,{6}, FALSE))</f>
      </c>
      <c r="AG115">
        <f>VLOOKUP(D115,Sku_Consolidated!A2:R948,18,FALSE)</f>
      </c>
      <c r="AH115">
        <f>VLOOKUP(D115,Sku_Consolidated!A2:S948,19,FALSE)</f>
      </c>
      <c r="AI115">
        <f>VLOOKUP(D115,Sku_Consolidated!A2:T948,20,FALSE)</f>
      </c>
    </row>
    <row r="116" spans="1:35" x14ac:dyDescent="0.25">
      <c r="A116">
        <v>2024</v>
      </c>
      <c r="B116" t="s">
        <v>30</v>
      </c>
      <c r="C116" t="s">
        <v>31</v>
      </c>
      <c r="D116">
        <v>104143253</v>
      </c>
      <c r="E116" t="s">
        <v>42</v>
      </c>
      <c r="F116" s="12" t="s">
        <v>143</v>
      </c>
      <c r="G116" s="12" t="s">
        <v>143</v>
      </c>
      <c r="H116" t="s">
        <v>34</v>
      </c>
      <c r="I116" s="13" t="s">
        <v>35</v>
      </c>
      <c r="J116" s="13">
        <f>IF(H116="EA", I116, 0)</f>
      </c>
      <c r="K116" s="13">
        <f>IF(H116="KG", I116, I116 * VLOOKUP(D116,Sku_Consolidated!A2:U948,21,FALSE))</f>
      </c>
      <c r="L116" s="14" t="s">
        <v>36</v>
      </c>
      <c r="M116">
        <v>80</v>
      </c>
      <c r="N116" s="14" t="s">
        <v>58</v>
      </c>
      <c r="O116" s="14" t="s">
        <v>59</v>
      </c>
      <c r="P116" s="14" t="s">
        <v>60</v>
      </c>
      <c r="Q116" s="14" t="s">
        <v>61</v>
      </c>
      <c r="R116">
        <f>IF(IFERROR(VLOOKUP(U116,Store_Showcase!B2:H134,7, FALSE), TRUE)=TRUE, IF(IFERROR(VLOOKUP(U116,Store_SRP!B2:H103,7, FALSE), TRUE)=TRUE,VLOOKUP(U116,Store_VAM!B2:H271,7, FALSE),VLOOKUP(U116,Store_SRP!B2:H103,7, FALSE)), VLOOKUP(U116,Store_Showcase!B2:H134,7, FALSE))</f>
      </c>
      <c r="S116">
        <f>IF(IFERROR(VLOOKUP(U116,Store_Showcase!B2:K134,10, FALSE), TRUE)=TRUE, IF(IFERROR(VLOOKUP(U116,Store_SRP!B2:K103,10, FALSE), TRUE)=TRUE,VLOOKUP(U116,Store_VAM!B2:K271,10, FALSE),VLOOKUP(U116,Store_SRP!B2:K103,10, FALSE)), VLOOKUP(U116,Store_Showcase!B2:K134,10, FALSE))</f>
      </c>
      <c r="T116">
        <f>IF(VLOOKUP(D116,Sku_Consolidated!A2:S948,19,FALSE)="SHOWCASE", VLOOKUP(U116,Store_Showcase!B2:L134,11, FALSE), IF(VLOOKUP(D116,Sku_Consolidated!A2:S948,19,FALSE)="VAM",VLOOKUP(U116,Store_VAM!B2:L271,11, FALSE),VLOOKUP(U116,Store_SRP!B2:L103,11, FALSE)))</f>
      </c>
      <c r="U116" s="14">
        <v>6014</v>
      </c>
      <c r="V116">
        <f>IF(VLOOKUP(D116,Sku_Consolidated!A2:S948,19,FALSE)="SHOWCASE", VLOOKUP(U116,Store_Showcase!B2:C134,2, FALSE), IF(VLOOKUP(D116,Sku_Consolidated!A2:S948,19,FALSE)="VAM",VLOOKUP(U116,Store_VAM!B2:C271,2, FALSE),VLOOKUP(U116,Store_SRP!B2:C103,2, FALSE)))</f>
      </c>
      <c r="W116">
        <f>VLOOKUP(D116,Sku_Consolidated!A2:G948, 7, FALSE)</f>
      </c>
      <c r="X116">
        <f>VLOOKUP(D116,Sku_Consolidated!A2:K948, 11, FALSE)</f>
      </c>
      <c r="Y116">
        <f>VLOOKUP(D116,Sku_Consolidated!A2:H948, 8, FALSE)</f>
      </c>
      <c r="Z116">
        <f>VLOOKUP(D116,Sku_Consolidated!A2:I948, 9, FALSE)</f>
      </c>
      <c r="AA116" t="s">
        <v>41</v>
      </c>
      <c r="AB116">
        <f>VLOOKUP(D116,Sku_Consolidated!A2:E948, {5}, FALSE)</f>
      </c>
      <c r="AC116">
        <f>IF(VLOOKUP(D116,Sku_Consolidated!A2:S948,19,FALSE)="SHOWCASE", VLOOKUP(U116,Store_Showcase!B2:N134,13, FALSE), IF(VLOOKUP(D116,Sku_Consolidated!A2:S948,19,FALSE)="VAM",VLOOKUP(U116,Store_VAM!B2:N271,13, FALSE),VLOOKUP(U116,Store_SRP!B2:N103,13, FALSE)))</f>
      </c>
      <c r="AD116">
        <f>IF(IFERROR(AC116,TRUE)=TRUE, "-","OK")</f>
      </c>
      <c r="AE116">
        <f>IF(IFERROR(VLOOKUP(U116,Store_Showcase!B2:H134,{5}, FALSE), TRUE)=TRUE, IF(IFERROR(VLOOKUP(U116,Store_SRP!B2:H103,{5}, FALSE), TRUE)=TRUE,VLOOKUP(U116,Store_VAM!B2:H271,{5}, FALSE),VLOOKUP(U116,Store_SRP!B2:H103,{5}, FALSE)), VLOOKUP(U116,Store_Showcase!B2:H134,{5}, FALSE))</f>
      </c>
      <c r="AF116">
        <f>IF(IFERROR(VLOOKUP(U116,Store_Showcase!B2:H134,{6}, FALSE), TRUE)=TRUE, IF(IFERROR(VLOOKUP(U116,Store_SRP!B2:H103,{6}, FALSE), TRUE)=TRUE,VLOOKUP(U116,Store_VAM!B2:H271,{6}, FALSE),VLOOKUP(U116,Store_SRP!B2:H103,{6}, FALSE)), VLOOKUP(U116,Store_Showcase!B2:H134,{6}, FALSE))</f>
      </c>
      <c r="AG116">
        <f>VLOOKUP(D116,Sku_Consolidated!A2:R948,18,FALSE)</f>
      </c>
      <c r="AH116">
        <f>VLOOKUP(D116,Sku_Consolidated!A2:S948,19,FALSE)</f>
      </c>
      <c r="AI116">
        <f>VLOOKUP(D116,Sku_Consolidated!A2:T948,20,FALSE)</f>
      </c>
    </row>
    <row r="117" spans="1:35" x14ac:dyDescent="0.25">
      <c r="A117">
        <v>2024</v>
      </c>
      <c r="B117" t="s">
        <v>30</v>
      </c>
      <c r="C117" t="s">
        <v>31</v>
      </c>
      <c r="D117">
        <v>104143263</v>
      </c>
      <c r="E117" t="s">
        <v>90</v>
      </c>
      <c r="F117" s="12" t="s">
        <v>143</v>
      </c>
      <c r="G117" s="12" t="s">
        <v>143</v>
      </c>
      <c r="H117" t="s">
        <v>34</v>
      </c>
      <c r="I117" s="13" t="s">
        <v>35</v>
      </c>
      <c r="J117" s="13">
        <f>IF(H117="EA", I117, 0)</f>
      </c>
      <c r="K117" s="13">
        <f>IF(H117="KG", I117, I117 * VLOOKUP(D117,Sku_Consolidated!A2:U948,21,FALSE))</f>
      </c>
      <c r="L117" s="14" t="s">
        <v>36</v>
      </c>
      <c r="M117">
        <v>80</v>
      </c>
      <c r="N117" s="14" t="s">
        <v>91</v>
      </c>
      <c r="O117" s="14" t="s">
        <v>92</v>
      </c>
      <c r="P117" s="14" t="s">
        <v>93</v>
      </c>
      <c r="Q117" s="14" t="s">
        <v>94</v>
      </c>
      <c r="R117">
        <f>IF(IFERROR(VLOOKUP(U117,Store_Showcase!B2:H134,7, FALSE), TRUE)=TRUE, IF(IFERROR(VLOOKUP(U117,Store_SRP!B2:H103,7, FALSE), TRUE)=TRUE,VLOOKUP(U117,Store_VAM!B2:H271,7, FALSE),VLOOKUP(U117,Store_SRP!B2:H103,7, FALSE)), VLOOKUP(U117,Store_Showcase!B2:H134,7, FALSE))</f>
      </c>
      <c r="S117">
        <f>IF(IFERROR(VLOOKUP(U117,Store_Showcase!B2:K134,10, FALSE), TRUE)=TRUE, IF(IFERROR(VLOOKUP(U117,Store_SRP!B2:K103,10, FALSE), TRUE)=TRUE,VLOOKUP(U117,Store_VAM!B2:K271,10, FALSE),VLOOKUP(U117,Store_SRP!B2:K103,10, FALSE)), VLOOKUP(U117,Store_Showcase!B2:K134,10, FALSE))</f>
      </c>
      <c r="T117">
        <f>IF(VLOOKUP(D117,Sku_Consolidated!A2:S948,19,FALSE)="SHOWCASE", VLOOKUP(U117,Store_Showcase!B2:L134,11, FALSE), IF(VLOOKUP(D117,Sku_Consolidated!A2:S948,19,FALSE)="VAM",VLOOKUP(U117,Store_VAM!B2:L271,11, FALSE),VLOOKUP(U117,Store_SRP!B2:L103,11, FALSE)))</f>
      </c>
      <c r="U117" s="14">
        <v>6014</v>
      </c>
      <c r="V117">
        <f>IF(VLOOKUP(D117,Sku_Consolidated!A2:S948,19,FALSE)="SHOWCASE", VLOOKUP(U117,Store_Showcase!B2:C134,2, FALSE), IF(VLOOKUP(D117,Sku_Consolidated!A2:S948,19,FALSE)="VAM",VLOOKUP(U117,Store_VAM!B2:C271,2, FALSE),VLOOKUP(U117,Store_SRP!B2:C103,2, FALSE)))</f>
      </c>
      <c r="W117">
        <f>VLOOKUP(D117,Sku_Consolidated!A2:G948, 7, FALSE)</f>
      </c>
      <c r="X117">
        <f>VLOOKUP(D117,Sku_Consolidated!A2:K948, 11, FALSE)</f>
      </c>
      <c r="Y117">
        <f>VLOOKUP(D117,Sku_Consolidated!A2:H948, 8, FALSE)</f>
      </c>
      <c r="Z117">
        <f>VLOOKUP(D117,Sku_Consolidated!A2:I948, 9, FALSE)</f>
      </c>
      <c r="AA117" t="s">
        <v>41</v>
      </c>
      <c r="AB117">
        <f>VLOOKUP(D117,Sku_Consolidated!A2:E948, {5}, FALSE)</f>
      </c>
      <c r="AC117">
        <f>IF(VLOOKUP(D117,Sku_Consolidated!A2:S948,19,FALSE)="SHOWCASE", VLOOKUP(U117,Store_Showcase!B2:N134,13, FALSE), IF(VLOOKUP(D117,Sku_Consolidated!A2:S948,19,FALSE)="VAM",VLOOKUP(U117,Store_VAM!B2:N271,13, FALSE),VLOOKUP(U117,Store_SRP!B2:N103,13, FALSE)))</f>
      </c>
      <c r="AD117">
        <f>IF(IFERROR(AC117,TRUE)=TRUE, "-","OK")</f>
      </c>
      <c r="AE117">
        <f>IF(IFERROR(VLOOKUP(U117,Store_Showcase!B2:H134,{5}, FALSE), TRUE)=TRUE, IF(IFERROR(VLOOKUP(U117,Store_SRP!B2:H103,{5}, FALSE), TRUE)=TRUE,VLOOKUP(U117,Store_VAM!B2:H271,{5}, FALSE),VLOOKUP(U117,Store_SRP!B2:H103,{5}, FALSE)), VLOOKUP(U117,Store_Showcase!B2:H134,{5}, FALSE))</f>
      </c>
      <c r="AF117">
        <f>IF(IFERROR(VLOOKUP(U117,Store_Showcase!B2:H134,{6}, FALSE), TRUE)=TRUE, IF(IFERROR(VLOOKUP(U117,Store_SRP!B2:H103,{6}, FALSE), TRUE)=TRUE,VLOOKUP(U117,Store_VAM!B2:H271,{6}, FALSE),VLOOKUP(U117,Store_SRP!B2:H103,{6}, FALSE)), VLOOKUP(U117,Store_Showcase!B2:H134,{6}, FALSE))</f>
      </c>
      <c r="AG117">
        <f>VLOOKUP(D117,Sku_Consolidated!A2:R948,18,FALSE)</f>
      </c>
      <c r="AH117">
        <f>VLOOKUP(D117,Sku_Consolidated!A2:S948,19,FALSE)</f>
      </c>
      <c r="AI117">
        <f>VLOOKUP(D117,Sku_Consolidated!A2:T948,20,FALSE)</f>
      </c>
    </row>
    <row r="118" spans="1:35" x14ac:dyDescent="0.25">
      <c r="A118">
        <v>2024</v>
      </c>
      <c r="B118" t="s">
        <v>30</v>
      </c>
      <c r="C118" t="s">
        <v>31</v>
      </c>
      <c r="D118">
        <v>104143253</v>
      </c>
      <c r="E118" t="s">
        <v>42</v>
      </c>
      <c r="F118" s="12" t="s">
        <v>148</v>
      </c>
      <c r="G118" s="12" t="s">
        <v>148</v>
      </c>
      <c r="H118" t="s">
        <v>34</v>
      </c>
      <c r="I118" s="13" t="s">
        <v>35</v>
      </c>
      <c r="J118" s="13">
        <f>IF(H118="EA", I118, 0)</f>
      </c>
      <c r="K118" s="13">
        <f>IF(H118="KG", I118, I118 * VLOOKUP(D118,Sku_Consolidated!A2:U948,21,FALSE))</f>
      </c>
      <c r="L118" s="14" t="s">
        <v>36</v>
      </c>
      <c r="M118">
        <v>80</v>
      </c>
      <c r="N118" s="14" t="s">
        <v>58</v>
      </c>
      <c r="O118" s="14" t="s">
        <v>59</v>
      </c>
      <c r="P118" s="14" t="s">
        <v>60</v>
      </c>
      <c r="Q118" s="14" t="s">
        <v>61</v>
      </c>
      <c r="R118">
        <f>IF(IFERROR(VLOOKUP(U118,Store_Showcase!B2:H134,7, FALSE), TRUE)=TRUE, IF(IFERROR(VLOOKUP(U118,Store_SRP!B2:H103,7, FALSE), TRUE)=TRUE,VLOOKUP(U118,Store_VAM!B2:H271,7, FALSE),VLOOKUP(U118,Store_SRP!B2:H103,7, FALSE)), VLOOKUP(U118,Store_Showcase!B2:H134,7, FALSE))</f>
      </c>
      <c r="S118">
        <f>IF(IFERROR(VLOOKUP(U118,Store_Showcase!B2:K134,10, FALSE), TRUE)=TRUE, IF(IFERROR(VLOOKUP(U118,Store_SRP!B2:K103,10, FALSE), TRUE)=TRUE,VLOOKUP(U118,Store_VAM!B2:K271,10, FALSE),VLOOKUP(U118,Store_SRP!B2:K103,10, FALSE)), VLOOKUP(U118,Store_Showcase!B2:K134,10, FALSE))</f>
      </c>
      <c r="T118">
        <f>IF(VLOOKUP(D118,Sku_Consolidated!A2:S948,19,FALSE)="SHOWCASE", VLOOKUP(U118,Store_Showcase!B2:L134,11, FALSE), IF(VLOOKUP(D118,Sku_Consolidated!A2:S948,19,FALSE)="VAM",VLOOKUP(U118,Store_VAM!B2:L271,11, FALSE),VLOOKUP(U118,Store_SRP!B2:L103,11, FALSE)))</f>
      </c>
      <c r="U118" s="14">
        <v>6014</v>
      </c>
      <c r="V118">
        <f>IF(VLOOKUP(D118,Sku_Consolidated!A2:S948,19,FALSE)="SHOWCASE", VLOOKUP(U118,Store_Showcase!B2:C134,2, FALSE), IF(VLOOKUP(D118,Sku_Consolidated!A2:S948,19,FALSE)="VAM",VLOOKUP(U118,Store_VAM!B2:C271,2, FALSE),VLOOKUP(U118,Store_SRP!B2:C103,2, FALSE)))</f>
      </c>
      <c r="W118">
        <f>VLOOKUP(D118,Sku_Consolidated!A2:G948, 7, FALSE)</f>
      </c>
      <c r="X118">
        <f>VLOOKUP(D118,Sku_Consolidated!A2:K948, 11, FALSE)</f>
      </c>
      <c r="Y118">
        <f>VLOOKUP(D118,Sku_Consolidated!A2:H948, 8, FALSE)</f>
      </c>
      <c r="Z118">
        <f>VLOOKUP(D118,Sku_Consolidated!A2:I948, 9, FALSE)</f>
      </c>
      <c r="AA118" t="s">
        <v>41</v>
      </c>
      <c r="AB118">
        <f>VLOOKUP(D118,Sku_Consolidated!A2:E948, {5}, FALSE)</f>
      </c>
      <c r="AC118">
        <f>IF(VLOOKUP(D118,Sku_Consolidated!A2:S948,19,FALSE)="SHOWCASE", VLOOKUP(U118,Store_Showcase!B2:N134,13, FALSE), IF(VLOOKUP(D118,Sku_Consolidated!A2:S948,19,FALSE)="VAM",VLOOKUP(U118,Store_VAM!B2:N271,13, FALSE),VLOOKUP(U118,Store_SRP!B2:N103,13, FALSE)))</f>
      </c>
      <c r="AD118">
        <f>IF(IFERROR(AC118,TRUE)=TRUE, "-","OK")</f>
      </c>
      <c r="AE118">
        <f>IF(IFERROR(VLOOKUP(U118,Store_Showcase!B2:H134,{5}, FALSE), TRUE)=TRUE, IF(IFERROR(VLOOKUP(U118,Store_SRP!B2:H103,{5}, FALSE), TRUE)=TRUE,VLOOKUP(U118,Store_VAM!B2:H271,{5}, FALSE),VLOOKUP(U118,Store_SRP!B2:H103,{5}, FALSE)), VLOOKUP(U118,Store_Showcase!B2:H134,{5}, FALSE))</f>
      </c>
      <c r="AF118">
        <f>IF(IFERROR(VLOOKUP(U118,Store_Showcase!B2:H134,{6}, FALSE), TRUE)=TRUE, IF(IFERROR(VLOOKUP(U118,Store_SRP!B2:H103,{6}, FALSE), TRUE)=TRUE,VLOOKUP(U118,Store_VAM!B2:H271,{6}, FALSE),VLOOKUP(U118,Store_SRP!B2:H103,{6}, FALSE)), VLOOKUP(U118,Store_Showcase!B2:H134,{6}, FALSE))</f>
      </c>
      <c r="AG118">
        <f>VLOOKUP(D118,Sku_Consolidated!A2:R948,18,FALSE)</f>
      </c>
      <c r="AH118">
        <f>VLOOKUP(D118,Sku_Consolidated!A2:S948,19,FALSE)</f>
      </c>
      <c r="AI118">
        <f>VLOOKUP(D118,Sku_Consolidated!A2:T948,20,FALSE)</f>
      </c>
    </row>
    <row r="119" spans="1:35" x14ac:dyDescent="0.25">
      <c r="A119">
        <v>2024</v>
      </c>
      <c r="B119" t="s">
        <v>30</v>
      </c>
      <c r="C119" t="s">
        <v>31</v>
      </c>
      <c r="D119">
        <v>104143246</v>
      </c>
      <c r="E119" t="s">
        <v>32</v>
      </c>
      <c r="F119" s="12" t="s">
        <v>95</v>
      </c>
      <c r="G119" s="12" t="s">
        <v>95</v>
      </c>
      <c r="H119" t="s">
        <v>34</v>
      </c>
      <c r="I119" s="13" t="s">
        <v>35</v>
      </c>
      <c r="J119" s="13">
        <f>IF(H119="EA", I119, 0)</f>
      </c>
      <c r="K119" s="13">
        <f>IF(H119="KG", I119, I119 * VLOOKUP(D119,Sku_Consolidated!A2:U948,21,FALSE))</f>
      </c>
      <c r="L119" s="14" t="s">
        <v>36</v>
      </c>
      <c r="M119">
        <v>80</v>
      </c>
      <c r="N119" s="14" t="s">
        <v>58</v>
      </c>
      <c r="O119" s="14" t="s">
        <v>59</v>
      </c>
      <c r="P119" s="14" t="s">
        <v>60</v>
      </c>
      <c r="Q119" s="14" t="s">
        <v>61</v>
      </c>
      <c r="R119">
        <f>IF(IFERROR(VLOOKUP(U119,Store_Showcase!B2:H134,7, FALSE), TRUE)=TRUE, IF(IFERROR(VLOOKUP(U119,Store_SRP!B2:H103,7, FALSE), TRUE)=TRUE,VLOOKUP(U119,Store_VAM!B2:H271,7, FALSE),VLOOKUP(U119,Store_SRP!B2:H103,7, FALSE)), VLOOKUP(U119,Store_Showcase!B2:H134,7, FALSE))</f>
      </c>
      <c r="S119">
        <f>IF(IFERROR(VLOOKUP(U119,Store_Showcase!B2:K134,10, FALSE), TRUE)=TRUE, IF(IFERROR(VLOOKUP(U119,Store_SRP!B2:K103,10, FALSE), TRUE)=TRUE,VLOOKUP(U119,Store_VAM!B2:K271,10, FALSE),VLOOKUP(U119,Store_SRP!B2:K103,10, FALSE)), VLOOKUP(U119,Store_Showcase!B2:K134,10, FALSE))</f>
      </c>
      <c r="T119">
        <f>IF(VLOOKUP(D119,Sku_Consolidated!A2:S948,19,FALSE)="SHOWCASE", VLOOKUP(U119,Store_Showcase!B2:L134,11, FALSE), IF(VLOOKUP(D119,Sku_Consolidated!A2:S948,19,FALSE)="VAM",VLOOKUP(U119,Store_VAM!B2:L271,11, FALSE),VLOOKUP(U119,Store_SRP!B2:L103,11, FALSE)))</f>
      </c>
      <c r="U119" s="14">
        <v>6014</v>
      </c>
      <c r="V119">
        <f>IF(VLOOKUP(D119,Sku_Consolidated!A2:S948,19,FALSE)="SHOWCASE", VLOOKUP(U119,Store_Showcase!B2:C134,2, FALSE), IF(VLOOKUP(D119,Sku_Consolidated!A2:S948,19,FALSE)="VAM",VLOOKUP(U119,Store_VAM!B2:C271,2, FALSE),VLOOKUP(U119,Store_SRP!B2:C103,2, FALSE)))</f>
      </c>
      <c r="W119">
        <f>VLOOKUP(D119,Sku_Consolidated!A2:G948, 7, FALSE)</f>
      </c>
      <c r="X119">
        <f>VLOOKUP(D119,Sku_Consolidated!A2:K948, 11, FALSE)</f>
      </c>
      <c r="Y119">
        <f>VLOOKUP(D119,Sku_Consolidated!A2:H948, 8, FALSE)</f>
      </c>
      <c r="Z119">
        <f>VLOOKUP(D119,Sku_Consolidated!A2:I948, 9, FALSE)</f>
      </c>
      <c r="AA119" t="s">
        <v>41</v>
      </c>
      <c r="AB119">
        <f>VLOOKUP(D119,Sku_Consolidated!A2:E948, {5}, FALSE)</f>
      </c>
      <c r="AC119">
        <f>IF(VLOOKUP(D119,Sku_Consolidated!A2:S948,19,FALSE)="SHOWCASE", VLOOKUP(U119,Store_Showcase!B2:N134,13, FALSE), IF(VLOOKUP(D119,Sku_Consolidated!A2:S948,19,FALSE)="VAM",VLOOKUP(U119,Store_VAM!B2:N271,13, FALSE),VLOOKUP(U119,Store_SRP!B2:N103,13, FALSE)))</f>
      </c>
      <c r="AD119">
        <f>IF(IFERROR(AC119,TRUE)=TRUE, "-","OK")</f>
      </c>
      <c r="AE119">
        <f>IF(IFERROR(VLOOKUP(U119,Store_Showcase!B2:H134,{5}, FALSE), TRUE)=TRUE, IF(IFERROR(VLOOKUP(U119,Store_SRP!B2:H103,{5}, FALSE), TRUE)=TRUE,VLOOKUP(U119,Store_VAM!B2:H271,{5}, FALSE),VLOOKUP(U119,Store_SRP!B2:H103,{5}, FALSE)), VLOOKUP(U119,Store_Showcase!B2:H134,{5}, FALSE))</f>
      </c>
      <c r="AF119">
        <f>IF(IFERROR(VLOOKUP(U119,Store_Showcase!B2:H134,{6}, FALSE), TRUE)=TRUE, IF(IFERROR(VLOOKUP(U119,Store_SRP!B2:H103,{6}, FALSE), TRUE)=TRUE,VLOOKUP(U119,Store_VAM!B2:H271,{6}, FALSE),VLOOKUP(U119,Store_SRP!B2:H103,{6}, FALSE)), VLOOKUP(U119,Store_Showcase!B2:H134,{6}, FALSE))</f>
      </c>
      <c r="AG119">
        <f>VLOOKUP(D119,Sku_Consolidated!A2:R948,18,FALSE)</f>
      </c>
      <c r="AH119">
        <f>VLOOKUP(D119,Sku_Consolidated!A2:S948,19,FALSE)</f>
      </c>
      <c r="AI119">
        <f>VLOOKUP(D119,Sku_Consolidated!A2:T948,20,FALSE)</f>
      </c>
    </row>
    <row r="120" spans="1:35" x14ac:dyDescent="0.25">
      <c r="A120">
        <v>2024</v>
      </c>
      <c r="B120" t="s">
        <v>30</v>
      </c>
      <c r="C120" t="s">
        <v>31</v>
      </c>
      <c r="D120">
        <v>104143253</v>
      </c>
      <c r="E120" t="s">
        <v>42</v>
      </c>
      <c r="F120" s="12" t="s">
        <v>95</v>
      </c>
      <c r="G120" s="12" t="s">
        <v>95</v>
      </c>
      <c r="H120" t="s">
        <v>34</v>
      </c>
      <c r="I120" s="13" t="s">
        <v>35</v>
      </c>
      <c r="J120" s="13">
        <f>IF(H120="EA", I120, 0)</f>
      </c>
      <c r="K120" s="13">
        <f>IF(H120="KG", I120, I120 * VLOOKUP(D120,Sku_Consolidated!A2:U948,21,FALSE))</f>
      </c>
      <c r="L120" s="14" t="s">
        <v>36</v>
      </c>
      <c r="M120">
        <v>80</v>
      </c>
      <c r="N120" s="14" t="s">
        <v>58</v>
      </c>
      <c r="O120" s="14" t="s">
        <v>59</v>
      </c>
      <c r="P120" s="14" t="s">
        <v>60</v>
      </c>
      <c r="Q120" s="14" t="s">
        <v>61</v>
      </c>
      <c r="R120">
        <f>IF(IFERROR(VLOOKUP(U120,Store_Showcase!B2:H134,7, FALSE), TRUE)=TRUE, IF(IFERROR(VLOOKUP(U120,Store_SRP!B2:H103,7, FALSE), TRUE)=TRUE,VLOOKUP(U120,Store_VAM!B2:H271,7, FALSE),VLOOKUP(U120,Store_SRP!B2:H103,7, FALSE)), VLOOKUP(U120,Store_Showcase!B2:H134,7, FALSE))</f>
      </c>
      <c r="S120">
        <f>IF(IFERROR(VLOOKUP(U120,Store_Showcase!B2:K134,10, FALSE), TRUE)=TRUE, IF(IFERROR(VLOOKUP(U120,Store_SRP!B2:K103,10, FALSE), TRUE)=TRUE,VLOOKUP(U120,Store_VAM!B2:K271,10, FALSE),VLOOKUP(U120,Store_SRP!B2:K103,10, FALSE)), VLOOKUP(U120,Store_Showcase!B2:K134,10, FALSE))</f>
      </c>
      <c r="T120">
        <f>IF(VLOOKUP(D120,Sku_Consolidated!A2:S948,19,FALSE)="SHOWCASE", VLOOKUP(U120,Store_Showcase!B2:L134,11, FALSE), IF(VLOOKUP(D120,Sku_Consolidated!A2:S948,19,FALSE)="VAM",VLOOKUP(U120,Store_VAM!B2:L271,11, FALSE),VLOOKUP(U120,Store_SRP!B2:L103,11, FALSE)))</f>
      </c>
      <c r="U120" s="14">
        <v>6014</v>
      </c>
      <c r="V120">
        <f>IF(VLOOKUP(D120,Sku_Consolidated!A2:S948,19,FALSE)="SHOWCASE", VLOOKUP(U120,Store_Showcase!B2:C134,2, FALSE), IF(VLOOKUP(D120,Sku_Consolidated!A2:S948,19,FALSE)="VAM",VLOOKUP(U120,Store_VAM!B2:C271,2, FALSE),VLOOKUP(U120,Store_SRP!B2:C103,2, FALSE)))</f>
      </c>
      <c r="W120">
        <f>VLOOKUP(D120,Sku_Consolidated!A2:G948, 7, FALSE)</f>
      </c>
      <c r="X120">
        <f>VLOOKUP(D120,Sku_Consolidated!A2:K948, 11, FALSE)</f>
      </c>
      <c r="Y120">
        <f>VLOOKUP(D120,Sku_Consolidated!A2:H948, 8, FALSE)</f>
      </c>
      <c r="Z120">
        <f>VLOOKUP(D120,Sku_Consolidated!A2:I948, 9, FALSE)</f>
      </c>
      <c r="AA120" t="s">
        <v>41</v>
      </c>
      <c r="AB120">
        <f>VLOOKUP(D120,Sku_Consolidated!A2:E948, {5}, FALSE)</f>
      </c>
      <c r="AC120">
        <f>IF(VLOOKUP(D120,Sku_Consolidated!A2:S948,19,FALSE)="SHOWCASE", VLOOKUP(U120,Store_Showcase!B2:N134,13, FALSE), IF(VLOOKUP(D120,Sku_Consolidated!A2:S948,19,FALSE)="VAM",VLOOKUP(U120,Store_VAM!B2:N271,13, FALSE),VLOOKUP(U120,Store_SRP!B2:N103,13, FALSE)))</f>
      </c>
      <c r="AD120">
        <f>IF(IFERROR(AC120,TRUE)=TRUE, "-","OK")</f>
      </c>
      <c r="AE120">
        <f>IF(IFERROR(VLOOKUP(U120,Store_Showcase!B2:H134,{5}, FALSE), TRUE)=TRUE, IF(IFERROR(VLOOKUP(U120,Store_SRP!B2:H103,{5}, FALSE), TRUE)=TRUE,VLOOKUP(U120,Store_VAM!B2:H271,{5}, FALSE),VLOOKUP(U120,Store_SRP!B2:H103,{5}, FALSE)), VLOOKUP(U120,Store_Showcase!B2:H134,{5}, FALSE))</f>
      </c>
      <c r="AF120">
        <f>IF(IFERROR(VLOOKUP(U120,Store_Showcase!B2:H134,{6}, FALSE), TRUE)=TRUE, IF(IFERROR(VLOOKUP(U120,Store_SRP!B2:H103,{6}, FALSE), TRUE)=TRUE,VLOOKUP(U120,Store_VAM!B2:H271,{6}, FALSE),VLOOKUP(U120,Store_SRP!B2:H103,{6}, FALSE)), VLOOKUP(U120,Store_Showcase!B2:H134,{6}, FALSE))</f>
      </c>
      <c r="AG120">
        <f>VLOOKUP(D120,Sku_Consolidated!A2:R948,18,FALSE)</f>
      </c>
      <c r="AH120">
        <f>VLOOKUP(D120,Sku_Consolidated!A2:S948,19,FALSE)</f>
      </c>
      <c r="AI120">
        <f>VLOOKUP(D120,Sku_Consolidated!A2:T948,20,FALSE)</f>
      </c>
    </row>
    <row r="121" spans="1:35" x14ac:dyDescent="0.25">
      <c r="A121">
        <v>2024</v>
      </c>
      <c r="B121" t="s">
        <v>30</v>
      </c>
      <c r="C121" t="s">
        <v>31</v>
      </c>
      <c r="D121">
        <v>104143265</v>
      </c>
      <c r="E121" t="s">
        <v>78</v>
      </c>
      <c r="F121" s="12" t="s">
        <v>95</v>
      </c>
      <c r="G121" s="12" t="s">
        <v>95</v>
      </c>
      <c r="H121" t="s">
        <v>34</v>
      </c>
      <c r="I121" s="13" t="s">
        <v>53</v>
      </c>
      <c r="J121" s="13">
        <f>IF(H121="EA", I121, 0)</f>
      </c>
      <c r="K121" s="13">
        <f>IF(H121="KG", I121, I121 * VLOOKUP(D121,Sku_Consolidated!A2:U948,21,FALSE))</f>
      </c>
      <c r="L121" s="14" t="s">
        <v>36</v>
      </c>
      <c r="M121">
        <v>80</v>
      </c>
      <c r="N121" s="14" t="s">
        <v>118</v>
      </c>
      <c r="O121" s="14" t="s">
        <v>119</v>
      </c>
      <c r="P121" s="14" t="s">
        <v>120</v>
      </c>
      <c r="Q121" s="14" t="s">
        <v>121</v>
      </c>
      <c r="R121">
        <f>IF(IFERROR(VLOOKUP(U121,Store_Showcase!B2:H134,7, FALSE), TRUE)=TRUE, IF(IFERROR(VLOOKUP(U121,Store_SRP!B2:H103,7, FALSE), TRUE)=TRUE,VLOOKUP(U121,Store_VAM!B2:H271,7, FALSE),VLOOKUP(U121,Store_SRP!B2:H103,7, FALSE)), VLOOKUP(U121,Store_Showcase!B2:H134,7, FALSE))</f>
      </c>
      <c r="S121">
        <f>IF(IFERROR(VLOOKUP(U121,Store_Showcase!B2:K134,10, FALSE), TRUE)=TRUE, IF(IFERROR(VLOOKUP(U121,Store_SRP!B2:K103,10, FALSE), TRUE)=TRUE,VLOOKUP(U121,Store_VAM!B2:K271,10, FALSE),VLOOKUP(U121,Store_SRP!B2:K103,10, FALSE)), VLOOKUP(U121,Store_Showcase!B2:K134,10, FALSE))</f>
      </c>
      <c r="T121">
        <f>IF(VLOOKUP(D121,Sku_Consolidated!A2:S948,19,FALSE)="SHOWCASE", VLOOKUP(U121,Store_Showcase!B2:L134,11, FALSE), IF(VLOOKUP(D121,Sku_Consolidated!A2:S948,19,FALSE)="VAM",VLOOKUP(U121,Store_VAM!B2:L271,11, FALSE),VLOOKUP(U121,Store_SRP!B2:L103,11, FALSE)))</f>
      </c>
      <c r="U121" s="14">
        <v>6014</v>
      </c>
      <c r="V121">
        <f>IF(VLOOKUP(D121,Sku_Consolidated!A2:S948,19,FALSE)="SHOWCASE", VLOOKUP(U121,Store_Showcase!B2:C134,2, FALSE), IF(VLOOKUP(D121,Sku_Consolidated!A2:S948,19,FALSE)="VAM",VLOOKUP(U121,Store_VAM!B2:C271,2, FALSE),VLOOKUP(U121,Store_SRP!B2:C103,2, FALSE)))</f>
      </c>
      <c r="W121">
        <f>VLOOKUP(D121,Sku_Consolidated!A2:G948, 7, FALSE)</f>
      </c>
      <c r="X121">
        <f>VLOOKUP(D121,Sku_Consolidated!A2:K948, 11, FALSE)</f>
      </c>
      <c r="Y121">
        <f>VLOOKUP(D121,Sku_Consolidated!A2:H948, 8, FALSE)</f>
      </c>
      <c r="Z121">
        <f>VLOOKUP(D121,Sku_Consolidated!A2:I948, 9, FALSE)</f>
      </c>
      <c r="AA121" t="s">
        <v>41</v>
      </c>
      <c r="AB121">
        <f>VLOOKUP(D121,Sku_Consolidated!A2:E948, {5}, FALSE)</f>
      </c>
      <c r="AC121">
        <f>IF(VLOOKUP(D121,Sku_Consolidated!A2:S948,19,FALSE)="SHOWCASE", VLOOKUP(U121,Store_Showcase!B2:N134,13, FALSE), IF(VLOOKUP(D121,Sku_Consolidated!A2:S948,19,FALSE)="VAM",VLOOKUP(U121,Store_VAM!B2:N271,13, FALSE),VLOOKUP(U121,Store_SRP!B2:N103,13, FALSE)))</f>
      </c>
      <c r="AD121">
        <f>IF(IFERROR(AC121,TRUE)=TRUE, "-","OK")</f>
      </c>
      <c r="AE121">
        <f>IF(IFERROR(VLOOKUP(U121,Store_Showcase!B2:H134,{5}, FALSE), TRUE)=TRUE, IF(IFERROR(VLOOKUP(U121,Store_SRP!B2:H103,{5}, FALSE), TRUE)=TRUE,VLOOKUP(U121,Store_VAM!B2:H271,{5}, FALSE),VLOOKUP(U121,Store_SRP!B2:H103,{5}, FALSE)), VLOOKUP(U121,Store_Showcase!B2:H134,{5}, FALSE))</f>
      </c>
      <c r="AF121">
        <f>IF(IFERROR(VLOOKUP(U121,Store_Showcase!B2:H134,{6}, FALSE), TRUE)=TRUE, IF(IFERROR(VLOOKUP(U121,Store_SRP!B2:H103,{6}, FALSE), TRUE)=TRUE,VLOOKUP(U121,Store_VAM!B2:H271,{6}, FALSE),VLOOKUP(U121,Store_SRP!B2:H103,{6}, FALSE)), VLOOKUP(U121,Store_Showcase!B2:H134,{6}, FALSE))</f>
      </c>
      <c r="AG121">
        <f>VLOOKUP(D121,Sku_Consolidated!A2:R948,18,FALSE)</f>
      </c>
      <c r="AH121">
        <f>VLOOKUP(D121,Sku_Consolidated!A2:S948,19,FALSE)</f>
      </c>
      <c r="AI121">
        <f>VLOOKUP(D121,Sku_Consolidated!A2:T948,20,FALSE)</f>
      </c>
    </row>
    <row r="122" spans="1:35" x14ac:dyDescent="0.25">
      <c r="A122">
        <v>2024</v>
      </c>
      <c r="B122" t="s">
        <v>30</v>
      </c>
      <c r="C122" t="s">
        <v>31</v>
      </c>
      <c r="D122">
        <v>104143253</v>
      </c>
      <c r="E122" t="s">
        <v>42</v>
      </c>
      <c r="F122" s="12" t="s">
        <v>174</v>
      </c>
      <c r="G122" s="12" t="s">
        <v>174</v>
      </c>
      <c r="H122" t="s">
        <v>34</v>
      </c>
      <c r="I122" s="13" t="s">
        <v>35</v>
      </c>
      <c r="J122" s="13">
        <f>IF(H122="EA", I122, 0)</f>
      </c>
      <c r="K122" s="13">
        <f>IF(H122="KG", I122, I122 * VLOOKUP(D122,Sku_Consolidated!A2:U948,21,FALSE))</f>
      </c>
      <c r="L122" s="14" t="s">
        <v>36</v>
      </c>
      <c r="M122">
        <v>80</v>
      </c>
      <c r="N122" s="14" t="s">
        <v>58</v>
      </c>
      <c r="O122" s="14" t="s">
        <v>59</v>
      </c>
      <c r="P122" s="14" t="s">
        <v>60</v>
      </c>
      <c r="Q122" s="14" t="s">
        <v>61</v>
      </c>
      <c r="R122">
        <f>IF(IFERROR(VLOOKUP(U122,Store_Showcase!B2:H134,7, FALSE), TRUE)=TRUE, IF(IFERROR(VLOOKUP(U122,Store_SRP!B2:H103,7, FALSE), TRUE)=TRUE,VLOOKUP(U122,Store_VAM!B2:H271,7, FALSE),VLOOKUP(U122,Store_SRP!B2:H103,7, FALSE)), VLOOKUP(U122,Store_Showcase!B2:H134,7, FALSE))</f>
      </c>
      <c r="S122">
        <f>IF(IFERROR(VLOOKUP(U122,Store_Showcase!B2:K134,10, FALSE), TRUE)=TRUE, IF(IFERROR(VLOOKUP(U122,Store_SRP!B2:K103,10, FALSE), TRUE)=TRUE,VLOOKUP(U122,Store_VAM!B2:K271,10, FALSE),VLOOKUP(U122,Store_SRP!B2:K103,10, FALSE)), VLOOKUP(U122,Store_Showcase!B2:K134,10, FALSE))</f>
      </c>
      <c r="T122">
        <f>IF(VLOOKUP(D122,Sku_Consolidated!A2:S948,19,FALSE)="SHOWCASE", VLOOKUP(U122,Store_Showcase!B2:L134,11, FALSE), IF(VLOOKUP(D122,Sku_Consolidated!A2:S948,19,FALSE)="VAM",VLOOKUP(U122,Store_VAM!B2:L271,11, FALSE),VLOOKUP(U122,Store_SRP!B2:L103,11, FALSE)))</f>
      </c>
      <c r="U122" s="14">
        <v>6014</v>
      </c>
      <c r="V122">
        <f>IF(VLOOKUP(D122,Sku_Consolidated!A2:S948,19,FALSE)="SHOWCASE", VLOOKUP(U122,Store_Showcase!B2:C134,2, FALSE), IF(VLOOKUP(D122,Sku_Consolidated!A2:S948,19,FALSE)="VAM",VLOOKUP(U122,Store_VAM!B2:C271,2, FALSE),VLOOKUP(U122,Store_SRP!B2:C103,2, FALSE)))</f>
      </c>
      <c r="W122">
        <f>VLOOKUP(D122,Sku_Consolidated!A2:G948, 7, FALSE)</f>
      </c>
      <c r="X122">
        <f>VLOOKUP(D122,Sku_Consolidated!A2:K948, 11, FALSE)</f>
      </c>
      <c r="Y122">
        <f>VLOOKUP(D122,Sku_Consolidated!A2:H948, 8, FALSE)</f>
      </c>
      <c r="Z122">
        <f>VLOOKUP(D122,Sku_Consolidated!A2:I948, 9, FALSE)</f>
      </c>
      <c r="AA122" t="s">
        <v>41</v>
      </c>
      <c r="AB122">
        <f>VLOOKUP(D122,Sku_Consolidated!A2:E948, {5}, FALSE)</f>
      </c>
      <c r="AC122">
        <f>IF(VLOOKUP(D122,Sku_Consolidated!A2:S948,19,FALSE)="SHOWCASE", VLOOKUP(U122,Store_Showcase!B2:N134,13, FALSE), IF(VLOOKUP(D122,Sku_Consolidated!A2:S948,19,FALSE)="VAM",VLOOKUP(U122,Store_VAM!B2:N271,13, FALSE),VLOOKUP(U122,Store_SRP!B2:N103,13, FALSE)))</f>
      </c>
      <c r="AD122">
        <f>IF(IFERROR(AC122,TRUE)=TRUE, "-","OK")</f>
      </c>
      <c r="AE122">
        <f>IF(IFERROR(VLOOKUP(U122,Store_Showcase!B2:H134,{5}, FALSE), TRUE)=TRUE, IF(IFERROR(VLOOKUP(U122,Store_SRP!B2:H103,{5}, FALSE), TRUE)=TRUE,VLOOKUP(U122,Store_VAM!B2:H271,{5}, FALSE),VLOOKUP(U122,Store_SRP!B2:H103,{5}, FALSE)), VLOOKUP(U122,Store_Showcase!B2:H134,{5}, FALSE))</f>
      </c>
      <c r="AF122">
        <f>IF(IFERROR(VLOOKUP(U122,Store_Showcase!B2:H134,{6}, FALSE), TRUE)=TRUE, IF(IFERROR(VLOOKUP(U122,Store_SRP!B2:H103,{6}, FALSE), TRUE)=TRUE,VLOOKUP(U122,Store_VAM!B2:H271,{6}, FALSE),VLOOKUP(U122,Store_SRP!B2:H103,{6}, FALSE)), VLOOKUP(U122,Store_Showcase!B2:H134,{6}, FALSE))</f>
      </c>
      <c r="AG122">
        <f>VLOOKUP(D122,Sku_Consolidated!A2:R948,18,FALSE)</f>
      </c>
      <c r="AH122">
        <f>VLOOKUP(D122,Sku_Consolidated!A2:S948,19,FALSE)</f>
      </c>
      <c r="AI122">
        <f>VLOOKUP(D122,Sku_Consolidated!A2:T948,20,FALSE)</f>
      </c>
    </row>
    <row r="123" spans="1:35" x14ac:dyDescent="0.25">
      <c r="A123">
        <v>2024</v>
      </c>
      <c r="B123" t="s">
        <v>30</v>
      </c>
      <c r="C123" t="s">
        <v>31</v>
      </c>
      <c r="D123">
        <v>104143253</v>
      </c>
      <c r="E123" t="s">
        <v>42</v>
      </c>
      <c r="F123" s="12" t="s">
        <v>149</v>
      </c>
      <c r="G123" s="12" t="s">
        <v>149</v>
      </c>
      <c r="H123" t="s">
        <v>34</v>
      </c>
      <c r="I123" s="13" t="s">
        <v>35</v>
      </c>
      <c r="J123" s="13">
        <f>IF(H123="EA", I123, 0)</f>
      </c>
      <c r="K123" s="13">
        <f>IF(H123="KG", I123, I123 * VLOOKUP(D123,Sku_Consolidated!A2:U948,21,FALSE))</f>
      </c>
      <c r="L123" s="14" t="s">
        <v>36</v>
      </c>
      <c r="M123">
        <v>80</v>
      </c>
      <c r="N123" s="14" t="s">
        <v>58</v>
      </c>
      <c r="O123" s="14" t="s">
        <v>59</v>
      </c>
      <c r="P123" s="14" t="s">
        <v>60</v>
      </c>
      <c r="Q123" s="14" t="s">
        <v>61</v>
      </c>
      <c r="R123">
        <f>IF(IFERROR(VLOOKUP(U123,Store_Showcase!B2:H134,7, FALSE), TRUE)=TRUE, IF(IFERROR(VLOOKUP(U123,Store_SRP!B2:H103,7, FALSE), TRUE)=TRUE,VLOOKUP(U123,Store_VAM!B2:H271,7, FALSE),VLOOKUP(U123,Store_SRP!B2:H103,7, FALSE)), VLOOKUP(U123,Store_Showcase!B2:H134,7, FALSE))</f>
      </c>
      <c r="S123">
        <f>IF(IFERROR(VLOOKUP(U123,Store_Showcase!B2:K134,10, FALSE), TRUE)=TRUE, IF(IFERROR(VLOOKUP(U123,Store_SRP!B2:K103,10, FALSE), TRUE)=TRUE,VLOOKUP(U123,Store_VAM!B2:K271,10, FALSE),VLOOKUP(U123,Store_SRP!B2:K103,10, FALSE)), VLOOKUP(U123,Store_Showcase!B2:K134,10, FALSE))</f>
      </c>
      <c r="T123">
        <f>IF(VLOOKUP(D123,Sku_Consolidated!A2:S948,19,FALSE)="SHOWCASE", VLOOKUP(U123,Store_Showcase!B2:L134,11, FALSE), IF(VLOOKUP(D123,Sku_Consolidated!A2:S948,19,FALSE)="VAM",VLOOKUP(U123,Store_VAM!B2:L271,11, FALSE),VLOOKUP(U123,Store_SRP!B2:L103,11, FALSE)))</f>
      </c>
      <c r="U123" s="14">
        <v>6014</v>
      </c>
      <c r="V123">
        <f>IF(VLOOKUP(D123,Sku_Consolidated!A2:S948,19,FALSE)="SHOWCASE", VLOOKUP(U123,Store_Showcase!B2:C134,2, FALSE), IF(VLOOKUP(D123,Sku_Consolidated!A2:S948,19,FALSE)="VAM",VLOOKUP(U123,Store_VAM!B2:C271,2, FALSE),VLOOKUP(U123,Store_SRP!B2:C103,2, FALSE)))</f>
      </c>
      <c r="W123">
        <f>VLOOKUP(D123,Sku_Consolidated!A2:G948, 7, FALSE)</f>
      </c>
      <c r="X123">
        <f>VLOOKUP(D123,Sku_Consolidated!A2:K948, 11, FALSE)</f>
      </c>
      <c r="Y123">
        <f>VLOOKUP(D123,Sku_Consolidated!A2:H948, 8, FALSE)</f>
      </c>
      <c r="Z123">
        <f>VLOOKUP(D123,Sku_Consolidated!A2:I948, 9, FALSE)</f>
      </c>
      <c r="AA123" t="s">
        <v>41</v>
      </c>
      <c r="AB123">
        <f>VLOOKUP(D123,Sku_Consolidated!A2:E948, {5}, FALSE)</f>
      </c>
      <c r="AC123">
        <f>IF(VLOOKUP(D123,Sku_Consolidated!A2:S948,19,FALSE)="SHOWCASE", VLOOKUP(U123,Store_Showcase!B2:N134,13, FALSE), IF(VLOOKUP(D123,Sku_Consolidated!A2:S948,19,FALSE)="VAM",VLOOKUP(U123,Store_VAM!B2:N271,13, FALSE),VLOOKUP(U123,Store_SRP!B2:N103,13, FALSE)))</f>
      </c>
      <c r="AD123">
        <f>IF(IFERROR(AC123,TRUE)=TRUE, "-","OK")</f>
      </c>
      <c r="AE123">
        <f>IF(IFERROR(VLOOKUP(U123,Store_Showcase!B2:H134,{5}, FALSE), TRUE)=TRUE, IF(IFERROR(VLOOKUP(U123,Store_SRP!B2:H103,{5}, FALSE), TRUE)=TRUE,VLOOKUP(U123,Store_VAM!B2:H271,{5}, FALSE),VLOOKUP(U123,Store_SRP!B2:H103,{5}, FALSE)), VLOOKUP(U123,Store_Showcase!B2:H134,{5}, FALSE))</f>
      </c>
      <c r="AF123">
        <f>IF(IFERROR(VLOOKUP(U123,Store_Showcase!B2:H134,{6}, FALSE), TRUE)=TRUE, IF(IFERROR(VLOOKUP(U123,Store_SRP!B2:H103,{6}, FALSE), TRUE)=TRUE,VLOOKUP(U123,Store_VAM!B2:H271,{6}, FALSE),VLOOKUP(U123,Store_SRP!B2:H103,{6}, FALSE)), VLOOKUP(U123,Store_Showcase!B2:H134,{6}, FALSE))</f>
      </c>
      <c r="AG123">
        <f>VLOOKUP(D123,Sku_Consolidated!A2:R948,18,FALSE)</f>
      </c>
      <c r="AH123">
        <f>VLOOKUP(D123,Sku_Consolidated!A2:S948,19,FALSE)</f>
      </c>
      <c r="AI123">
        <f>VLOOKUP(D123,Sku_Consolidated!A2:T948,20,FALSE)</f>
      </c>
    </row>
    <row r="124" spans="1:35" x14ac:dyDescent="0.25">
      <c r="A124">
        <v>2024</v>
      </c>
      <c r="B124" t="s">
        <v>30</v>
      </c>
      <c r="C124" t="s">
        <v>31</v>
      </c>
      <c r="D124">
        <v>104143256</v>
      </c>
      <c r="E124" t="s">
        <v>62</v>
      </c>
      <c r="F124" s="12" t="s">
        <v>149</v>
      </c>
      <c r="G124" s="12" t="s">
        <v>149</v>
      </c>
      <c r="H124" t="s">
        <v>34</v>
      </c>
      <c r="I124" s="13" t="s">
        <v>35</v>
      </c>
      <c r="J124" s="13">
        <f>IF(H124="EA", I124, 0)</f>
      </c>
      <c r="K124" s="13">
        <f>IF(H124="KG", I124, I124 * VLOOKUP(D124,Sku_Consolidated!A2:U948,21,FALSE))</f>
      </c>
      <c r="L124" s="14" t="s">
        <v>36</v>
      </c>
      <c r="M124">
        <v>80</v>
      </c>
      <c r="N124" s="14" t="s">
        <v>85</v>
      </c>
      <c r="O124" s="14" t="s">
        <v>86</v>
      </c>
      <c r="P124" s="14" t="s">
        <v>87</v>
      </c>
      <c r="Q124" s="14" t="s">
        <v>88</v>
      </c>
      <c r="R124">
        <f>IF(IFERROR(VLOOKUP(U124,Store_Showcase!B2:H134,7, FALSE), TRUE)=TRUE, IF(IFERROR(VLOOKUP(U124,Store_SRP!B2:H103,7, FALSE), TRUE)=TRUE,VLOOKUP(U124,Store_VAM!B2:H271,7, FALSE),VLOOKUP(U124,Store_SRP!B2:H103,7, FALSE)), VLOOKUP(U124,Store_Showcase!B2:H134,7, FALSE))</f>
      </c>
      <c r="S124">
        <f>IF(IFERROR(VLOOKUP(U124,Store_Showcase!B2:K134,10, FALSE), TRUE)=TRUE, IF(IFERROR(VLOOKUP(U124,Store_SRP!B2:K103,10, FALSE), TRUE)=TRUE,VLOOKUP(U124,Store_VAM!B2:K271,10, FALSE),VLOOKUP(U124,Store_SRP!B2:K103,10, FALSE)), VLOOKUP(U124,Store_Showcase!B2:K134,10, FALSE))</f>
      </c>
      <c r="T124">
        <f>IF(VLOOKUP(D124,Sku_Consolidated!A2:S948,19,FALSE)="SHOWCASE", VLOOKUP(U124,Store_Showcase!B2:L134,11, FALSE), IF(VLOOKUP(D124,Sku_Consolidated!A2:S948,19,FALSE)="VAM",VLOOKUP(U124,Store_VAM!B2:L271,11, FALSE),VLOOKUP(U124,Store_SRP!B2:L103,11, FALSE)))</f>
      </c>
      <c r="U124" s="14">
        <v>6014</v>
      </c>
      <c r="V124">
        <f>IF(VLOOKUP(D124,Sku_Consolidated!A2:S948,19,FALSE)="SHOWCASE", VLOOKUP(U124,Store_Showcase!B2:C134,2, FALSE), IF(VLOOKUP(D124,Sku_Consolidated!A2:S948,19,FALSE)="VAM",VLOOKUP(U124,Store_VAM!B2:C271,2, FALSE),VLOOKUP(U124,Store_SRP!B2:C103,2, FALSE)))</f>
      </c>
      <c r="W124">
        <f>VLOOKUP(D124,Sku_Consolidated!A2:G948, 7, FALSE)</f>
      </c>
      <c r="X124">
        <f>VLOOKUP(D124,Sku_Consolidated!A2:K948, 11, FALSE)</f>
      </c>
      <c r="Y124">
        <f>VLOOKUP(D124,Sku_Consolidated!A2:H948, 8, FALSE)</f>
      </c>
      <c r="Z124">
        <f>VLOOKUP(D124,Sku_Consolidated!A2:I948, 9, FALSE)</f>
      </c>
      <c r="AA124" t="s">
        <v>41</v>
      </c>
      <c r="AB124">
        <f>VLOOKUP(D124,Sku_Consolidated!A2:E948, {5}, FALSE)</f>
      </c>
      <c r="AC124">
        <f>IF(VLOOKUP(D124,Sku_Consolidated!A2:S948,19,FALSE)="SHOWCASE", VLOOKUP(U124,Store_Showcase!B2:N134,13, FALSE), IF(VLOOKUP(D124,Sku_Consolidated!A2:S948,19,FALSE)="VAM",VLOOKUP(U124,Store_VAM!B2:N271,13, FALSE),VLOOKUP(U124,Store_SRP!B2:N103,13, FALSE)))</f>
      </c>
      <c r="AD124">
        <f>IF(IFERROR(AC124,TRUE)=TRUE, "-","OK")</f>
      </c>
      <c r="AE124">
        <f>IF(IFERROR(VLOOKUP(U124,Store_Showcase!B2:H134,{5}, FALSE), TRUE)=TRUE, IF(IFERROR(VLOOKUP(U124,Store_SRP!B2:H103,{5}, FALSE), TRUE)=TRUE,VLOOKUP(U124,Store_VAM!B2:H271,{5}, FALSE),VLOOKUP(U124,Store_SRP!B2:H103,{5}, FALSE)), VLOOKUP(U124,Store_Showcase!B2:H134,{5}, FALSE))</f>
      </c>
      <c r="AF124">
        <f>IF(IFERROR(VLOOKUP(U124,Store_Showcase!B2:H134,{6}, FALSE), TRUE)=TRUE, IF(IFERROR(VLOOKUP(U124,Store_SRP!B2:H103,{6}, FALSE), TRUE)=TRUE,VLOOKUP(U124,Store_VAM!B2:H271,{6}, FALSE),VLOOKUP(U124,Store_SRP!B2:H103,{6}, FALSE)), VLOOKUP(U124,Store_Showcase!B2:H134,{6}, FALSE))</f>
      </c>
      <c r="AG124">
        <f>VLOOKUP(D124,Sku_Consolidated!A2:R948,18,FALSE)</f>
      </c>
      <c r="AH124">
        <f>VLOOKUP(D124,Sku_Consolidated!A2:S948,19,FALSE)</f>
      </c>
      <c r="AI124">
        <f>VLOOKUP(D124,Sku_Consolidated!A2:T948,20,FALSE)</f>
      </c>
    </row>
    <row r="125" spans="1:35" x14ac:dyDescent="0.25">
      <c r="A125">
        <v>2024</v>
      </c>
      <c r="B125" t="s">
        <v>30</v>
      </c>
      <c r="C125" t="s">
        <v>31</v>
      </c>
      <c r="D125">
        <v>104143246</v>
      </c>
      <c r="E125" t="s">
        <v>32</v>
      </c>
      <c r="F125" s="12" t="s">
        <v>96</v>
      </c>
      <c r="G125" s="12" t="s">
        <v>96</v>
      </c>
      <c r="H125" t="s">
        <v>34</v>
      </c>
      <c r="I125" s="13" t="s">
        <v>68</v>
      </c>
      <c r="J125" s="13">
        <f>IF(H125="EA", I125, 0)</f>
      </c>
      <c r="K125" s="13">
        <f>IF(H125="KG", I125, I125 * VLOOKUP(D125,Sku_Consolidated!A2:U948,21,FALSE))</f>
      </c>
      <c r="L125" s="14" t="s">
        <v>36</v>
      </c>
      <c r="M125">
        <v>80</v>
      </c>
      <c r="N125" s="14" t="s">
        <v>105</v>
      </c>
      <c r="O125" s="14" t="s">
        <v>106</v>
      </c>
      <c r="P125" s="14" t="s">
        <v>107</v>
      </c>
      <c r="Q125" s="14" t="s">
        <v>108</v>
      </c>
      <c r="R125">
        <f>IF(IFERROR(VLOOKUP(U125,Store_Showcase!B2:H134,7, FALSE), TRUE)=TRUE, IF(IFERROR(VLOOKUP(U125,Store_SRP!B2:H103,7, FALSE), TRUE)=TRUE,VLOOKUP(U125,Store_VAM!B2:H271,7, FALSE),VLOOKUP(U125,Store_SRP!B2:H103,7, FALSE)), VLOOKUP(U125,Store_Showcase!B2:H134,7, FALSE))</f>
      </c>
      <c r="S125">
        <f>IF(IFERROR(VLOOKUP(U125,Store_Showcase!B2:K134,10, FALSE), TRUE)=TRUE, IF(IFERROR(VLOOKUP(U125,Store_SRP!B2:K103,10, FALSE), TRUE)=TRUE,VLOOKUP(U125,Store_VAM!B2:K271,10, FALSE),VLOOKUP(U125,Store_SRP!B2:K103,10, FALSE)), VLOOKUP(U125,Store_Showcase!B2:K134,10, FALSE))</f>
      </c>
      <c r="T125">
        <f>IF(VLOOKUP(D125,Sku_Consolidated!A2:S948,19,FALSE)="SHOWCASE", VLOOKUP(U125,Store_Showcase!B2:L134,11, FALSE), IF(VLOOKUP(D125,Sku_Consolidated!A2:S948,19,FALSE)="VAM",VLOOKUP(U125,Store_VAM!B2:L271,11, FALSE),VLOOKUP(U125,Store_SRP!B2:L103,11, FALSE)))</f>
      </c>
      <c r="U125" s="14">
        <v>6014</v>
      </c>
      <c r="V125">
        <f>IF(VLOOKUP(D125,Sku_Consolidated!A2:S948,19,FALSE)="SHOWCASE", VLOOKUP(U125,Store_Showcase!B2:C134,2, FALSE), IF(VLOOKUP(D125,Sku_Consolidated!A2:S948,19,FALSE)="VAM",VLOOKUP(U125,Store_VAM!B2:C271,2, FALSE),VLOOKUP(U125,Store_SRP!B2:C103,2, FALSE)))</f>
      </c>
      <c r="W125">
        <f>VLOOKUP(D125,Sku_Consolidated!A2:G948, 7, FALSE)</f>
      </c>
      <c r="X125">
        <f>VLOOKUP(D125,Sku_Consolidated!A2:K948, 11, FALSE)</f>
      </c>
      <c r="Y125">
        <f>VLOOKUP(D125,Sku_Consolidated!A2:H948, 8, FALSE)</f>
      </c>
      <c r="Z125">
        <f>VLOOKUP(D125,Sku_Consolidated!A2:I948, 9, FALSE)</f>
      </c>
      <c r="AA125" t="s">
        <v>41</v>
      </c>
      <c r="AB125">
        <f>VLOOKUP(D125,Sku_Consolidated!A2:E948, {5}, FALSE)</f>
      </c>
      <c r="AC125">
        <f>IF(VLOOKUP(D125,Sku_Consolidated!A2:S948,19,FALSE)="SHOWCASE", VLOOKUP(U125,Store_Showcase!B2:N134,13, FALSE), IF(VLOOKUP(D125,Sku_Consolidated!A2:S948,19,FALSE)="VAM",VLOOKUP(U125,Store_VAM!B2:N271,13, FALSE),VLOOKUP(U125,Store_SRP!B2:N103,13, FALSE)))</f>
      </c>
      <c r="AD125">
        <f>IF(IFERROR(AC125,TRUE)=TRUE, "-","OK")</f>
      </c>
      <c r="AE125">
        <f>IF(IFERROR(VLOOKUP(U125,Store_Showcase!B2:H134,{5}, FALSE), TRUE)=TRUE, IF(IFERROR(VLOOKUP(U125,Store_SRP!B2:H103,{5}, FALSE), TRUE)=TRUE,VLOOKUP(U125,Store_VAM!B2:H271,{5}, FALSE),VLOOKUP(U125,Store_SRP!B2:H103,{5}, FALSE)), VLOOKUP(U125,Store_Showcase!B2:H134,{5}, FALSE))</f>
      </c>
      <c r="AF125">
        <f>IF(IFERROR(VLOOKUP(U125,Store_Showcase!B2:H134,{6}, FALSE), TRUE)=TRUE, IF(IFERROR(VLOOKUP(U125,Store_SRP!B2:H103,{6}, FALSE), TRUE)=TRUE,VLOOKUP(U125,Store_VAM!B2:H271,{6}, FALSE),VLOOKUP(U125,Store_SRP!B2:H103,{6}, FALSE)), VLOOKUP(U125,Store_Showcase!B2:H134,{6}, FALSE))</f>
      </c>
      <c r="AG125">
        <f>VLOOKUP(D125,Sku_Consolidated!A2:R948,18,FALSE)</f>
      </c>
      <c r="AH125">
        <f>VLOOKUP(D125,Sku_Consolidated!A2:S948,19,FALSE)</f>
      </c>
      <c r="AI125">
        <f>VLOOKUP(D125,Sku_Consolidated!A2:T948,20,FALSE)</f>
      </c>
    </row>
    <row r="126" spans="1:35" x14ac:dyDescent="0.25">
      <c r="A126">
        <v>2024</v>
      </c>
      <c r="B126" t="s">
        <v>30</v>
      </c>
      <c r="C126" t="s">
        <v>31</v>
      </c>
      <c r="D126">
        <v>104143253</v>
      </c>
      <c r="E126" t="s">
        <v>42</v>
      </c>
      <c r="F126" s="12" t="s">
        <v>102</v>
      </c>
      <c r="G126" s="12" t="s">
        <v>102</v>
      </c>
      <c r="H126" t="s">
        <v>34</v>
      </c>
      <c r="I126" s="13" t="s">
        <v>68</v>
      </c>
      <c r="J126" s="13">
        <f>IF(H126="EA", I126, 0)</f>
      </c>
      <c r="K126" s="13">
        <f>IF(H126="KG", I126, I126 * VLOOKUP(D126,Sku_Consolidated!A2:U948,21,FALSE))</f>
      </c>
      <c r="L126" s="14" t="s">
        <v>36</v>
      </c>
      <c r="M126">
        <v>80</v>
      </c>
      <c r="N126" s="14" t="s">
        <v>105</v>
      </c>
      <c r="O126" s="14" t="s">
        <v>106</v>
      </c>
      <c r="P126" s="14" t="s">
        <v>107</v>
      </c>
      <c r="Q126" s="14" t="s">
        <v>108</v>
      </c>
      <c r="R126">
        <f>IF(IFERROR(VLOOKUP(U126,Store_Showcase!B2:H134,7, FALSE), TRUE)=TRUE, IF(IFERROR(VLOOKUP(U126,Store_SRP!B2:H103,7, FALSE), TRUE)=TRUE,VLOOKUP(U126,Store_VAM!B2:H271,7, FALSE),VLOOKUP(U126,Store_SRP!B2:H103,7, FALSE)), VLOOKUP(U126,Store_Showcase!B2:H134,7, FALSE))</f>
      </c>
      <c r="S126">
        <f>IF(IFERROR(VLOOKUP(U126,Store_Showcase!B2:K134,10, FALSE), TRUE)=TRUE, IF(IFERROR(VLOOKUP(U126,Store_SRP!B2:K103,10, FALSE), TRUE)=TRUE,VLOOKUP(U126,Store_VAM!B2:K271,10, FALSE),VLOOKUP(U126,Store_SRP!B2:K103,10, FALSE)), VLOOKUP(U126,Store_Showcase!B2:K134,10, FALSE))</f>
      </c>
      <c r="T126">
        <f>IF(VLOOKUP(D126,Sku_Consolidated!A2:S948,19,FALSE)="SHOWCASE", VLOOKUP(U126,Store_Showcase!B2:L134,11, FALSE), IF(VLOOKUP(D126,Sku_Consolidated!A2:S948,19,FALSE)="VAM",VLOOKUP(U126,Store_VAM!B2:L271,11, FALSE),VLOOKUP(U126,Store_SRP!B2:L103,11, FALSE)))</f>
      </c>
      <c r="U126" s="14">
        <v>6014</v>
      </c>
      <c r="V126">
        <f>IF(VLOOKUP(D126,Sku_Consolidated!A2:S948,19,FALSE)="SHOWCASE", VLOOKUP(U126,Store_Showcase!B2:C134,2, FALSE), IF(VLOOKUP(D126,Sku_Consolidated!A2:S948,19,FALSE)="VAM",VLOOKUP(U126,Store_VAM!B2:C271,2, FALSE),VLOOKUP(U126,Store_SRP!B2:C103,2, FALSE)))</f>
      </c>
      <c r="W126">
        <f>VLOOKUP(D126,Sku_Consolidated!A2:G948, 7, FALSE)</f>
      </c>
      <c r="X126">
        <f>VLOOKUP(D126,Sku_Consolidated!A2:K948, 11, FALSE)</f>
      </c>
      <c r="Y126">
        <f>VLOOKUP(D126,Sku_Consolidated!A2:H948, 8, FALSE)</f>
      </c>
      <c r="Z126">
        <f>VLOOKUP(D126,Sku_Consolidated!A2:I948, 9, FALSE)</f>
      </c>
      <c r="AA126" t="s">
        <v>41</v>
      </c>
      <c r="AB126">
        <f>VLOOKUP(D126,Sku_Consolidated!A2:E948, {5}, FALSE)</f>
      </c>
      <c r="AC126">
        <f>IF(VLOOKUP(D126,Sku_Consolidated!A2:S948,19,FALSE)="SHOWCASE", VLOOKUP(U126,Store_Showcase!B2:N134,13, FALSE), IF(VLOOKUP(D126,Sku_Consolidated!A2:S948,19,FALSE)="VAM",VLOOKUP(U126,Store_VAM!B2:N271,13, FALSE),VLOOKUP(U126,Store_SRP!B2:N103,13, FALSE)))</f>
      </c>
      <c r="AD126">
        <f>IF(IFERROR(AC126,TRUE)=TRUE, "-","OK")</f>
      </c>
      <c r="AE126">
        <f>IF(IFERROR(VLOOKUP(U126,Store_Showcase!B2:H134,{5}, FALSE), TRUE)=TRUE, IF(IFERROR(VLOOKUP(U126,Store_SRP!B2:H103,{5}, FALSE), TRUE)=TRUE,VLOOKUP(U126,Store_VAM!B2:H271,{5}, FALSE),VLOOKUP(U126,Store_SRP!B2:H103,{5}, FALSE)), VLOOKUP(U126,Store_Showcase!B2:H134,{5}, FALSE))</f>
      </c>
      <c r="AF126">
        <f>IF(IFERROR(VLOOKUP(U126,Store_Showcase!B2:H134,{6}, FALSE), TRUE)=TRUE, IF(IFERROR(VLOOKUP(U126,Store_SRP!B2:H103,{6}, FALSE), TRUE)=TRUE,VLOOKUP(U126,Store_VAM!B2:H271,{6}, FALSE),VLOOKUP(U126,Store_SRP!B2:H103,{6}, FALSE)), VLOOKUP(U126,Store_Showcase!B2:H134,{6}, FALSE))</f>
      </c>
      <c r="AG126">
        <f>VLOOKUP(D126,Sku_Consolidated!A2:R948,18,FALSE)</f>
      </c>
      <c r="AH126">
        <f>VLOOKUP(D126,Sku_Consolidated!A2:S948,19,FALSE)</f>
      </c>
      <c r="AI126">
        <f>VLOOKUP(D126,Sku_Consolidated!A2:T948,20,FALSE)</f>
      </c>
    </row>
    <row r="127" spans="1:35" x14ac:dyDescent="0.25">
      <c r="A127">
        <v>2024</v>
      </c>
      <c r="B127" t="s">
        <v>30</v>
      </c>
      <c r="C127" t="s">
        <v>31</v>
      </c>
      <c r="D127">
        <v>104143265</v>
      </c>
      <c r="E127" t="s">
        <v>78</v>
      </c>
      <c r="F127" s="12" t="s">
        <v>102</v>
      </c>
      <c r="G127" s="12" t="s">
        <v>102</v>
      </c>
      <c r="H127" t="s">
        <v>34</v>
      </c>
      <c r="I127" s="13" t="s">
        <v>35</v>
      </c>
      <c r="J127" s="13">
        <f>IF(H127="EA", I127, 0)</f>
      </c>
      <c r="K127" s="13">
        <f>IF(H127="KG", I127, I127 * VLOOKUP(D127,Sku_Consolidated!A2:U948,21,FALSE))</f>
      </c>
      <c r="L127" s="14" t="s">
        <v>36</v>
      </c>
      <c r="M127">
        <v>80</v>
      </c>
      <c r="N127" s="14" t="s">
        <v>80</v>
      </c>
      <c r="O127" s="14" t="s">
        <v>81</v>
      </c>
      <c r="P127" s="14" t="s">
        <v>82</v>
      </c>
      <c r="Q127" s="14" t="s">
        <v>83</v>
      </c>
      <c r="R127">
        <f>IF(IFERROR(VLOOKUP(U127,Store_Showcase!B2:H134,7, FALSE), TRUE)=TRUE, IF(IFERROR(VLOOKUP(U127,Store_SRP!B2:H103,7, FALSE), TRUE)=TRUE,VLOOKUP(U127,Store_VAM!B2:H271,7, FALSE),VLOOKUP(U127,Store_SRP!B2:H103,7, FALSE)), VLOOKUP(U127,Store_Showcase!B2:H134,7, FALSE))</f>
      </c>
      <c r="S127">
        <f>IF(IFERROR(VLOOKUP(U127,Store_Showcase!B2:K134,10, FALSE), TRUE)=TRUE, IF(IFERROR(VLOOKUP(U127,Store_SRP!B2:K103,10, FALSE), TRUE)=TRUE,VLOOKUP(U127,Store_VAM!B2:K271,10, FALSE),VLOOKUP(U127,Store_SRP!B2:K103,10, FALSE)), VLOOKUP(U127,Store_Showcase!B2:K134,10, FALSE))</f>
      </c>
      <c r="T127">
        <f>IF(VLOOKUP(D127,Sku_Consolidated!A2:S948,19,FALSE)="SHOWCASE", VLOOKUP(U127,Store_Showcase!B2:L134,11, FALSE), IF(VLOOKUP(D127,Sku_Consolidated!A2:S948,19,FALSE)="VAM",VLOOKUP(U127,Store_VAM!B2:L271,11, FALSE),VLOOKUP(U127,Store_SRP!B2:L103,11, FALSE)))</f>
      </c>
      <c r="U127" s="14">
        <v>6014</v>
      </c>
      <c r="V127">
        <f>IF(VLOOKUP(D127,Sku_Consolidated!A2:S948,19,FALSE)="SHOWCASE", VLOOKUP(U127,Store_Showcase!B2:C134,2, FALSE), IF(VLOOKUP(D127,Sku_Consolidated!A2:S948,19,FALSE)="VAM",VLOOKUP(U127,Store_VAM!B2:C271,2, FALSE),VLOOKUP(U127,Store_SRP!B2:C103,2, FALSE)))</f>
      </c>
      <c r="W127">
        <f>VLOOKUP(D127,Sku_Consolidated!A2:G948, 7, FALSE)</f>
      </c>
      <c r="X127">
        <f>VLOOKUP(D127,Sku_Consolidated!A2:K948, 11, FALSE)</f>
      </c>
      <c r="Y127">
        <f>VLOOKUP(D127,Sku_Consolidated!A2:H948, 8, FALSE)</f>
      </c>
      <c r="Z127">
        <f>VLOOKUP(D127,Sku_Consolidated!A2:I948, 9, FALSE)</f>
      </c>
      <c r="AA127" t="s">
        <v>41</v>
      </c>
      <c r="AB127">
        <f>VLOOKUP(D127,Sku_Consolidated!A2:E948, {5}, FALSE)</f>
      </c>
      <c r="AC127">
        <f>IF(VLOOKUP(D127,Sku_Consolidated!A2:S948,19,FALSE)="SHOWCASE", VLOOKUP(U127,Store_Showcase!B2:N134,13, FALSE), IF(VLOOKUP(D127,Sku_Consolidated!A2:S948,19,FALSE)="VAM",VLOOKUP(U127,Store_VAM!B2:N271,13, FALSE),VLOOKUP(U127,Store_SRP!B2:N103,13, FALSE)))</f>
      </c>
      <c r="AD127">
        <f>IF(IFERROR(AC127,TRUE)=TRUE, "-","OK")</f>
      </c>
      <c r="AE127">
        <f>IF(IFERROR(VLOOKUP(U127,Store_Showcase!B2:H134,{5}, FALSE), TRUE)=TRUE, IF(IFERROR(VLOOKUP(U127,Store_SRP!B2:H103,{5}, FALSE), TRUE)=TRUE,VLOOKUP(U127,Store_VAM!B2:H271,{5}, FALSE),VLOOKUP(U127,Store_SRP!B2:H103,{5}, FALSE)), VLOOKUP(U127,Store_Showcase!B2:H134,{5}, FALSE))</f>
      </c>
      <c r="AF127">
        <f>IF(IFERROR(VLOOKUP(U127,Store_Showcase!B2:H134,{6}, FALSE), TRUE)=TRUE, IF(IFERROR(VLOOKUP(U127,Store_SRP!B2:H103,{6}, FALSE), TRUE)=TRUE,VLOOKUP(U127,Store_VAM!B2:H271,{6}, FALSE),VLOOKUP(U127,Store_SRP!B2:H103,{6}, FALSE)), VLOOKUP(U127,Store_Showcase!B2:H134,{6}, FALSE))</f>
      </c>
      <c r="AG127">
        <f>VLOOKUP(D127,Sku_Consolidated!A2:R948,18,FALSE)</f>
      </c>
      <c r="AH127">
        <f>VLOOKUP(D127,Sku_Consolidated!A2:S948,19,FALSE)</f>
      </c>
      <c r="AI127">
        <f>VLOOKUP(D127,Sku_Consolidated!A2:T948,20,FALSE)</f>
      </c>
    </row>
    <row r="128" spans="1:35" x14ac:dyDescent="0.25">
      <c r="A128">
        <v>2024</v>
      </c>
      <c r="B128" t="s">
        <v>30</v>
      </c>
      <c r="C128" t="s">
        <v>31</v>
      </c>
      <c r="D128">
        <v>104143265</v>
      </c>
      <c r="E128" t="s">
        <v>78</v>
      </c>
      <c r="F128" s="12" t="s">
        <v>103</v>
      </c>
      <c r="G128" s="12" t="s">
        <v>103</v>
      </c>
      <c r="H128" t="s">
        <v>34</v>
      </c>
      <c r="I128" s="13" t="s">
        <v>35</v>
      </c>
      <c r="J128" s="13">
        <f>IF(H128="EA", I128, 0)</f>
      </c>
      <c r="K128" s="13">
        <f>IF(H128="KG", I128, I128 * VLOOKUP(D128,Sku_Consolidated!A2:U948,21,FALSE))</f>
      </c>
      <c r="L128" s="14" t="s">
        <v>36</v>
      </c>
      <c r="M128">
        <v>80</v>
      </c>
      <c r="N128" s="14" t="s">
        <v>80</v>
      </c>
      <c r="O128" s="14" t="s">
        <v>81</v>
      </c>
      <c r="P128" s="14" t="s">
        <v>82</v>
      </c>
      <c r="Q128" s="14" t="s">
        <v>83</v>
      </c>
      <c r="R128">
        <f>IF(IFERROR(VLOOKUP(U128,Store_Showcase!B2:H134,7, FALSE), TRUE)=TRUE, IF(IFERROR(VLOOKUP(U128,Store_SRP!B2:H103,7, FALSE), TRUE)=TRUE,VLOOKUP(U128,Store_VAM!B2:H271,7, FALSE),VLOOKUP(U128,Store_SRP!B2:H103,7, FALSE)), VLOOKUP(U128,Store_Showcase!B2:H134,7, FALSE))</f>
      </c>
      <c r="S128">
        <f>IF(IFERROR(VLOOKUP(U128,Store_Showcase!B2:K134,10, FALSE), TRUE)=TRUE, IF(IFERROR(VLOOKUP(U128,Store_SRP!B2:K103,10, FALSE), TRUE)=TRUE,VLOOKUP(U128,Store_VAM!B2:K271,10, FALSE),VLOOKUP(U128,Store_SRP!B2:K103,10, FALSE)), VLOOKUP(U128,Store_Showcase!B2:K134,10, FALSE))</f>
      </c>
      <c r="T128">
        <f>IF(VLOOKUP(D128,Sku_Consolidated!A2:S948,19,FALSE)="SHOWCASE", VLOOKUP(U128,Store_Showcase!B2:L134,11, FALSE), IF(VLOOKUP(D128,Sku_Consolidated!A2:S948,19,FALSE)="VAM",VLOOKUP(U128,Store_VAM!B2:L271,11, FALSE),VLOOKUP(U128,Store_SRP!B2:L103,11, FALSE)))</f>
      </c>
      <c r="U128" s="14">
        <v>6014</v>
      </c>
      <c r="V128">
        <f>IF(VLOOKUP(D128,Sku_Consolidated!A2:S948,19,FALSE)="SHOWCASE", VLOOKUP(U128,Store_Showcase!B2:C134,2, FALSE), IF(VLOOKUP(D128,Sku_Consolidated!A2:S948,19,FALSE)="VAM",VLOOKUP(U128,Store_VAM!B2:C271,2, FALSE),VLOOKUP(U128,Store_SRP!B2:C103,2, FALSE)))</f>
      </c>
      <c r="W128">
        <f>VLOOKUP(D128,Sku_Consolidated!A2:G948, 7, FALSE)</f>
      </c>
      <c r="X128">
        <f>VLOOKUP(D128,Sku_Consolidated!A2:K948, 11, FALSE)</f>
      </c>
      <c r="Y128">
        <f>VLOOKUP(D128,Sku_Consolidated!A2:H948, 8, FALSE)</f>
      </c>
      <c r="Z128">
        <f>VLOOKUP(D128,Sku_Consolidated!A2:I948, 9, FALSE)</f>
      </c>
      <c r="AA128" t="s">
        <v>41</v>
      </c>
      <c r="AB128">
        <f>VLOOKUP(D128,Sku_Consolidated!A2:E948, {5}, FALSE)</f>
      </c>
      <c r="AC128">
        <f>IF(VLOOKUP(D128,Sku_Consolidated!A2:S948,19,FALSE)="SHOWCASE", VLOOKUP(U128,Store_Showcase!B2:N134,13, FALSE), IF(VLOOKUP(D128,Sku_Consolidated!A2:S948,19,FALSE)="VAM",VLOOKUP(U128,Store_VAM!B2:N271,13, FALSE),VLOOKUP(U128,Store_SRP!B2:N103,13, FALSE)))</f>
      </c>
      <c r="AD128">
        <f>IF(IFERROR(AC128,TRUE)=TRUE, "-","OK")</f>
      </c>
      <c r="AE128">
        <f>IF(IFERROR(VLOOKUP(U128,Store_Showcase!B2:H134,{5}, FALSE), TRUE)=TRUE, IF(IFERROR(VLOOKUP(U128,Store_SRP!B2:H103,{5}, FALSE), TRUE)=TRUE,VLOOKUP(U128,Store_VAM!B2:H271,{5}, FALSE),VLOOKUP(U128,Store_SRP!B2:H103,{5}, FALSE)), VLOOKUP(U128,Store_Showcase!B2:H134,{5}, FALSE))</f>
      </c>
      <c r="AF128">
        <f>IF(IFERROR(VLOOKUP(U128,Store_Showcase!B2:H134,{6}, FALSE), TRUE)=TRUE, IF(IFERROR(VLOOKUP(U128,Store_SRP!B2:H103,{6}, FALSE), TRUE)=TRUE,VLOOKUP(U128,Store_VAM!B2:H271,{6}, FALSE),VLOOKUP(U128,Store_SRP!B2:H103,{6}, FALSE)), VLOOKUP(U128,Store_Showcase!B2:H134,{6}, FALSE))</f>
      </c>
      <c r="AG128">
        <f>VLOOKUP(D128,Sku_Consolidated!A2:R948,18,FALSE)</f>
      </c>
      <c r="AH128">
        <f>VLOOKUP(D128,Sku_Consolidated!A2:S948,19,FALSE)</f>
      </c>
      <c r="AI128">
        <f>VLOOKUP(D128,Sku_Consolidated!A2:T948,20,FALSE)</f>
      </c>
    </row>
    <row r="129" spans="1:35" x14ac:dyDescent="0.25">
      <c r="A129">
        <v>2024</v>
      </c>
      <c r="B129" t="s">
        <v>30</v>
      </c>
      <c r="C129" t="s">
        <v>31</v>
      </c>
      <c r="D129">
        <v>104143253</v>
      </c>
      <c r="E129" t="s">
        <v>42</v>
      </c>
      <c r="F129" s="12" t="s">
        <v>109</v>
      </c>
      <c r="G129" s="12" t="s">
        <v>109</v>
      </c>
      <c r="H129" t="s">
        <v>34</v>
      </c>
      <c r="I129" s="13" t="s">
        <v>35</v>
      </c>
      <c r="J129" s="13">
        <f>IF(H129="EA", I129, 0)</f>
      </c>
      <c r="K129" s="13">
        <f>IF(H129="KG", I129, I129 * VLOOKUP(D129,Sku_Consolidated!A2:U948,21,FALSE))</f>
      </c>
      <c r="L129" s="14" t="s">
        <v>36</v>
      </c>
      <c r="M129">
        <v>80</v>
      </c>
      <c r="N129" s="14" t="s">
        <v>58</v>
      </c>
      <c r="O129" s="14" t="s">
        <v>59</v>
      </c>
      <c r="P129" s="14" t="s">
        <v>60</v>
      </c>
      <c r="Q129" s="14" t="s">
        <v>61</v>
      </c>
      <c r="R129">
        <f>IF(IFERROR(VLOOKUP(U129,Store_Showcase!B2:H134,7, FALSE), TRUE)=TRUE, IF(IFERROR(VLOOKUP(U129,Store_SRP!B2:H103,7, FALSE), TRUE)=TRUE,VLOOKUP(U129,Store_VAM!B2:H271,7, FALSE),VLOOKUP(U129,Store_SRP!B2:H103,7, FALSE)), VLOOKUP(U129,Store_Showcase!B2:H134,7, FALSE))</f>
      </c>
      <c r="S129">
        <f>IF(IFERROR(VLOOKUP(U129,Store_Showcase!B2:K134,10, FALSE), TRUE)=TRUE, IF(IFERROR(VLOOKUP(U129,Store_SRP!B2:K103,10, FALSE), TRUE)=TRUE,VLOOKUP(U129,Store_VAM!B2:K271,10, FALSE),VLOOKUP(U129,Store_SRP!B2:K103,10, FALSE)), VLOOKUP(U129,Store_Showcase!B2:K134,10, FALSE))</f>
      </c>
      <c r="T129">
        <f>IF(VLOOKUP(D129,Sku_Consolidated!A2:S948,19,FALSE)="SHOWCASE", VLOOKUP(U129,Store_Showcase!B2:L134,11, FALSE), IF(VLOOKUP(D129,Sku_Consolidated!A2:S948,19,FALSE)="VAM",VLOOKUP(U129,Store_VAM!B2:L271,11, FALSE),VLOOKUP(U129,Store_SRP!B2:L103,11, FALSE)))</f>
      </c>
      <c r="U129" s="14">
        <v>6014</v>
      </c>
      <c r="V129">
        <f>IF(VLOOKUP(D129,Sku_Consolidated!A2:S948,19,FALSE)="SHOWCASE", VLOOKUP(U129,Store_Showcase!B2:C134,2, FALSE), IF(VLOOKUP(D129,Sku_Consolidated!A2:S948,19,FALSE)="VAM",VLOOKUP(U129,Store_VAM!B2:C271,2, FALSE),VLOOKUP(U129,Store_SRP!B2:C103,2, FALSE)))</f>
      </c>
      <c r="W129">
        <f>VLOOKUP(D129,Sku_Consolidated!A2:G948, 7, FALSE)</f>
      </c>
      <c r="X129">
        <f>VLOOKUP(D129,Sku_Consolidated!A2:K948, 11, FALSE)</f>
      </c>
      <c r="Y129">
        <f>VLOOKUP(D129,Sku_Consolidated!A2:H948, 8, FALSE)</f>
      </c>
      <c r="Z129">
        <f>VLOOKUP(D129,Sku_Consolidated!A2:I948, 9, FALSE)</f>
      </c>
      <c r="AA129" t="s">
        <v>41</v>
      </c>
      <c r="AB129">
        <f>VLOOKUP(D129,Sku_Consolidated!A2:E948, {5}, FALSE)</f>
      </c>
      <c r="AC129">
        <f>IF(VLOOKUP(D129,Sku_Consolidated!A2:S948,19,FALSE)="SHOWCASE", VLOOKUP(U129,Store_Showcase!B2:N134,13, FALSE), IF(VLOOKUP(D129,Sku_Consolidated!A2:S948,19,FALSE)="VAM",VLOOKUP(U129,Store_VAM!B2:N271,13, FALSE),VLOOKUP(U129,Store_SRP!B2:N103,13, FALSE)))</f>
      </c>
      <c r="AD129">
        <f>IF(IFERROR(AC129,TRUE)=TRUE, "-","OK")</f>
      </c>
      <c r="AE129">
        <f>IF(IFERROR(VLOOKUP(U129,Store_Showcase!B2:H134,{5}, FALSE), TRUE)=TRUE, IF(IFERROR(VLOOKUP(U129,Store_SRP!B2:H103,{5}, FALSE), TRUE)=TRUE,VLOOKUP(U129,Store_VAM!B2:H271,{5}, FALSE),VLOOKUP(U129,Store_SRP!B2:H103,{5}, FALSE)), VLOOKUP(U129,Store_Showcase!B2:H134,{5}, FALSE))</f>
      </c>
      <c r="AF129">
        <f>IF(IFERROR(VLOOKUP(U129,Store_Showcase!B2:H134,{6}, FALSE), TRUE)=TRUE, IF(IFERROR(VLOOKUP(U129,Store_SRP!B2:H103,{6}, FALSE), TRUE)=TRUE,VLOOKUP(U129,Store_VAM!B2:H271,{6}, FALSE),VLOOKUP(U129,Store_SRP!B2:H103,{6}, FALSE)), VLOOKUP(U129,Store_Showcase!B2:H134,{6}, FALSE))</f>
      </c>
      <c r="AG129">
        <f>VLOOKUP(D129,Sku_Consolidated!A2:R948,18,FALSE)</f>
      </c>
      <c r="AH129">
        <f>VLOOKUP(D129,Sku_Consolidated!A2:S948,19,FALSE)</f>
      </c>
      <c r="AI129">
        <f>VLOOKUP(D129,Sku_Consolidated!A2:T948,20,FALSE)</f>
      </c>
    </row>
    <row r="130" spans="1:35" x14ac:dyDescent="0.25">
      <c r="A130">
        <v>2024</v>
      </c>
      <c r="B130" t="s">
        <v>30</v>
      </c>
      <c r="C130" t="s">
        <v>31</v>
      </c>
      <c r="D130">
        <v>104143246</v>
      </c>
      <c r="E130" t="s">
        <v>32</v>
      </c>
      <c r="F130" s="12" t="s">
        <v>168</v>
      </c>
      <c r="G130" s="12" t="s">
        <v>168</v>
      </c>
      <c r="H130" t="s">
        <v>34</v>
      </c>
      <c r="I130" s="13" t="s">
        <v>35</v>
      </c>
      <c r="J130" s="13">
        <f>IF(H130="EA", I130, 0)</f>
      </c>
      <c r="K130" s="13">
        <f>IF(H130="KG", I130, I130 * VLOOKUP(D130,Sku_Consolidated!A2:U948,21,FALSE))</f>
      </c>
      <c r="L130" s="14" t="s">
        <v>36</v>
      </c>
      <c r="M130">
        <v>80</v>
      </c>
      <c r="N130" s="14" t="s">
        <v>58</v>
      </c>
      <c r="O130" s="14" t="s">
        <v>59</v>
      </c>
      <c r="P130" s="14" t="s">
        <v>60</v>
      </c>
      <c r="Q130" s="14" t="s">
        <v>61</v>
      </c>
      <c r="R130">
        <f>IF(IFERROR(VLOOKUP(U130,Store_Showcase!B2:H134,7, FALSE), TRUE)=TRUE, IF(IFERROR(VLOOKUP(U130,Store_SRP!B2:H103,7, FALSE), TRUE)=TRUE,VLOOKUP(U130,Store_VAM!B2:H271,7, FALSE),VLOOKUP(U130,Store_SRP!B2:H103,7, FALSE)), VLOOKUP(U130,Store_Showcase!B2:H134,7, FALSE))</f>
      </c>
      <c r="S130">
        <f>IF(IFERROR(VLOOKUP(U130,Store_Showcase!B2:K134,10, FALSE), TRUE)=TRUE, IF(IFERROR(VLOOKUP(U130,Store_SRP!B2:K103,10, FALSE), TRUE)=TRUE,VLOOKUP(U130,Store_VAM!B2:K271,10, FALSE),VLOOKUP(U130,Store_SRP!B2:K103,10, FALSE)), VLOOKUP(U130,Store_Showcase!B2:K134,10, FALSE))</f>
      </c>
      <c r="T130">
        <f>IF(VLOOKUP(D130,Sku_Consolidated!A2:S948,19,FALSE)="SHOWCASE", VLOOKUP(U130,Store_Showcase!B2:L134,11, FALSE), IF(VLOOKUP(D130,Sku_Consolidated!A2:S948,19,FALSE)="VAM",VLOOKUP(U130,Store_VAM!B2:L271,11, FALSE),VLOOKUP(U130,Store_SRP!B2:L103,11, FALSE)))</f>
      </c>
      <c r="U130" s="14">
        <v>6014</v>
      </c>
      <c r="V130">
        <f>IF(VLOOKUP(D130,Sku_Consolidated!A2:S948,19,FALSE)="SHOWCASE", VLOOKUP(U130,Store_Showcase!B2:C134,2, FALSE), IF(VLOOKUP(D130,Sku_Consolidated!A2:S948,19,FALSE)="VAM",VLOOKUP(U130,Store_VAM!B2:C271,2, FALSE),VLOOKUP(U130,Store_SRP!B2:C103,2, FALSE)))</f>
      </c>
      <c r="W130">
        <f>VLOOKUP(D130,Sku_Consolidated!A2:G948, 7, FALSE)</f>
      </c>
      <c r="X130">
        <f>VLOOKUP(D130,Sku_Consolidated!A2:K948, 11, FALSE)</f>
      </c>
      <c r="Y130">
        <f>VLOOKUP(D130,Sku_Consolidated!A2:H948, 8, FALSE)</f>
      </c>
      <c r="Z130">
        <f>VLOOKUP(D130,Sku_Consolidated!A2:I948, 9, FALSE)</f>
      </c>
      <c r="AA130" t="s">
        <v>41</v>
      </c>
      <c r="AB130">
        <f>VLOOKUP(D130,Sku_Consolidated!A2:E948, {5}, FALSE)</f>
      </c>
      <c r="AC130">
        <f>IF(VLOOKUP(D130,Sku_Consolidated!A2:S948,19,FALSE)="SHOWCASE", VLOOKUP(U130,Store_Showcase!B2:N134,13, FALSE), IF(VLOOKUP(D130,Sku_Consolidated!A2:S948,19,FALSE)="VAM",VLOOKUP(U130,Store_VAM!B2:N271,13, FALSE),VLOOKUP(U130,Store_SRP!B2:N103,13, FALSE)))</f>
      </c>
      <c r="AD130">
        <f>IF(IFERROR(AC130,TRUE)=TRUE, "-","OK")</f>
      </c>
      <c r="AE130">
        <f>IF(IFERROR(VLOOKUP(U130,Store_Showcase!B2:H134,{5}, FALSE), TRUE)=TRUE, IF(IFERROR(VLOOKUP(U130,Store_SRP!B2:H103,{5}, FALSE), TRUE)=TRUE,VLOOKUP(U130,Store_VAM!B2:H271,{5}, FALSE),VLOOKUP(U130,Store_SRP!B2:H103,{5}, FALSE)), VLOOKUP(U130,Store_Showcase!B2:H134,{5}, FALSE))</f>
      </c>
      <c r="AF130">
        <f>IF(IFERROR(VLOOKUP(U130,Store_Showcase!B2:H134,{6}, FALSE), TRUE)=TRUE, IF(IFERROR(VLOOKUP(U130,Store_SRP!B2:H103,{6}, FALSE), TRUE)=TRUE,VLOOKUP(U130,Store_VAM!B2:H271,{6}, FALSE),VLOOKUP(U130,Store_SRP!B2:H103,{6}, FALSE)), VLOOKUP(U130,Store_Showcase!B2:H134,{6}, FALSE))</f>
      </c>
      <c r="AG130">
        <f>VLOOKUP(D130,Sku_Consolidated!A2:R948,18,FALSE)</f>
      </c>
      <c r="AH130">
        <f>VLOOKUP(D130,Sku_Consolidated!A2:S948,19,FALSE)</f>
      </c>
      <c r="AI130">
        <f>VLOOKUP(D130,Sku_Consolidated!A2:T948,20,FALSE)</f>
      </c>
    </row>
    <row r="131" spans="1:35" x14ac:dyDescent="0.25">
      <c r="A131">
        <v>2024</v>
      </c>
      <c r="B131" t="s">
        <v>30</v>
      </c>
      <c r="C131" t="s">
        <v>31</v>
      </c>
      <c r="D131">
        <v>104143253</v>
      </c>
      <c r="E131" t="s">
        <v>42</v>
      </c>
      <c r="F131" s="12" t="s">
        <v>168</v>
      </c>
      <c r="G131" s="12" t="s">
        <v>168</v>
      </c>
      <c r="H131" t="s">
        <v>34</v>
      </c>
      <c r="I131" s="13" t="s">
        <v>53</v>
      </c>
      <c r="J131" s="13">
        <f>IF(H131="EA", I131, 0)</f>
      </c>
      <c r="K131" s="13">
        <f>IF(H131="KG", I131, I131 * VLOOKUP(D131,Sku_Consolidated!A2:U948,21,FALSE))</f>
      </c>
      <c r="L131" s="14" t="s">
        <v>36</v>
      </c>
      <c r="M131">
        <v>80</v>
      </c>
      <c r="N131" s="14" t="s">
        <v>54</v>
      </c>
      <c r="O131" s="14" t="s">
        <v>55</v>
      </c>
      <c r="P131" s="14" t="s">
        <v>56</v>
      </c>
      <c r="Q131" s="14" t="s">
        <v>57</v>
      </c>
      <c r="R131">
        <f>IF(IFERROR(VLOOKUP(U131,Store_Showcase!B2:H134,7, FALSE), TRUE)=TRUE, IF(IFERROR(VLOOKUP(U131,Store_SRP!B2:H103,7, FALSE), TRUE)=TRUE,VLOOKUP(U131,Store_VAM!B2:H271,7, FALSE),VLOOKUP(U131,Store_SRP!B2:H103,7, FALSE)), VLOOKUP(U131,Store_Showcase!B2:H134,7, FALSE))</f>
      </c>
      <c r="S131">
        <f>IF(IFERROR(VLOOKUP(U131,Store_Showcase!B2:K134,10, FALSE), TRUE)=TRUE, IF(IFERROR(VLOOKUP(U131,Store_SRP!B2:K103,10, FALSE), TRUE)=TRUE,VLOOKUP(U131,Store_VAM!B2:K271,10, FALSE),VLOOKUP(U131,Store_SRP!B2:K103,10, FALSE)), VLOOKUP(U131,Store_Showcase!B2:K134,10, FALSE))</f>
      </c>
      <c r="T131">
        <f>IF(VLOOKUP(D131,Sku_Consolidated!A2:S948,19,FALSE)="SHOWCASE", VLOOKUP(U131,Store_Showcase!B2:L134,11, FALSE), IF(VLOOKUP(D131,Sku_Consolidated!A2:S948,19,FALSE)="VAM",VLOOKUP(U131,Store_VAM!B2:L271,11, FALSE),VLOOKUP(U131,Store_SRP!B2:L103,11, FALSE)))</f>
      </c>
      <c r="U131" s="14">
        <v>6014</v>
      </c>
      <c r="V131">
        <f>IF(VLOOKUP(D131,Sku_Consolidated!A2:S948,19,FALSE)="SHOWCASE", VLOOKUP(U131,Store_Showcase!B2:C134,2, FALSE), IF(VLOOKUP(D131,Sku_Consolidated!A2:S948,19,FALSE)="VAM",VLOOKUP(U131,Store_VAM!B2:C271,2, FALSE),VLOOKUP(U131,Store_SRP!B2:C103,2, FALSE)))</f>
      </c>
      <c r="W131">
        <f>VLOOKUP(D131,Sku_Consolidated!A2:G948, 7, FALSE)</f>
      </c>
      <c r="X131">
        <f>VLOOKUP(D131,Sku_Consolidated!A2:K948, 11, FALSE)</f>
      </c>
      <c r="Y131">
        <f>VLOOKUP(D131,Sku_Consolidated!A2:H948, 8, FALSE)</f>
      </c>
      <c r="Z131">
        <f>VLOOKUP(D131,Sku_Consolidated!A2:I948, 9, FALSE)</f>
      </c>
      <c r="AA131" t="s">
        <v>41</v>
      </c>
      <c r="AB131">
        <f>VLOOKUP(D131,Sku_Consolidated!A2:E948, {5}, FALSE)</f>
      </c>
      <c r="AC131">
        <f>IF(VLOOKUP(D131,Sku_Consolidated!A2:S948,19,FALSE)="SHOWCASE", VLOOKUP(U131,Store_Showcase!B2:N134,13, FALSE), IF(VLOOKUP(D131,Sku_Consolidated!A2:S948,19,FALSE)="VAM",VLOOKUP(U131,Store_VAM!B2:N271,13, FALSE),VLOOKUP(U131,Store_SRP!B2:N103,13, FALSE)))</f>
      </c>
      <c r="AD131">
        <f>IF(IFERROR(AC131,TRUE)=TRUE, "-","OK")</f>
      </c>
      <c r="AE131">
        <f>IF(IFERROR(VLOOKUP(U131,Store_Showcase!B2:H134,{5}, FALSE), TRUE)=TRUE, IF(IFERROR(VLOOKUP(U131,Store_SRP!B2:H103,{5}, FALSE), TRUE)=TRUE,VLOOKUP(U131,Store_VAM!B2:H271,{5}, FALSE),VLOOKUP(U131,Store_SRP!B2:H103,{5}, FALSE)), VLOOKUP(U131,Store_Showcase!B2:H134,{5}, FALSE))</f>
      </c>
      <c r="AF131">
        <f>IF(IFERROR(VLOOKUP(U131,Store_Showcase!B2:H134,{6}, FALSE), TRUE)=TRUE, IF(IFERROR(VLOOKUP(U131,Store_SRP!B2:H103,{6}, FALSE), TRUE)=TRUE,VLOOKUP(U131,Store_VAM!B2:H271,{6}, FALSE),VLOOKUP(U131,Store_SRP!B2:H103,{6}, FALSE)), VLOOKUP(U131,Store_Showcase!B2:H134,{6}, FALSE))</f>
      </c>
      <c r="AG131">
        <f>VLOOKUP(D131,Sku_Consolidated!A2:R948,18,FALSE)</f>
      </c>
      <c r="AH131">
        <f>VLOOKUP(D131,Sku_Consolidated!A2:S948,19,FALSE)</f>
      </c>
      <c r="AI131">
        <f>VLOOKUP(D131,Sku_Consolidated!A2:T948,20,FALSE)</f>
      </c>
    </row>
    <row r="132" spans="1:35" x14ac:dyDescent="0.25">
      <c r="A132">
        <v>2024</v>
      </c>
      <c r="B132" t="s">
        <v>30</v>
      </c>
      <c r="C132" t="s">
        <v>31</v>
      </c>
      <c r="D132">
        <v>104143263</v>
      </c>
      <c r="E132" t="s">
        <v>90</v>
      </c>
      <c r="F132" s="12" t="s">
        <v>168</v>
      </c>
      <c r="G132" s="12" t="s">
        <v>168</v>
      </c>
      <c r="H132" t="s">
        <v>34</v>
      </c>
      <c r="I132" s="13" t="s">
        <v>35</v>
      </c>
      <c r="J132" s="13">
        <f>IF(H132="EA", I132, 0)</f>
      </c>
      <c r="K132" s="13">
        <f>IF(H132="KG", I132, I132 * VLOOKUP(D132,Sku_Consolidated!A2:U948,21,FALSE))</f>
      </c>
      <c r="L132" s="14" t="s">
        <v>36</v>
      </c>
      <c r="M132">
        <v>80</v>
      </c>
      <c r="N132" s="14" t="s">
        <v>91</v>
      </c>
      <c r="O132" s="14" t="s">
        <v>92</v>
      </c>
      <c r="P132" s="14" t="s">
        <v>93</v>
      </c>
      <c r="Q132" s="14" t="s">
        <v>94</v>
      </c>
      <c r="R132">
        <f>IF(IFERROR(VLOOKUP(U132,Store_Showcase!B2:H134,7, FALSE), TRUE)=TRUE, IF(IFERROR(VLOOKUP(U132,Store_SRP!B2:H103,7, FALSE), TRUE)=TRUE,VLOOKUP(U132,Store_VAM!B2:H271,7, FALSE),VLOOKUP(U132,Store_SRP!B2:H103,7, FALSE)), VLOOKUP(U132,Store_Showcase!B2:H134,7, FALSE))</f>
      </c>
      <c r="S132">
        <f>IF(IFERROR(VLOOKUP(U132,Store_Showcase!B2:K134,10, FALSE), TRUE)=TRUE, IF(IFERROR(VLOOKUP(U132,Store_SRP!B2:K103,10, FALSE), TRUE)=TRUE,VLOOKUP(U132,Store_VAM!B2:K271,10, FALSE),VLOOKUP(U132,Store_SRP!B2:K103,10, FALSE)), VLOOKUP(U132,Store_Showcase!B2:K134,10, FALSE))</f>
      </c>
      <c r="T132">
        <f>IF(VLOOKUP(D132,Sku_Consolidated!A2:S948,19,FALSE)="SHOWCASE", VLOOKUP(U132,Store_Showcase!B2:L134,11, FALSE), IF(VLOOKUP(D132,Sku_Consolidated!A2:S948,19,FALSE)="VAM",VLOOKUP(U132,Store_VAM!B2:L271,11, FALSE),VLOOKUP(U132,Store_SRP!B2:L103,11, FALSE)))</f>
      </c>
      <c r="U132" s="14">
        <v>6014</v>
      </c>
      <c r="V132">
        <f>IF(VLOOKUP(D132,Sku_Consolidated!A2:S948,19,FALSE)="SHOWCASE", VLOOKUP(U132,Store_Showcase!B2:C134,2, FALSE), IF(VLOOKUP(D132,Sku_Consolidated!A2:S948,19,FALSE)="VAM",VLOOKUP(U132,Store_VAM!B2:C271,2, FALSE),VLOOKUP(U132,Store_SRP!B2:C103,2, FALSE)))</f>
      </c>
      <c r="W132">
        <f>VLOOKUP(D132,Sku_Consolidated!A2:G948, 7, FALSE)</f>
      </c>
      <c r="X132">
        <f>VLOOKUP(D132,Sku_Consolidated!A2:K948, 11, FALSE)</f>
      </c>
      <c r="Y132">
        <f>VLOOKUP(D132,Sku_Consolidated!A2:H948, 8, FALSE)</f>
      </c>
      <c r="Z132">
        <f>VLOOKUP(D132,Sku_Consolidated!A2:I948, 9, FALSE)</f>
      </c>
      <c r="AA132" t="s">
        <v>41</v>
      </c>
      <c r="AB132">
        <f>VLOOKUP(D132,Sku_Consolidated!A2:E948, {5}, FALSE)</f>
      </c>
      <c r="AC132">
        <f>IF(VLOOKUP(D132,Sku_Consolidated!A2:S948,19,FALSE)="SHOWCASE", VLOOKUP(U132,Store_Showcase!B2:N134,13, FALSE), IF(VLOOKUP(D132,Sku_Consolidated!A2:S948,19,FALSE)="VAM",VLOOKUP(U132,Store_VAM!B2:N271,13, FALSE),VLOOKUP(U132,Store_SRP!B2:N103,13, FALSE)))</f>
      </c>
      <c r="AD132">
        <f>IF(IFERROR(AC132,TRUE)=TRUE, "-","OK")</f>
      </c>
      <c r="AE132">
        <f>IF(IFERROR(VLOOKUP(U132,Store_Showcase!B2:H134,{5}, FALSE), TRUE)=TRUE, IF(IFERROR(VLOOKUP(U132,Store_SRP!B2:H103,{5}, FALSE), TRUE)=TRUE,VLOOKUP(U132,Store_VAM!B2:H271,{5}, FALSE),VLOOKUP(U132,Store_SRP!B2:H103,{5}, FALSE)), VLOOKUP(U132,Store_Showcase!B2:H134,{5}, FALSE))</f>
      </c>
      <c r="AF132">
        <f>IF(IFERROR(VLOOKUP(U132,Store_Showcase!B2:H134,{6}, FALSE), TRUE)=TRUE, IF(IFERROR(VLOOKUP(U132,Store_SRP!B2:H103,{6}, FALSE), TRUE)=TRUE,VLOOKUP(U132,Store_VAM!B2:H271,{6}, FALSE),VLOOKUP(U132,Store_SRP!B2:H103,{6}, FALSE)), VLOOKUP(U132,Store_Showcase!B2:H134,{6}, FALSE))</f>
      </c>
      <c r="AG132">
        <f>VLOOKUP(D132,Sku_Consolidated!A2:R948,18,FALSE)</f>
      </c>
      <c r="AH132">
        <f>VLOOKUP(D132,Sku_Consolidated!A2:S948,19,FALSE)</f>
      </c>
      <c r="AI132">
        <f>VLOOKUP(D132,Sku_Consolidated!A2:T948,20,FALSE)</f>
      </c>
    </row>
    <row r="133" spans="1:35" x14ac:dyDescent="0.25">
      <c r="A133">
        <v>2024</v>
      </c>
      <c r="B133" t="s">
        <v>30</v>
      </c>
      <c r="C133" t="s">
        <v>31</v>
      </c>
      <c r="D133">
        <v>104143265</v>
      </c>
      <c r="E133" t="s">
        <v>78</v>
      </c>
      <c r="F133" s="12" t="s">
        <v>111</v>
      </c>
      <c r="G133" s="12" t="s">
        <v>111</v>
      </c>
      <c r="H133" t="s">
        <v>34</v>
      </c>
      <c r="I133" s="13" t="s">
        <v>35</v>
      </c>
      <c r="J133" s="13">
        <f>IF(H133="EA", I133, 0)</f>
      </c>
      <c r="K133" s="13">
        <f>IF(H133="KG", I133, I133 * VLOOKUP(D133,Sku_Consolidated!A2:U948,21,FALSE))</f>
      </c>
      <c r="L133" s="14" t="s">
        <v>36</v>
      </c>
      <c r="M133">
        <v>80</v>
      </c>
      <c r="N133" s="14" t="s">
        <v>80</v>
      </c>
      <c r="O133" s="14" t="s">
        <v>81</v>
      </c>
      <c r="P133" s="14" t="s">
        <v>82</v>
      </c>
      <c r="Q133" s="14" t="s">
        <v>83</v>
      </c>
      <c r="R133">
        <f>IF(IFERROR(VLOOKUP(U133,Store_Showcase!B2:H134,7, FALSE), TRUE)=TRUE, IF(IFERROR(VLOOKUP(U133,Store_SRP!B2:H103,7, FALSE), TRUE)=TRUE,VLOOKUP(U133,Store_VAM!B2:H271,7, FALSE),VLOOKUP(U133,Store_SRP!B2:H103,7, FALSE)), VLOOKUP(U133,Store_Showcase!B2:H134,7, FALSE))</f>
      </c>
      <c r="S133">
        <f>IF(IFERROR(VLOOKUP(U133,Store_Showcase!B2:K134,10, FALSE), TRUE)=TRUE, IF(IFERROR(VLOOKUP(U133,Store_SRP!B2:K103,10, FALSE), TRUE)=TRUE,VLOOKUP(U133,Store_VAM!B2:K271,10, FALSE),VLOOKUP(U133,Store_SRP!B2:K103,10, FALSE)), VLOOKUP(U133,Store_Showcase!B2:K134,10, FALSE))</f>
      </c>
      <c r="T133">
        <f>IF(VLOOKUP(D133,Sku_Consolidated!A2:S948,19,FALSE)="SHOWCASE", VLOOKUP(U133,Store_Showcase!B2:L134,11, FALSE), IF(VLOOKUP(D133,Sku_Consolidated!A2:S948,19,FALSE)="VAM",VLOOKUP(U133,Store_VAM!B2:L271,11, FALSE),VLOOKUP(U133,Store_SRP!B2:L103,11, FALSE)))</f>
      </c>
      <c r="U133" s="14">
        <v>6014</v>
      </c>
      <c r="V133">
        <f>IF(VLOOKUP(D133,Sku_Consolidated!A2:S948,19,FALSE)="SHOWCASE", VLOOKUP(U133,Store_Showcase!B2:C134,2, FALSE), IF(VLOOKUP(D133,Sku_Consolidated!A2:S948,19,FALSE)="VAM",VLOOKUP(U133,Store_VAM!B2:C271,2, FALSE),VLOOKUP(U133,Store_SRP!B2:C103,2, FALSE)))</f>
      </c>
      <c r="W133">
        <f>VLOOKUP(D133,Sku_Consolidated!A2:G948, 7, FALSE)</f>
      </c>
      <c r="X133">
        <f>VLOOKUP(D133,Sku_Consolidated!A2:K948, 11, FALSE)</f>
      </c>
      <c r="Y133">
        <f>VLOOKUP(D133,Sku_Consolidated!A2:H948, 8, FALSE)</f>
      </c>
      <c r="Z133">
        <f>VLOOKUP(D133,Sku_Consolidated!A2:I948, 9, FALSE)</f>
      </c>
      <c r="AA133" t="s">
        <v>41</v>
      </c>
      <c r="AB133">
        <f>VLOOKUP(D133,Sku_Consolidated!A2:E948, {5}, FALSE)</f>
      </c>
      <c r="AC133">
        <f>IF(VLOOKUP(D133,Sku_Consolidated!A2:S948,19,FALSE)="SHOWCASE", VLOOKUP(U133,Store_Showcase!B2:N134,13, FALSE), IF(VLOOKUP(D133,Sku_Consolidated!A2:S948,19,FALSE)="VAM",VLOOKUP(U133,Store_VAM!B2:N271,13, FALSE),VLOOKUP(U133,Store_SRP!B2:N103,13, FALSE)))</f>
      </c>
      <c r="AD133">
        <f>IF(IFERROR(AC133,TRUE)=TRUE, "-","OK")</f>
      </c>
      <c r="AE133">
        <f>IF(IFERROR(VLOOKUP(U133,Store_Showcase!B2:H134,{5}, FALSE), TRUE)=TRUE, IF(IFERROR(VLOOKUP(U133,Store_SRP!B2:H103,{5}, FALSE), TRUE)=TRUE,VLOOKUP(U133,Store_VAM!B2:H271,{5}, FALSE),VLOOKUP(U133,Store_SRP!B2:H103,{5}, FALSE)), VLOOKUP(U133,Store_Showcase!B2:H134,{5}, FALSE))</f>
      </c>
      <c r="AF133">
        <f>IF(IFERROR(VLOOKUP(U133,Store_Showcase!B2:H134,{6}, FALSE), TRUE)=TRUE, IF(IFERROR(VLOOKUP(U133,Store_SRP!B2:H103,{6}, FALSE), TRUE)=TRUE,VLOOKUP(U133,Store_VAM!B2:H271,{6}, FALSE),VLOOKUP(U133,Store_SRP!B2:H103,{6}, FALSE)), VLOOKUP(U133,Store_Showcase!B2:H134,{6}, FALSE))</f>
      </c>
      <c r="AG133">
        <f>VLOOKUP(D133,Sku_Consolidated!A2:R948,18,FALSE)</f>
      </c>
      <c r="AH133">
        <f>VLOOKUP(D133,Sku_Consolidated!A2:S948,19,FALSE)</f>
      </c>
      <c r="AI133">
        <f>VLOOKUP(D133,Sku_Consolidated!A2:T948,20,FALSE)</f>
      </c>
    </row>
    <row r="134" spans="1:35" x14ac:dyDescent="0.25">
      <c r="A134">
        <v>2024</v>
      </c>
      <c r="B134" t="s">
        <v>30</v>
      </c>
      <c r="C134" t="s">
        <v>31</v>
      </c>
      <c r="D134">
        <v>104086250</v>
      </c>
      <c r="E134" t="s">
        <v>175</v>
      </c>
      <c r="F134" s="12" t="s">
        <v>174</v>
      </c>
      <c r="G134" s="12" t="s">
        <v>174</v>
      </c>
      <c r="H134" t="s">
        <v>34</v>
      </c>
      <c r="I134" s="13" t="s">
        <v>35</v>
      </c>
      <c r="J134" s="13">
        <f>IF(H134="EA", I134, 0)</f>
      </c>
      <c r="K134" s="13">
        <f>IF(H134="KG", I134, I134 * VLOOKUP(D134,Sku_Consolidated!A2:U948,21,FALSE))</f>
      </c>
      <c r="L134" s="14" t="s">
        <v>36</v>
      </c>
      <c r="M134">
        <v>88</v>
      </c>
      <c r="N134" s="14" t="s">
        <v>176</v>
      </c>
      <c r="O134" s="14" t="s">
        <v>177</v>
      </c>
      <c r="P134" s="14" t="s">
        <v>36</v>
      </c>
      <c r="Q134" s="14" t="s">
        <v>177</v>
      </c>
      <c r="R134">
        <f>IF(IFERROR(VLOOKUP(U134,Store_Showcase!B2:H134,7, FALSE), TRUE)=TRUE, IF(IFERROR(VLOOKUP(U134,Store_SRP!B2:H103,7, FALSE), TRUE)=TRUE,VLOOKUP(U134,Store_VAM!B2:H271,7, FALSE),VLOOKUP(U134,Store_SRP!B2:H103,7, FALSE)), VLOOKUP(U134,Store_Showcase!B2:H134,7, FALSE))</f>
      </c>
      <c r="S134">
        <f>IF(IFERROR(VLOOKUP(U134,Store_Showcase!B2:K134,10, FALSE), TRUE)=TRUE, IF(IFERROR(VLOOKUP(U134,Store_SRP!B2:K103,10, FALSE), TRUE)=TRUE,VLOOKUP(U134,Store_VAM!B2:K271,10, FALSE),VLOOKUP(U134,Store_SRP!B2:K103,10, FALSE)), VLOOKUP(U134,Store_Showcase!B2:K134,10, FALSE))</f>
      </c>
      <c r="T134">
        <f>IF(VLOOKUP(D134,Sku_Consolidated!A2:S948,19,FALSE)="SHOWCASE", VLOOKUP(U134,Store_Showcase!B2:L134,11, FALSE), IF(VLOOKUP(D134,Sku_Consolidated!A2:S948,19,FALSE)="VAM",VLOOKUP(U134,Store_VAM!B2:L271,11, FALSE),VLOOKUP(U134,Store_SRP!B2:L103,11, FALSE)))</f>
      </c>
      <c r="U134" s="14">
        <v>2009</v>
      </c>
      <c r="V134">
        <f>IF(VLOOKUP(D134,Sku_Consolidated!A2:S948,19,FALSE)="SHOWCASE", VLOOKUP(U134,Store_Showcase!B2:C134,2, FALSE), IF(VLOOKUP(D134,Sku_Consolidated!A2:S948,19,FALSE)="VAM",VLOOKUP(U134,Store_VAM!B2:C271,2, FALSE),VLOOKUP(U134,Store_SRP!B2:C103,2, FALSE)))</f>
      </c>
      <c r="W134">
        <f>VLOOKUP(D134,Sku_Consolidated!A2:G948, 7, FALSE)</f>
      </c>
      <c r="X134">
        <f>VLOOKUP(D134,Sku_Consolidated!A2:K948, 11, FALSE)</f>
      </c>
      <c r="Y134">
        <f>VLOOKUP(D134,Sku_Consolidated!A2:H948, 8, FALSE)</f>
      </c>
      <c r="Z134">
        <f>VLOOKUP(D134,Sku_Consolidated!A2:I948, 9, FALSE)</f>
      </c>
      <c r="AA134" t="s">
        <v>41</v>
      </c>
      <c r="AB134">
        <f>VLOOKUP(D134,Sku_Consolidated!A2:E948, {5}, FALSE)</f>
      </c>
      <c r="AC134">
        <f>IF(VLOOKUP(D134,Sku_Consolidated!A2:S948,19,FALSE)="SHOWCASE", VLOOKUP(U134,Store_Showcase!B2:N134,13, FALSE), IF(VLOOKUP(D134,Sku_Consolidated!A2:S948,19,FALSE)="VAM",VLOOKUP(U134,Store_VAM!B2:N271,13, FALSE),VLOOKUP(U134,Store_SRP!B2:N103,13, FALSE)))</f>
      </c>
      <c r="AD134">
        <f>IF(IFERROR(AC134,TRUE)=TRUE, "-","OK")</f>
      </c>
      <c r="AE134">
        <f>IF(IFERROR(VLOOKUP(U134,Store_Showcase!B2:H134,{5}, FALSE), TRUE)=TRUE, IF(IFERROR(VLOOKUP(U134,Store_SRP!B2:H103,{5}, FALSE), TRUE)=TRUE,VLOOKUP(U134,Store_VAM!B2:H271,{5}, FALSE),VLOOKUP(U134,Store_SRP!B2:H103,{5}, FALSE)), VLOOKUP(U134,Store_Showcase!B2:H134,{5}, FALSE))</f>
      </c>
      <c r="AF134">
        <f>IF(IFERROR(VLOOKUP(U134,Store_Showcase!B2:H134,{6}, FALSE), TRUE)=TRUE, IF(IFERROR(VLOOKUP(U134,Store_SRP!B2:H103,{6}, FALSE), TRUE)=TRUE,VLOOKUP(U134,Store_VAM!B2:H271,{6}, FALSE),VLOOKUP(U134,Store_SRP!B2:H103,{6}, FALSE)), VLOOKUP(U134,Store_Showcase!B2:H134,{6}, FALSE))</f>
      </c>
      <c r="AG134">
        <f>VLOOKUP(D134,Sku_Consolidated!A2:R948,18,FALSE)</f>
      </c>
      <c r="AH134">
        <f>VLOOKUP(D134,Sku_Consolidated!A2:S948,19,FALSE)</f>
      </c>
      <c r="AI134">
        <f>VLOOKUP(D134,Sku_Consolidated!A2:T948,20,FALSE)</f>
      </c>
    </row>
    <row r="135" spans="1:35" x14ac:dyDescent="0.25">
      <c r="A135">
        <v>2024</v>
      </c>
      <c r="B135" t="s">
        <v>30</v>
      </c>
      <c r="C135" t="s">
        <v>31</v>
      </c>
      <c r="D135">
        <v>104086242</v>
      </c>
      <c r="E135" t="s">
        <v>178</v>
      </c>
      <c r="F135" s="12" t="s">
        <v>102</v>
      </c>
      <c r="G135" s="12" t="s">
        <v>102</v>
      </c>
      <c r="H135" t="s">
        <v>34</v>
      </c>
      <c r="I135" s="13" t="s">
        <v>35</v>
      </c>
      <c r="J135" s="13">
        <f>IF(H135="EA", I135, 0)</f>
      </c>
      <c r="K135" s="13">
        <f>IF(H135="KG", I135, I135 * VLOOKUP(D135,Sku_Consolidated!A2:U948,21,FALSE))</f>
      </c>
      <c r="L135" s="14" t="s">
        <v>36</v>
      </c>
      <c r="M135">
        <v>88</v>
      </c>
      <c r="N135" s="14" t="s">
        <v>179</v>
      </c>
      <c r="O135" s="14" t="s">
        <v>180</v>
      </c>
      <c r="P135" s="14" t="s">
        <v>36</v>
      </c>
      <c r="Q135" s="14" t="s">
        <v>180</v>
      </c>
      <c r="R135">
        <f>IF(IFERROR(VLOOKUP(U135,Store_Showcase!B2:H134,7, FALSE), TRUE)=TRUE, IF(IFERROR(VLOOKUP(U135,Store_SRP!B2:H103,7, FALSE), TRUE)=TRUE,VLOOKUP(U135,Store_VAM!B2:H271,7, FALSE),VLOOKUP(U135,Store_SRP!B2:H103,7, FALSE)), VLOOKUP(U135,Store_Showcase!B2:H134,7, FALSE))</f>
      </c>
      <c r="S135">
        <f>IF(IFERROR(VLOOKUP(U135,Store_Showcase!B2:K134,10, FALSE), TRUE)=TRUE, IF(IFERROR(VLOOKUP(U135,Store_SRP!B2:K103,10, FALSE), TRUE)=TRUE,VLOOKUP(U135,Store_VAM!B2:K271,10, FALSE),VLOOKUP(U135,Store_SRP!B2:K103,10, FALSE)), VLOOKUP(U135,Store_Showcase!B2:K134,10, FALSE))</f>
      </c>
      <c r="T135">
        <f>IF(VLOOKUP(D135,Sku_Consolidated!A2:S948,19,FALSE)="SHOWCASE", VLOOKUP(U135,Store_Showcase!B2:L134,11, FALSE), IF(VLOOKUP(D135,Sku_Consolidated!A2:S948,19,FALSE)="VAM",VLOOKUP(U135,Store_VAM!B2:L271,11, FALSE),VLOOKUP(U135,Store_SRP!B2:L103,11, FALSE)))</f>
      </c>
      <c r="U135" s="14">
        <v>2009</v>
      </c>
      <c r="V135">
        <f>IF(VLOOKUP(D135,Sku_Consolidated!A2:S948,19,FALSE)="SHOWCASE", VLOOKUP(U135,Store_Showcase!B2:C134,2, FALSE), IF(VLOOKUP(D135,Sku_Consolidated!A2:S948,19,FALSE)="VAM",VLOOKUP(U135,Store_VAM!B2:C271,2, FALSE),VLOOKUP(U135,Store_SRP!B2:C103,2, FALSE)))</f>
      </c>
      <c r="W135">
        <f>VLOOKUP(D135,Sku_Consolidated!A2:G948, 7, FALSE)</f>
      </c>
      <c r="X135">
        <f>VLOOKUP(D135,Sku_Consolidated!A2:K948, 11, FALSE)</f>
      </c>
      <c r="Y135">
        <f>VLOOKUP(D135,Sku_Consolidated!A2:H948, 8, FALSE)</f>
      </c>
      <c r="Z135">
        <f>VLOOKUP(D135,Sku_Consolidated!A2:I948, 9, FALSE)</f>
      </c>
      <c r="AA135" t="s">
        <v>41</v>
      </c>
      <c r="AB135">
        <f>VLOOKUP(D135,Sku_Consolidated!A2:E948, {5}, FALSE)</f>
      </c>
      <c r="AC135">
        <f>IF(VLOOKUP(D135,Sku_Consolidated!A2:S948,19,FALSE)="SHOWCASE", VLOOKUP(U135,Store_Showcase!B2:N134,13, FALSE), IF(VLOOKUP(D135,Sku_Consolidated!A2:S948,19,FALSE)="VAM",VLOOKUP(U135,Store_VAM!B2:N271,13, FALSE),VLOOKUP(U135,Store_SRP!B2:N103,13, FALSE)))</f>
      </c>
      <c r="AD135">
        <f>IF(IFERROR(AC135,TRUE)=TRUE, "-","OK")</f>
      </c>
      <c r="AE135">
        <f>IF(IFERROR(VLOOKUP(U135,Store_Showcase!B2:H134,{5}, FALSE), TRUE)=TRUE, IF(IFERROR(VLOOKUP(U135,Store_SRP!B2:H103,{5}, FALSE), TRUE)=TRUE,VLOOKUP(U135,Store_VAM!B2:H271,{5}, FALSE),VLOOKUP(U135,Store_SRP!B2:H103,{5}, FALSE)), VLOOKUP(U135,Store_Showcase!B2:H134,{5}, FALSE))</f>
      </c>
      <c r="AF135">
        <f>IF(IFERROR(VLOOKUP(U135,Store_Showcase!B2:H134,{6}, FALSE), TRUE)=TRUE, IF(IFERROR(VLOOKUP(U135,Store_SRP!B2:H103,{6}, FALSE), TRUE)=TRUE,VLOOKUP(U135,Store_VAM!B2:H271,{6}, FALSE),VLOOKUP(U135,Store_SRP!B2:H103,{6}, FALSE)), VLOOKUP(U135,Store_Showcase!B2:H134,{6}, FALSE))</f>
      </c>
      <c r="AG135">
        <f>VLOOKUP(D135,Sku_Consolidated!A2:R948,18,FALSE)</f>
      </c>
      <c r="AH135">
        <f>VLOOKUP(D135,Sku_Consolidated!A2:S948,19,FALSE)</f>
      </c>
      <c r="AI135">
        <f>VLOOKUP(D135,Sku_Consolidated!A2:T948,20,FALSE)</f>
      </c>
    </row>
    <row r="136" spans="1:35" x14ac:dyDescent="0.25">
      <c r="A136">
        <v>2024</v>
      </c>
      <c r="B136" t="s">
        <v>30</v>
      </c>
      <c r="C136" t="s">
        <v>31</v>
      </c>
      <c r="D136">
        <v>104086250</v>
      </c>
      <c r="E136" t="s">
        <v>175</v>
      </c>
      <c r="F136" s="12" t="s">
        <v>168</v>
      </c>
      <c r="G136" s="12" t="s">
        <v>168</v>
      </c>
      <c r="H136" t="s">
        <v>34</v>
      </c>
      <c r="I136" s="13" t="s">
        <v>35</v>
      </c>
      <c r="J136" s="13">
        <f>IF(H136="EA", I136, 0)</f>
      </c>
      <c r="K136" s="13">
        <f>IF(H136="KG", I136, I136 * VLOOKUP(D136,Sku_Consolidated!A2:U948,21,FALSE))</f>
      </c>
      <c r="L136" s="14" t="s">
        <v>36</v>
      </c>
      <c r="M136">
        <v>88</v>
      </c>
      <c r="N136" s="14" t="s">
        <v>176</v>
      </c>
      <c r="O136" s="14" t="s">
        <v>177</v>
      </c>
      <c r="P136" s="14" t="s">
        <v>36</v>
      </c>
      <c r="Q136" s="14" t="s">
        <v>177</v>
      </c>
      <c r="R136">
        <f>IF(IFERROR(VLOOKUP(U136,Store_Showcase!B2:H134,7, FALSE), TRUE)=TRUE, IF(IFERROR(VLOOKUP(U136,Store_SRP!B2:H103,7, FALSE), TRUE)=TRUE,VLOOKUP(U136,Store_VAM!B2:H271,7, FALSE),VLOOKUP(U136,Store_SRP!B2:H103,7, FALSE)), VLOOKUP(U136,Store_Showcase!B2:H134,7, FALSE))</f>
      </c>
      <c r="S136">
        <f>IF(IFERROR(VLOOKUP(U136,Store_Showcase!B2:K134,10, FALSE), TRUE)=TRUE, IF(IFERROR(VLOOKUP(U136,Store_SRP!B2:K103,10, FALSE), TRUE)=TRUE,VLOOKUP(U136,Store_VAM!B2:K271,10, FALSE),VLOOKUP(U136,Store_SRP!B2:K103,10, FALSE)), VLOOKUP(U136,Store_Showcase!B2:K134,10, FALSE))</f>
      </c>
      <c r="T136">
        <f>IF(VLOOKUP(D136,Sku_Consolidated!A2:S948,19,FALSE)="SHOWCASE", VLOOKUP(U136,Store_Showcase!B2:L134,11, FALSE), IF(VLOOKUP(D136,Sku_Consolidated!A2:S948,19,FALSE)="VAM",VLOOKUP(U136,Store_VAM!B2:L271,11, FALSE),VLOOKUP(U136,Store_SRP!B2:L103,11, FALSE)))</f>
      </c>
      <c r="U136" s="14">
        <v>2009</v>
      </c>
      <c r="V136">
        <f>IF(VLOOKUP(D136,Sku_Consolidated!A2:S948,19,FALSE)="SHOWCASE", VLOOKUP(U136,Store_Showcase!B2:C134,2, FALSE), IF(VLOOKUP(D136,Sku_Consolidated!A2:S948,19,FALSE)="VAM",VLOOKUP(U136,Store_VAM!B2:C271,2, FALSE),VLOOKUP(U136,Store_SRP!B2:C103,2, FALSE)))</f>
      </c>
      <c r="W136">
        <f>VLOOKUP(D136,Sku_Consolidated!A2:G948, 7, FALSE)</f>
      </c>
      <c r="X136">
        <f>VLOOKUP(D136,Sku_Consolidated!A2:K948, 11, FALSE)</f>
      </c>
      <c r="Y136">
        <f>VLOOKUP(D136,Sku_Consolidated!A2:H948, 8, FALSE)</f>
      </c>
      <c r="Z136">
        <f>VLOOKUP(D136,Sku_Consolidated!A2:I948, 9, FALSE)</f>
      </c>
      <c r="AA136" t="s">
        <v>41</v>
      </c>
      <c r="AB136">
        <f>VLOOKUP(D136,Sku_Consolidated!A2:E948, {5}, FALSE)</f>
      </c>
      <c r="AC136">
        <f>IF(VLOOKUP(D136,Sku_Consolidated!A2:S948,19,FALSE)="SHOWCASE", VLOOKUP(U136,Store_Showcase!B2:N134,13, FALSE), IF(VLOOKUP(D136,Sku_Consolidated!A2:S948,19,FALSE)="VAM",VLOOKUP(U136,Store_VAM!B2:N271,13, FALSE),VLOOKUP(U136,Store_SRP!B2:N103,13, FALSE)))</f>
      </c>
      <c r="AD136">
        <f>IF(IFERROR(AC136,TRUE)=TRUE, "-","OK")</f>
      </c>
      <c r="AE136">
        <f>IF(IFERROR(VLOOKUP(U136,Store_Showcase!B2:H134,{5}, FALSE), TRUE)=TRUE, IF(IFERROR(VLOOKUP(U136,Store_SRP!B2:H103,{5}, FALSE), TRUE)=TRUE,VLOOKUP(U136,Store_VAM!B2:H271,{5}, FALSE),VLOOKUP(U136,Store_SRP!B2:H103,{5}, FALSE)), VLOOKUP(U136,Store_Showcase!B2:H134,{5}, FALSE))</f>
      </c>
      <c r="AF136">
        <f>IF(IFERROR(VLOOKUP(U136,Store_Showcase!B2:H134,{6}, FALSE), TRUE)=TRUE, IF(IFERROR(VLOOKUP(U136,Store_SRP!B2:H103,{6}, FALSE), TRUE)=TRUE,VLOOKUP(U136,Store_VAM!B2:H271,{6}, FALSE),VLOOKUP(U136,Store_SRP!B2:H103,{6}, FALSE)), VLOOKUP(U136,Store_Showcase!B2:H134,{6}, FALSE))</f>
      </c>
      <c r="AG136">
        <f>VLOOKUP(D136,Sku_Consolidated!A2:R948,18,FALSE)</f>
      </c>
      <c r="AH136">
        <f>VLOOKUP(D136,Sku_Consolidated!A2:S948,19,FALSE)</f>
      </c>
      <c r="AI136">
        <f>VLOOKUP(D136,Sku_Consolidated!A2:T948,20,FALSE)</f>
      </c>
    </row>
    <row r="137" spans="1:35" x14ac:dyDescent="0.25">
      <c r="A137">
        <v>2024</v>
      </c>
      <c r="B137" t="s">
        <v>30</v>
      </c>
      <c r="C137" t="s">
        <v>31</v>
      </c>
      <c r="D137">
        <v>104086242</v>
      </c>
      <c r="E137" t="s">
        <v>178</v>
      </c>
      <c r="F137" s="12" t="s">
        <v>160</v>
      </c>
      <c r="G137" s="12" t="s">
        <v>160</v>
      </c>
      <c r="H137" t="s">
        <v>34</v>
      </c>
      <c r="I137" s="13" t="s">
        <v>35</v>
      </c>
      <c r="J137" s="13">
        <f>IF(H137="EA", I137, 0)</f>
      </c>
      <c r="K137" s="13">
        <f>IF(H137="KG", I137, I137 * VLOOKUP(D137,Sku_Consolidated!A2:U948,21,FALSE))</f>
      </c>
      <c r="L137" s="14" t="s">
        <v>36</v>
      </c>
      <c r="M137">
        <v>88</v>
      </c>
      <c r="N137" s="14" t="s">
        <v>179</v>
      </c>
      <c r="O137" s="14" t="s">
        <v>180</v>
      </c>
      <c r="P137" s="14" t="s">
        <v>36</v>
      </c>
      <c r="Q137" s="14" t="s">
        <v>180</v>
      </c>
      <c r="R137">
        <f>IF(IFERROR(VLOOKUP(U137,Store_Showcase!B2:H134,7, FALSE), TRUE)=TRUE, IF(IFERROR(VLOOKUP(U137,Store_SRP!B2:H103,7, FALSE), TRUE)=TRUE,VLOOKUP(U137,Store_VAM!B2:H271,7, FALSE),VLOOKUP(U137,Store_SRP!B2:H103,7, FALSE)), VLOOKUP(U137,Store_Showcase!B2:H134,7, FALSE))</f>
      </c>
      <c r="S137">
        <f>IF(IFERROR(VLOOKUP(U137,Store_Showcase!B2:K134,10, FALSE), TRUE)=TRUE, IF(IFERROR(VLOOKUP(U137,Store_SRP!B2:K103,10, FALSE), TRUE)=TRUE,VLOOKUP(U137,Store_VAM!B2:K271,10, FALSE),VLOOKUP(U137,Store_SRP!B2:K103,10, FALSE)), VLOOKUP(U137,Store_Showcase!B2:K134,10, FALSE))</f>
      </c>
      <c r="T137">
        <f>IF(VLOOKUP(D137,Sku_Consolidated!A2:S948,19,FALSE)="SHOWCASE", VLOOKUP(U137,Store_Showcase!B2:L134,11, FALSE), IF(VLOOKUP(D137,Sku_Consolidated!A2:S948,19,FALSE)="VAM",VLOOKUP(U137,Store_VAM!B2:L271,11, FALSE),VLOOKUP(U137,Store_SRP!B2:L103,11, FALSE)))</f>
      </c>
      <c r="U137" s="14">
        <v>2006</v>
      </c>
      <c r="V137">
        <f>IF(VLOOKUP(D137,Sku_Consolidated!A2:S948,19,FALSE)="SHOWCASE", VLOOKUP(U137,Store_Showcase!B2:C134,2, FALSE), IF(VLOOKUP(D137,Sku_Consolidated!A2:S948,19,FALSE)="VAM",VLOOKUP(U137,Store_VAM!B2:C271,2, FALSE),VLOOKUP(U137,Store_SRP!B2:C103,2, FALSE)))</f>
      </c>
      <c r="W137">
        <f>VLOOKUP(D137,Sku_Consolidated!A2:G948, 7, FALSE)</f>
      </c>
      <c r="X137">
        <f>VLOOKUP(D137,Sku_Consolidated!A2:K948, 11, FALSE)</f>
      </c>
      <c r="Y137">
        <f>VLOOKUP(D137,Sku_Consolidated!A2:H948, 8, FALSE)</f>
      </c>
      <c r="Z137">
        <f>VLOOKUP(D137,Sku_Consolidated!A2:I948, 9, FALSE)</f>
      </c>
      <c r="AA137" t="s">
        <v>41</v>
      </c>
      <c r="AB137">
        <f>VLOOKUP(D137,Sku_Consolidated!A2:E948, {5}, FALSE)</f>
      </c>
      <c r="AC137">
        <f>IF(VLOOKUP(D137,Sku_Consolidated!A2:S948,19,FALSE)="SHOWCASE", VLOOKUP(U137,Store_Showcase!B2:N134,13, FALSE), IF(VLOOKUP(D137,Sku_Consolidated!A2:S948,19,FALSE)="VAM",VLOOKUP(U137,Store_VAM!B2:N271,13, FALSE),VLOOKUP(U137,Store_SRP!B2:N103,13, FALSE)))</f>
      </c>
      <c r="AD137">
        <f>IF(IFERROR(AC137,TRUE)=TRUE, "-","OK")</f>
      </c>
      <c r="AE137">
        <f>IF(IFERROR(VLOOKUP(U137,Store_Showcase!B2:H134,{5}, FALSE), TRUE)=TRUE, IF(IFERROR(VLOOKUP(U137,Store_SRP!B2:H103,{5}, FALSE), TRUE)=TRUE,VLOOKUP(U137,Store_VAM!B2:H271,{5}, FALSE),VLOOKUP(U137,Store_SRP!B2:H103,{5}, FALSE)), VLOOKUP(U137,Store_Showcase!B2:H134,{5}, FALSE))</f>
      </c>
      <c r="AF137">
        <f>IF(IFERROR(VLOOKUP(U137,Store_Showcase!B2:H134,{6}, FALSE), TRUE)=TRUE, IF(IFERROR(VLOOKUP(U137,Store_SRP!B2:H103,{6}, FALSE), TRUE)=TRUE,VLOOKUP(U137,Store_VAM!B2:H271,{6}, FALSE),VLOOKUP(U137,Store_SRP!B2:H103,{6}, FALSE)), VLOOKUP(U137,Store_Showcase!B2:H134,{6}, FALSE))</f>
      </c>
      <c r="AG137">
        <f>VLOOKUP(D137,Sku_Consolidated!A2:R948,18,FALSE)</f>
      </c>
      <c r="AH137">
        <f>VLOOKUP(D137,Sku_Consolidated!A2:S948,19,FALSE)</f>
      </c>
      <c r="AI137">
        <f>VLOOKUP(D137,Sku_Consolidated!A2:T948,20,FALSE)</f>
      </c>
    </row>
    <row r="138" spans="1:35" x14ac:dyDescent="0.25">
      <c r="A138">
        <v>2024</v>
      </c>
      <c r="B138" t="s">
        <v>30</v>
      </c>
      <c r="C138" t="s">
        <v>31</v>
      </c>
      <c r="D138">
        <v>104086239</v>
      </c>
      <c r="E138" t="s">
        <v>181</v>
      </c>
      <c r="F138" s="12" t="s">
        <v>52</v>
      </c>
      <c r="G138" s="12" t="s">
        <v>52</v>
      </c>
      <c r="H138" t="s">
        <v>34</v>
      </c>
      <c r="I138" s="13" t="s">
        <v>35</v>
      </c>
      <c r="J138" s="13">
        <f>IF(H138="EA", I138, 0)</f>
      </c>
      <c r="K138" s="13">
        <f>IF(H138="KG", I138, I138 * VLOOKUP(D138,Sku_Consolidated!A2:U948,21,FALSE))</f>
      </c>
      <c r="L138" s="14" t="s">
        <v>36</v>
      </c>
      <c r="M138">
        <v>88</v>
      </c>
      <c r="N138" s="14" t="s">
        <v>182</v>
      </c>
      <c r="O138" s="14" t="s">
        <v>183</v>
      </c>
      <c r="P138" s="14" t="s">
        <v>36</v>
      </c>
      <c r="Q138" s="14" t="s">
        <v>183</v>
      </c>
      <c r="R138">
        <f>IF(IFERROR(VLOOKUP(U138,Store_Showcase!B2:H134,7, FALSE), TRUE)=TRUE, IF(IFERROR(VLOOKUP(U138,Store_SRP!B2:H103,7, FALSE), TRUE)=TRUE,VLOOKUP(U138,Store_VAM!B2:H271,7, FALSE),VLOOKUP(U138,Store_SRP!B2:H103,7, FALSE)), VLOOKUP(U138,Store_Showcase!B2:H134,7, FALSE))</f>
      </c>
      <c r="S138">
        <f>IF(IFERROR(VLOOKUP(U138,Store_Showcase!B2:K134,10, FALSE), TRUE)=TRUE, IF(IFERROR(VLOOKUP(U138,Store_SRP!B2:K103,10, FALSE), TRUE)=TRUE,VLOOKUP(U138,Store_VAM!B2:K271,10, FALSE),VLOOKUP(U138,Store_SRP!B2:K103,10, FALSE)), VLOOKUP(U138,Store_Showcase!B2:K134,10, FALSE))</f>
      </c>
      <c r="T138">
        <f>IF(VLOOKUP(D138,Sku_Consolidated!A2:S948,19,FALSE)="SHOWCASE", VLOOKUP(U138,Store_Showcase!B2:L134,11, FALSE), IF(VLOOKUP(D138,Sku_Consolidated!A2:S948,19,FALSE)="VAM",VLOOKUP(U138,Store_VAM!B2:L271,11, FALSE),VLOOKUP(U138,Store_SRP!B2:L103,11, FALSE)))</f>
      </c>
      <c r="U138" s="14">
        <v>2006</v>
      </c>
      <c r="V138">
        <f>IF(VLOOKUP(D138,Sku_Consolidated!A2:S948,19,FALSE)="SHOWCASE", VLOOKUP(U138,Store_Showcase!B2:C134,2, FALSE), IF(VLOOKUP(D138,Sku_Consolidated!A2:S948,19,FALSE)="VAM",VLOOKUP(U138,Store_VAM!B2:C271,2, FALSE),VLOOKUP(U138,Store_SRP!B2:C103,2, FALSE)))</f>
      </c>
      <c r="W138">
        <f>VLOOKUP(D138,Sku_Consolidated!A2:G948, 7, FALSE)</f>
      </c>
      <c r="X138">
        <f>VLOOKUP(D138,Sku_Consolidated!A2:K948, 11, FALSE)</f>
      </c>
      <c r="Y138">
        <f>VLOOKUP(D138,Sku_Consolidated!A2:H948, 8, FALSE)</f>
      </c>
      <c r="Z138">
        <f>VLOOKUP(D138,Sku_Consolidated!A2:I948, 9, FALSE)</f>
      </c>
      <c r="AA138" t="s">
        <v>41</v>
      </c>
      <c r="AB138">
        <f>VLOOKUP(D138,Sku_Consolidated!A2:E948, {5}, FALSE)</f>
      </c>
      <c r="AC138">
        <f>IF(VLOOKUP(D138,Sku_Consolidated!A2:S948,19,FALSE)="SHOWCASE", VLOOKUP(U138,Store_Showcase!B2:N134,13, FALSE), IF(VLOOKUP(D138,Sku_Consolidated!A2:S948,19,FALSE)="VAM",VLOOKUP(U138,Store_VAM!B2:N271,13, FALSE),VLOOKUP(U138,Store_SRP!B2:N103,13, FALSE)))</f>
      </c>
      <c r="AD138">
        <f>IF(IFERROR(AC138,TRUE)=TRUE, "-","OK")</f>
      </c>
      <c r="AE138">
        <f>IF(IFERROR(VLOOKUP(U138,Store_Showcase!B2:H134,{5}, FALSE), TRUE)=TRUE, IF(IFERROR(VLOOKUP(U138,Store_SRP!B2:H103,{5}, FALSE), TRUE)=TRUE,VLOOKUP(U138,Store_VAM!B2:H271,{5}, FALSE),VLOOKUP(U138,Store_SRP!B2:H103,{5}, FALSE)), VLOOKUP(U138,Store_Showcase!B2:H134,{5}, FALSE))</f>
      </c>
      <c r="AF138">
        <f>IF(IFERROR(VLOOKUP(U138,Store_Showcase!B2:H134,{6}, FALSE), TRUE)=TRUE, IF(IFERROR(VLOOKUP(U138,Store_SRP!B2:H103,{6}, FALSE), TRUE)=TRUE,VLOOKUP(U138,Store_VAM!B2:H271,{6}, FALSE),VLOOKUP(U138,Store_SRP!B2:H103,{6}, FALSE)), VLOOKUP(U138,Store_Showcase!B2:H134,{6}, FALSE))</f>
      </c>
      <c r="AG138">
        <f>VLOOKUP(D138,Sku_Consolidated!A2:R948,18,FALSE)</f>
      </c>
      <c r="AH138">
        <f>VLOOKUP(D138,Sku_Consolidated!A2:S948,19,FALSE)</f>
      </c>
      <c r="AI138">
        <f>VLOOKUP(D138,Sku_Consolidated!A2:T948,20,FALSE)</f>
      </c>
    </row>
    <row r="139" spans="1:35" x14ac:dyDescent="0.25">
      <c r="A139">
        <v>2024</v>
      </c>
      <c r="B139" t="s">
        <v>30</v>
      </c>
      <c r="C139" t="s">
        <v>31</v>
      </c>
      <c r="D139">
        <v>104086242</v>
      </c>
      <c r="E139" t="s">
        <v>178</v>
      </c>
      <c r="F139" s="12" t="s">
        <v>73</v>
      </c>
      <c r="G139" s="12" t="s">
        <v>73</v>
      </c>
      <c r="H139" t="s">
        <v>34</v>
      </c>
      <c r="I139" s="13" t="s">
        <v>35</v>
      </c>
      <c r="J139" s="13">
        <f>IF(H139="EA", I139, 0)</f>
      </c>
      <c r="K139" s="13">
        <f>IF(H139="KG", I139, I139 * VLOOKUP(D139,Sku_Consolidated!A2:U948,21,FALSE))</f>
      </c>
      <c r="L139" s="14" t="s">
        <v>36</v>
      </c>
      <c r="M139">
        <v>88</v>
      </c>
      <c r="N139" s="14" t="s">
        <v>179</v>
      </c>
      <c r="O139" s="14" t="s">
        <v>180</v>
      </c>
      <c r="P139" s="14" t="s">
        <v>36</v>
      </c>
      <c r="Q139" s="14" t="s">
        <v>180</v>
      </c>
      <c r="R139">
        <f>IF(IFERROR(VLOOKUP(U139,Store_Showcase!B2:H134,7, FALSE), TRUE)=TRUE, IF(IFERROR(VLOOKUP(U139,Store_SRP!B2:H103,7, FALSE), TRUE)=TRUE,VLOOKUP(U139,Store_VAM!B2:H271,7, FALSE),VLOOKUP(U139,Store_SRP!B2:H103,7, FALSE)), VLOOKUP(U139,Store_Showcase!B2:H134,7, FALSE))</f>
      </c>
      <c r="S139">
        <f>IF(IFERROR(VLOOKUP(U139,Store_Showcase!B2:K134,10, FALSE), TRUE)=TRUE, IF(IFERROR(VLOOKUP(U139,Store_SRP!B2:K103,10, FALSE), TRUE)=TRUE,VLOOKUP(U139,Store_VAM!B2:K271,10, FALSE),VLOOKUP(U139,Store_SRP!B2:K103,10, FALSE)), VLOOKUP(U139,Store_Showcase!B2:K134,10, FALSE))</f>
      </c>
      <c r="T139">
        <f>IF(VLOOKUP(D139,Sku_Consolidated!A2:S948,19,FALSE)="SHOWCASE", VLOOKUP(U139,Store_Showcase!B2:L134,11, FALSE), IF(VLOOKUP(D139,Sku_Consolidated!A2:S948,19,FALSE)="VAM",VLOOKUP(U139,Store_VAM!B2:L271,11, FALSE),VLOOKUP(U139,Store_SRP!B2:L103,11, FALSE)))</f>
      </c>
      <c r="U139" s="14">
        <v>2006</v>
      </c>
      <c r="V139">
        <f>IF(VLOOKUP(D139,Sku_Consolidated!A2:S948,19,FALSE)="SHOWCASE", VLOOKUP(U139,Store_Showcase!B2:C134,2, FALSE), IF(VLOOKUP(D139,Sku_Consolidated!A2:S948,19,FALSE)="VAM",VLOOKUP(U139,Store_VAM!B2:C271,2, FALSE),VLOOKUP(U139,Store_SRP!B2:C103,2, FALSE)))</f>
      </c>
      <c r="W139">
        <f>VLOOKUP(D139,Sku_Consolidated!A2:G948, 7, FALSE)</f>
      </c>
      <c r="X139">
        <f>VLOOKUP(D139,Sku_Consolidated!A2:K948, 11, FALSE)</f>
      </c>
      <c r="Y139">
        <f>VLOOKUP(D139,Sku_Consolidated!A2:H948, 8, FALSE)</f>
      </c>
      <c r="Z139">
        <f>VLOOKUP(D139,Sku_Consolidated!A2:I948, 9, FALSE)</f>
      </c>
      <c r="AA139" t="s">
        <v>41</v>
      </c>
      <c r="AB139">
        <f>VLOOKUP(D139,Sku_Consolidated!A2:E948, {5}, FALSE)</f>
      </c>
      <c r="AC139">
        <f>IF(VLOOKUP(D139,Sku_Consolidated!A2:S948,19,FALSE)="SHOWCASE", VLOOKUP(U139,Store_Showcase!B2:N134,13, FALSE), IF(VLOOKUP(D139,Sku_Consolidated!A2:S948,19,FALSE)="VAM",VLOOKUP(U139,Store_VAM!B2:N271,13, FALSE),VLOOKUP(U139,Store_SRP!B2:N103,13, FALSE)))</f>
      </c>
      <c r="AD139">
        <f>IF(IFERROR(AC139,TRUE)=TRUE, "-","OK")</f>
      </c>
      <c r="AE139">
        <f>IF(IFERROR(VLOOKUP(U139,Store_Showcase!B2:H134,{5}, FALSE), TRUE)=TRUE, IF(IFERROR(VLOOKUP(U139,Store_SRP!B2:H103,{5}, FALSE), TRUE)=TRUE,VLOOKUP(U139,Store_VAM!B2:H271,{5}, FALSE),VLOOKUP(U139,Store_SRP!B2:H103,{5}, FALSE)), VLOOKUP(U139,Store_Showcase!B2:H134,{5}, FALSE))</f>
      </c>
      <c r="AF139">
        <f>IF(IFERROR(VLOOKUP(U139,Store_Showcase!B2:H134,{6}, FALSE), TRUE)=TRUE, IF(IFERROR(VLOOKUP(U139,Store_SRP!B2:H103,{6}, FALSE), TRUE)=TRUE,VLOOKUP(U139,Store_VAM!B2:H271,{6}, FALSE),VLOOKUP(U139,Store_SRP!B2:H103,{6}, FALSE)), VLOOKUP(U139,Store_Showcase!B2:H134,{6}, FALSE))</f>
      </c>
      <c r="AG139">
        <f>VLOOKUP(D139,Sku_Consolidated!A2:R948,18,FALSE)</f>
      </c>
      <c r="AH139">
        <f>VLOOKUP(D139,Sku_Consolidated!A2:S948,19,FALSE)</f>
      </c>
      <c r="AI139">
        <f>VLOOKUP(D139,Sku_Consolidated!A2:T948,20,FALSE)</f>
      </c>
    </row>
    <row r="140" spans="1:35" x14ac:dyDescent="0.25">
      <c r="A140">
        <v>2024</v>
      </c>
      <c r="B140" t="s">
        <v>30</v>
      </c>
      <c r="C140" t="s">
        <v>31</v>
      </c>
      <c r="D140">
        <v>104086250</v>
      </c>
      <c r="E140" t="s">
        <v>175</v>
      </c>
      <c r="F140" s="12" t="s">
        <v>73</v>
      </c>
      <c r="G140" s="12" t="s">
        <v>73</v>
      </c>
      <c r="H140" t="s">
        <v>34</v>
      </c>
      <c r="I140" s="13" t="s">
        <v>35</v>
      </c>
      <c r="J140" s="13">
        <f>IF(H140="EA", I140, 0)</f>
      </c>
      <c r="K140" s="13">
        <f>IF(H140="KG", I140, I140 * VLOOKUP(D140,Sku_Consolidated!A2:U948,21,FALSE))</f>
      </c>
      <c r="L140" s="14" t="s">
        <v>36</v>
      </c>
      <c r="M140">
        <v>88</v>
      </c>
      <c r="N140" s="14" t="s">
        <v>184</v>
      </c>
      <c r="O140" s="14" t="s">
        <v>185</v>
      </c>
      <c r="P140" s="14" t="s">
        <v>36</v>
      </c>
      <c r="Q140" s="14" t="s">
        <v>185</v>
      </c>
      <c r="R140">
        <f>IF(IFERROR(VLOOKUP(U140,Store_Showcase!B2:H134,7, FALSE), TRUE)=TRUE, IF(IFERROR(VLOOKUP(U140,Store_SRP!B2:H103,7, FALSE), TRUE)=TRUE,VLOOKUP(U140,Store_VAM!B2:H271,7, FALSE),VLOOKUP(U140,Store_SRP!B2:H103,7, FALSE)), VLOOKUP(U140,Store_Showcase!B2:H134,7, FALSE))</f>
      </c>
      <c r="S140">
        <f>IF(IFERROR(VLOOKUP(U140,Store_Showcase!B2:K134,10, FALSE), TRUE)=TRUE, IF(IFERROR(VLOOKUP(U140,Store_SRP!B2:K103,10, FALSE), TRUE)=TRUE,VLOOKUP(U140,Store_VAM!B2:K271,10, FALSE),VLOOKUP(U140,Store_SRP!B2:K103,10, FALSE)), VLOOKUP(U140,Store_Showcase!B2:K134,10, FALSE))</f>
      </c>
      <c r="T140">
        <f>IF(VLOOKUP(D140,Sku_Consolidated!A2:S948,19,FALSE)="SHOWCASE", VLOOKUP(U140,Store_Showcase!B2:L134,11, FALSE), IF(VLOOKUP(D140,Sku_Consolidated!A2:S948,19,FALSE)="VAM",VLOOKUP(U140,Store_VAM!B2:L271,11, FALSE),VLOOKUP(U140,Store_SRP!B2:L103,11, FALSE)))</f>
      </c>
      <c r="U140" s="14">
        <v>2006</v>
      </c>
      <c r="V140">
        <f>IF(VLOOKUP(D140,Sku_Consolidated!A2:S948,19,FALSE)="SHOWCASE", VLOOKUP(U140,Store_Showcase!B2:C134,2, FALSE), IF(VLOOKUP(D140,Sku_Consolidated!A2:S948,19,FALSE)="VAM",VLOOKUP(U140,Store_VAM!B2:C271,2, FALSE),VLOOKUP(U140,Store_SRP!B2:C103,2, FALSE)))</f>
      </c>
      <c r="W140">
        <f>VLOOKUP(D140,Sku_Consolidated!A2:G948, 7, FALSE)</f>
      </c>
      <c r="X140">
        <f>VLOOKUP(D140,Sku_Consolidated!A2:K948, 11, FALSE)</f>
      </c>
      <c r="Y140">
        <f>VLOOKUP(D140,Sku_Consolidated!A2:H948, 8, FALSE)</f>
      </c>
      <c r="Z140">
        <f>VLOOKUP(D140,Sku_Consolidated!A2:I948, 9, FALSE)</f>
      </c>
      <c r="AA140" t="s">
        <v>41</v>
      </c>
      <c r="AB140">
        <f>VLOOKUP(D140,Sku_Consolidated!A2:E948, {5}, FALSE)</f>
      </c>
      <c r="AC140">
        <f>IF(VLOOKUP(D140,Sku_Consolidated!A2:S948,19,FALSE)="SHOWCASE", VLOOKUP(U140,Store_Showcase!B2:N134,13, FALSE), IF(VLOOKUP(D140,Sku_Consolidated!A2:S948,19,FALSE)="VAM",VLOOKUP(U140,Store_VAM!B2:N271,13, FALSE),VLOOKUP(U140,Store_SRP!B2:N103,13, FALSE)))</f>
      </c>
      <c r="AD140">
        <f>IF(IFERROR(AC140,TRUE)=TRUE, "-","OK")</f>
      </c>
      <c r="AE140">
        <f>IF(IFERROR(VLOOKUP(U140,Store_Showcase!B2:H134,{5}, FALSE), TRUE)=TRUE, IF(IFERROR(VLOOKUP(U140,Store_SRP!B2:H103,{5}, FALSE), TRUE)=TRUE,VLOOKUP(U140,Store_VAM!B2:H271,{5}, FALSE),VLOOKUP(U140,Store_SRP!B2:H103,{5}, FALSE)), VLOOKUP(U140,Store_Showcase!B2:H134,{5}, FALSE))</f>
      </c>
      <c r="AF140">
        <f>IF(IFERROR(VLOOKUP(U140,Store_Showcase!B2:H134,{6}, FALSE), TRUE)=TRUE, IF(IFERROR(VLOOKUP(U140,Store_SRP!B2:H103,{6}, FALSE), TRUE)=TRUE,VLOOKUP(U140,Store_VAM!B2:H271,{6}, FALSE),VLOOKUP(U140,Store_SRP!B2:H103,{6}, FALSE)), VLOOKUP(U140,Store_Showcase!B2:H134,{6}, FALSE))</f>
      </c>
      <c r="AG140">
        <f>VLOOKUP(D140,Sku_Consolidated!A2:R948,18,FALSE)</f>
      </c>
      <c r="AH140">
        <f>VLOOKUP(D140,Sku_Consolidated!A2:S948,19,FALSE)</f>
      </c>
      <c r="AI140">
        <f>VLOOKUP(D140,Sku_Consolidated!A2:T948,20,FALSE)</f>
      </c>
    </row>
    <row r="141" spans="1:35" x14ac:dyDescent="0.25">
      <c r="A141">
        <v>2024</v>
      </c>
      <c r="B141" t="s">
        <v>30</v>
      </c>
      <c r="C141" t="s">
        <v>31</v>
      </c>
      <c r="D141">
        <v>104086242</v>
      </c>
      <c r="E141" t="s">
        <v>178</v>
      </c>
      <c r="F141" s="12" t="s">
        <v>143</v>
      </c>
      <c r="G141" s="12" t="s">
        <v>143</v>
      </c>
      <c r="H141" t="s">
        <v>34</v>
      </c>
      <c r="I141" s="13" t="s">
        <v>35</v>
      </c>
      <c r="J141" s="13">
        <f>IF(H141="EA", I141, 0)</f>
      </c>
      <c r="K141" s="13">
        <f>IF(H141="KG", I141, I141 * VLOOKUP(D141,Sku_Consolidated!A2:U948,21,FALSE))</f>
      </c>
      <c r="L141" s="14" t="s">
        <v>36</v>
      </c>
      <c r="M141">
        <v>88</v>
      </c>
      <c r="N141" s="14" t="s">
        <v>179</v>
      </c>
      <c r="O141" s="14" t="s">
        <v>180</v>
      </c>
      <c r="P141" s="14" t="s">
        <v>36</v>
      </c>
      <c r="Q141" s="14" t="s">
        <v>180</v>
      </c>
      <c r="R141">
        <f>IF(IFERROR(VLOOKUP(U141,Store_Showcase!B2:H134,7, FALSE), TRUE)=TRUE, IF(IFERROR(VLOOKUP(U141,Store_SRP!B2:H103,7, FALSE), TRUE)=TRUE,VLOOKUP(U141,Store_VAM!B2:H271,7, FALSE),VLOOKUP(U141,Store_SRP!B2:H103,7, FALSE)), VLOOKUP(U141,Store_Showcase!B2:H134,7, FALSE))</f>
      </c>
      <c r="S141">
        <f>IF(IFERROR(VLOOKUP(U141,Store_Showcase!B2:K134,10, FALSE), TRUE)=TRUE, IF(IFERROR(VLOOKUP(U141,Store_SRP!B2:K103,10, FALSE), TRUE)=TRUE,VLOOKUP(U141,Store_VAM!B2:K271,10, FALSE),VLOOKUP(U141,Store_SRP!B2:K103,10, FALSE)), VLOOKUP(U141,Store_Showcase!B2:K134,10, FALSE))</f>
      </c>
      <c r="T141">
        <f>IF(VLOOKUP(D141,Sku_Consolidated!A2:S948,19,FALSE)="SHOWCASE", VLOOKUP(U141,Store_Showcase!B2:L134,11, FALSE), IF(VLOOKUP(D141,Sku_Consolidated!A2:S948,19,FALSE)="VAM",VLOOKUP(U141,Store_VAM!B2:L271,11, FALSE),VLOOKUP(U141,Store_SRP!B2:L103,11, FALSE)))</f>
      </c>
      <c r="U141" s="14">
        <v>2006</v>
      </c>
      <c r="V141">
        <f>IF(VLOOKUP(D141,Sku_Consolidated!A2:S948,19,FALSE)="SHOWCASE", VLOOKUP(U141,Store_Showcase!B2:C134,2, FALSE), IF(VLOOKUP(D141,Sku_Consolidated!A2:S948,19,FALSE)="VAM",VLOOKUP(U141,Store_VAM!B2:C271,2, FALSE),VLOOKUP(U141,Store_SRP!B2:C103,2, FALSE)))</f>
      </c>
      <c r="W141">
        <f>VLOOKUP(D141,Sku_Consolidated!A2:G948, 7, FALSE)</f>
      </c>
      <c r="X141">
        <f>VLOOKUP(D141,Sku_Consolidated!A2:K948, 11, FALSE)</f>
      </c>
      <c r="Y141">
        <f>VLOOKUP(D141,Sku_Consolidated!A2:H948, 8, FALSE)</f>
      </c>
      <c r="Z141">
        <f>VLOOKUP(D141,Sku_Consolidated!A2:I948, 9, FALSE)</f>
      </c>
      <c r="AA141" t="s">
        <v>41</v>
      </c>
      <c r="AB141">
        <f>VLOOKUP(D141,Sku_Consolidated!A2:E948, {5}, FALSE)</f>
      </c>
      <c r="AC141">
        <f>IF(VLOOKUP(D141,Sku_Consolidated!A2:S948,19,FALSE)="SHOWCASE", VLOOKUP(U141,Store_Showcase!B2:N134,13, FALSE), IF(VLOOKUP(D141,Sku_Consolidated!A2:S948,19,FALSE)="VAM",VLOOKUP(U141,Store_VAM!B2:N271,13, FALSE),VLOOKUP(U141,Store_SRP!B2:N103,13, FALSE)))</f>
      </c>
      <c r="AD141">
        <f>IF(IFERROR(AC141,TRUE)=TRUE, "-","OK")</f>
      </c>
      <c r="AE141">
        <f>IF(IFERROR(VLOOKUP(U141,Store_Showcase!B2:H134,{5}, FALSE), TRUE)=TRUE, IF(IFERROR(VLOOKUP(U141,Store_SRP!B2:H103,{5}, FALSE), TRUE)=TRUE,VLOOKUP(U141,Store_VAM!B2:H271,{5}, FALSE),VLOOKUP(U141,Store_SRP!B2:H103,{5}, FALSE)), VLOOKUP(U141,Store_Showcase!B2:H134,{5}, FALSE))</f>
      </c>
      <c r="AF141">
        <f>IF(IFERROR(VLOOKUP(U141,Store_Showcase!B2:H134,{6}, FALSE), TRUE)=TRUE, IF(IFERROR(VLOOKUP(U141,Store_SRP!B2:H103,{6}, FALSE), TRUE)=TRUE,VLOOKUP(U141,Store_VAM!B2:H271,{6}, FALSE),VLOOKUP(U141,Store_SRP!B2:H103,{6}, FALSE)), VLOOKUP(U141,Store_Showcase!B2:H134,{6}, FALSE))</f>
      </c>
      <c r="AG141">
        <f>VLOOKUP(D141,Sku_Consolidated!A2:R948,18,FALSE)</f>
      </c>
      <c r="AH141">
        <f>VLOOKUP(D141,Sku_Consolidated!A2:S948,19,FALSE)</f>
      </c>
      <c r="AI141">
        <f>VLOOKUP(D141,Sku_Consolidated!A2:T948,20,FALSE)</f>
      </c>
    </row>
    <row r="142" spans="1:35" x14ac:dyDescent="0.25">
      <c r="A142">
        <v>2024</v>
      </c>
      <c r="B142" t="s">
        <v>30</v>
      </c>
      <c r="C142" t="s">
        <v>31</v>
      </c>
      <c r="D142">
        <v>104086242</v>
      </c>
      <c r="E142" t="s">
        <v>178</v>
      </c>
      <c r="F142" s="12" t="s">
        <v>186</v>
      </c>
      <c r="G142" s="12" t="s">
        <v>186</v>
      </c>
      <c r="H142" t="s">
        <v>34</v>
      </c>
      <c r="I142" s="13" t="s">
        <v>35</v>
      </c>
      <c r="J142" s="13">
        <f>IF(H142="EA", I142, 0)</f>
      </c>
      <c r="K142" s="13">
        <f>IF(H142="KG", I142, I142 * VLOOKUP(D142,Sku_Consolidated!A2:U948,21,FALSE))</f>
      </c>
      <c r="L142" s="14" t="s">
        <v>36</v>
      </c>
      <c r="M142">
        <v>88</v>
      </c>
      <c r="N142" s="14" t="s">
        <v>179</v>
      </c>
      <c r="O142" s="14" t="s">
        <v>180</v>
      </c>
      <c r="P142" s="14" t="s">
        <v>36</v>
      </c>
      <c r="Q142" s="14" t="s">
        <v>180</v>
      </c>
      <c r="R142">
        <f>IF(IFERROR(VLOOKUP(U142,Store_Showcase!B2:H134,7, FALSE), TRUE)=TRUE, IF(IFERROR(VLOOKUP(U142,Store_SRP!B2:H103,7, FALSE), TRUE)=TRUE,VLOOKUP(U142,Store_VAM!B2:H271,7, FALSE),VLOOKUP(U142,Store_SRP!B2:H103,7, FALSE)), VLOOKUP(U142,Store_Showcase!B2:H134,7, FALSE))</f>
      </c>
      <c r="S142">
        <f>IF(IFERROR(VLOOKUP(U142,Store_Showcase!B2:K134,10, FALSE), TRUE)=TRUE, IF(IFERROR(VLOOKUP(U142,Store_SRP!B2:K103,10, FALSE), TRUE)=TRUE,VLOOKUP(U142,Store_VAM!B2:K271,10, FALSE),VLOOKUP(U142,Store_SRP!B2:K103,10, FALSE)), VLOOKUP(U142,Store_Showcase!B2:K134,10, FALSE))</f>
      </c>
      <c r="T142">
        <f>IF(VLOOKUP(D142,Sku_Consolidated!A2:S948,19,FALSE)="SHOWCASE", VLOOKUP(U142,Store_Showcase!B2:L134,11, FALSE), IF(VLOOKUP(D142,Sku_Consolidated!A2:S948,19,FALSE)="VAM",VLOOKUP(U142,Store_VAM!B2:L271,11, FALSE),VLOOKUP(U142,Store_SRP!B2:L103,11, FALSE)))</f>
      </c>
      <c r="U142" s="14">
        <v>2006</v>
      </c>
      <c r="V142">
        <f>IF(VLOOKUP(D142,Sku_Consolidated!A2:S948,19,FALSE)="SHOWCASE", VLOOKUP(U142,Store_Showcase!B2:C134,2, FALSE), IF(VLOOKUP(D142,Sku_Consolidated!A2:S948,19,FALSE)="VAM",VLOOKUP(U142,Store_VAM!B2:C271,2, FALSE),VLOOKUP(U142,Store_SRP!B2:C103,2, FALSE)))</f>
      </c>
      <c r="W142">
        <f>VLOOKUP(D142,Sku_Consolidated!A2:G948, 7, FALSE)</f>
      </c>
      <c r="X142">
        <f>VLOOKUP(D142,Sku_Consolidated!A2:K948, 11, FALSE)</f>
      </c>
      <c r="Y142">
        <f>VLOOKUP(D142,Sku_Consolidated!A2:H948, 8, FALSE)</f>
      </c>
      <c r="Z142">
        <f>VLOOKUP(D142,Sku_Consolidated!A2:I948, 9, FALSE)</f>
      </c>
      <c r="AA142" t="s">
        <v>41</v>
      </c>
      <c r="AB142">
        <f>VLOOKUP(D142,Sku_Consolidated!A2:E948, {5}, FALSE)</f>
      </c>
      <c r="AC142">
        <f>IF(VLOOKUP(D142,Sku_Consolidated!A2:S948,19,FALSE)="SHOWCASE", VLOOKUP(U142,Store_Showcase!B2:N134,13, FALSE), IF(VLOOKUP(D142,Sku_Consolidated!A2:S948,19,FALSE)="VAM",VLOOKUP(U142,Store_VAM!B2:N271,13, FALSE),VLOOKUP(U142,Store_SRP!B2:N103,13, FALSE)))</f>
      </c>
      <c r="AD142">
        <f>IF(IFERROR(AC142,TRUE)=TRUE, "-","OK")</f>
      </c>
      <c r="AE142">
        <f>IF(IFERROR(VLOOKUP(U142,Store_Showcase!B2:H134,{5}, FALSE), TRUE)=TRUE, IF(IFERROR(VLOOKUP(U142,Store_SRP!B2:H103,{5}, FALSE), TRUE)=TRUE,VLOOKUP(U142,Store_VAM!B2:H271,{5}, FALSE),VLOOKUP(U142,Store_SRP!B2:H103,{5}, FALSE)), VLOOKUP(U142,Store_Showcase!B2:H134,{5}, FALSE))</f>
      </c>
      <c r="AF142">
        <f>IF(IFERROR(VLOOKUP(U142,Store_Showcase!B2:H134,{6}, FALSE), TRUE)=TRUE, IF(IFERROR(VLOOKUP(U142,Store_SRP!B2:H103,{6}, FALSE), TRUE)=TRUE,VLOOKUP(U142,Store_VAM!B2:H271,{6}, FALSE),VLOOKUP(U142,Store_SRP!B2:H103,{6}, FALSE)), VLOOKUP(U142,Store_Showcase!B2:H134,{6}, FALSE))</f>
      </c>
      <c r="AG142">
        <f>VLOOKUP(D142,Sku_Consolidated!A2:R948,18,FALSE)</f>
      </c>
      <c r="AH142">
        <f>VLOOKUP(D142,Sku_Consolidated!A2:S948,19,FALSE)</f>
      </c>
      <c r="AI142">
        <f>VLOOKUP(D142,Sku_Consolidated!A2:T948,20,FALSE)</f>
      </c>
    </row>
    <row r="143" spans="1:35" x14ac:dyDescent="0.25">
      <c r="A143">
        <v>2024</v>
      </c>
      <c r="B143" t="s">
        <v>30</v>
      </c>
      <c r="C143" t="s">
        <v>31</v>
      </c>
      <c r="D143">
        <v>104086234</v>
      </c>
      <c r="E143" t="s">
        <v>187</v>
      </c>
      <c r="F143" s="12" t="s">
        <v>174</v>
      </c>
      <c r="G143" s="12" t="s">
        <v>174</v>
      </c>
      <c r="H143" t="s">
        <v>34</v>
      </c>
      <c r="I143" s="13" t="s">
        <v>35</v>
      </c>
      <c r="J143" s="13">
        <f>IF(H143="EA", I143, 0)</f>
      </c>
      <c r="K143" s="13">
        <f>IF(H143="KG", I143, I143 * VLOOKUP(D143,Sku_Consolidated!A2:U948,21,FALSE))</f>
      </c>
      <c r="L143" s="14" t="s">
        <v>36</v>
      </c>
      <c r="M143">
        <v>86</v>
      </c>
      <c r="N143" s="14" t="s">
        <v>188</v>
      </c>
      <c r="O143" s="14" t="s">
        <v>189</v>
      </c>
      <c r="P143" s="14" t="s">
        <v>36</v>
      </c>
      <c r="Q143" s="14" t="s">
        <v>189</v>
      </c>
      <c r="R143">
        <f>IF(IFERROR(VLOOKUP(U143,Store_Showcase!B2:H134,7, FALSE), TRUE)=TRUE, IF(IFERROR(VLOOKUP(U143,Store_SRP!B2:H103,7, FALSE), TRUE)=TRUE,VLOOKUP(U143,Store_VAM!B2:H271,7, FALSE),VLOOKUP(U143,Store_SRP!B2:H103,7, FALSE)), VLOOKUP(U143,Store_Showcase!B2:H134,7, FALSE))</f>
      </c>
      <c r="S143">
        <f>IF(IFERROR(VLOOKUP(U143,Store_Showcase!B2:K134,10, FALSE), TRUE)=TRUE, IF(IFERROR(VLOOKUP(U143,Store_SRP!B2:K103,10, FALSE), TRUE)=TRUE,VLOOKUP(U143,Store_VAM!B2:K271,10, FALSE),VLOOKUP(U143,Store_SRP!B2:K103,10, FALSE)), VLOOKUP(U143,Store_Showcase!B2:K134,10, FALSE))</f>
      </c>
      <c r="T143">
        <f>IF(VLOOKUP(D143,Sku_Consolidated!A2:S948,19,FALSE)="SHOWCASE", VLOOKUP(U143,Store_Showcase!B2:L134,11, FALSE), IF(VLOOKUP(D143,Sku_Consolidated!A2:S948,19,FALSE)="VAM",VLOOKUP(U143,Store_VAM!B2:L271,11, FALSE),VLOOKUP(U143,Store_SRP!B2:L103,11, FALSE)))</f>
      </c>
      <c r="U143" s="14">
        <v>2006</v>
      </c>
      <c r="V143">
        <f>IF(VLOOKUP(D143,Sku_Consolidated!A2:S948,19,FALSE)="SHOWCASE", VLOOKUP(U143,Store_Showcase!B2:C134,2, FALSE), IF(VLOOKUP(D143,Sku_Consolidated!A2:S948,19,FALSE)="VAM",VLOOKUP(U143,Store_VAM!B2:C271,2, FALSE),VLOOKUP(U143,Store_SRP!B2:C103,2, FALSE)))</f>
      </c>
      <c r="W143">
        <f>VLOOKUP(D143,Sku_Consolidated!A2:G948, 7, FALSE)</f>
      </c>
      <c r="X143">
        <f>VLOOKUP(D143,Sku_Consolidated!A2:K948, 11, FALSE)</f>
      </c>
      <c r="Y143">
        <f>VLOOKUP(D143,Sku_Consolidated!A2:H948, 8, FALSE)</f>
      </c>
      <c r="Z143">
        <f>VLOOKUP(D143,Sku_Consolidated!A2:I948, 9, FALSE)</f>
      </c>
      <c r="AA143" t="s">
        <v>41</v>
      </c>
      <c r="AB143">
        <f>VLOOKUP(D143,Sku_Consolidated!A2:E948, {5}, FALSE)</f>
      </c>
      <c r="AC143">
        <f>IF(VLOOKUP(D143,Sku_Consolidated!A2:S948,19,FALSE)="SHOWCASE", VLOOKUP(U143,Store_Showcase!B2:N134,13, FALSE), IF(VLOOKUP(D143,Sku_Consolidated!A2:S948,19,FALSE)="VAM",VLOOKUP(U143,Store_VAM!B2:N271,13, FALSE),VLOOKUP(U143,Store_SRP!B2:N103,13, FALSE)))</f>
      </c>
      <c r="AD143">
        <f>IF(IFERROR(AC143,TRUE)=TRUE, "-","OK")</f>
      </c>
      <c r="AE143">
        <f>IF(IFERROR(VLOOKUP(U143,Store_Showcase!B2:H134,{5}, FALSE), TRUE)=TRUE, IF(IFERROR(VLOOKUP(U143,Store_SRP!B2:H103,{5}, FALSE), TRUE)=TRUE,VLOOKUP(U143,Store_VAM!B2:H271,{5}, FALSE),VLOOKUP(U143,Store_SRP!B2:H103,{5}, FALSE)), VLOOKUP(U143,Store_Showcase!B2:H134,{5}, FALSE))</f>
      </c>
      <c r="AF143">
        <f>IF(IFERROR(VLOOKUP(U143,Store_Showcase!B2:H134,{6}, FALSE), TRUE)=TRUE, IF(IFERROR(VLOOKUP(U143,Store_SRP!B2:H103,{6}, FALSE), TRUE)=TRUE,VLOOKUP(U143,Store_VAM!B2:H271,{6}, FALSE),VLOOKUP(U143,Store_SRP!B2:H103,{6}, FALSE)), VLOOKUP(U143,Store_Showcase!B2:H134,{6}, FALSE))</f>
      </c>
      <c r="AG143">
        <f>VLOOKUP(D143,Sku_Consolidated!A2:R948,18,FALSE)</f>
      </c>
      <c r="AH143">
        <f>VLOOKUP(D143,Sku_Consolidated!A2:S948,19,FALSE)</f>
      </c>
      <c r="AI143">
        <f>VLOOKUP(D143,Sku_Consolidated!A2:T948,20,FALSE)</f>
      </c>
    </row>
    <row r="144" spans="1:35" x14ac:dyDescent="0.25">
      <c r="A144">
        <v>2024</v>
      </c>
      <c r="B144" t="s">
        <v>30</v>
      </c>
      <c r="C144" t="s">
        <v>31</v>
      </c>
      <c r="D144">
        <v>104086242</v>
      </c>
      <c r="E144" t="s">
        <v>178</v>
      </c>
      <c r="F144" s="12" t="s">
        <v>174</v>
      </c>
      <c r="G144" s="12" t="s">
        <v>174</v>
      </c>
      <c r="H144" t="s">
        <v>34</v>
      </c>
      <c r="I144" s="13" t="s">
        <v>35</v>
      </c>
      <c r="J144" s="13">
        <f>IF(H144="EA", I144, 0)</f>
      </c>
      <c r="K144" s="13">
        <f>IF(H144="KG", I144, I144 * VLOOKUP(D144,Sku_Consolidated!A2:U948,21,FALSE))</f>
      </c>
      <c r="L144" s="14" t="s">
        <v>36</v>
      </c>
      <c r="M144">
        <v>88</v>
      </c>
      <c r="N144" s="14" t="s">
        <v>179</v>
      </c>
      <c r="O144" s="14" t="s">
        <v>180</v>
      </c>
      <c r="P144" s="14" t="s">
        <v>36</v>
      </c>
      <c r="Q144" s="14" t="s">
        <v>180</v>
      </c>
      <c r="R144">
        <f>IF(IFERROR(VLOOKUP(U144,Store_Showcase!B2:H134,7, FALSE), TRUE)=TRUE, IF(IFERROR(VLOOKUP(U144,Store_SRP!B2:H103,7, FALSE), TRUE)=TRUE,VLOOKUP(U144,Store_VAM!B2:H271,7, FALSE),VLOOKUP(U144,Store_SRP!B2:H103,7, FALSE)), VLOOKUP(U144,Store_Showcase!B2:H134,7, FALSE))</f>
      </c>
      <c r="S144">
        <f>IF(IFERROR(VLOOKUP(U144,Store_Showcase!B2:K134,10, FALSE), TRUE)=TRUE, IF(IFERROR(VLOOKUP(U144,Store_SRP!B2:K103,10, FALSE), TRUE)=TRUE,VLOOKUP(U144,Store_VAM!B2:K271,10, FALSE),VLOOKUP(U144,Store_SRP!B2:K103,10, FALSE)), VLOOKUP(U144,Store_Showcase!B2:K134,10, FALSE))</f>
      </c>
      <c r="T144">
        <f>IF(VLOOKUP(D144,Sku_Consolidated!A2:S948,19,FALSE)="SHOWCASE", VLOOKUP(U144,Store_Showcase!B2:L134,11, FALSE), IF(VLOOKUP(D144,Sku_Consolidated!A2:S948,19,FALSE)="VAM",VLOOKUP(U144,Store_VAM!B2:L271,11, FALSE),VLOOKUP(U144,Store_SRP!B2:L103,11, FALSE)))</f>
      </c>
      <c r="U144" s="14">
        <v>2006</v>
      </c>
      <c r="V144">
        <f>IF(VLOOKUP(D144,Sku_Consolidated!A2:S948,19,FALSE)="SHOWCASE", VLOOKUP(U144,Store_Showcase!B2:C134,2, FALSE), IF(VLOOKUP(D144,Sku_Consolidated!A2:S948,19,FALSE)="VAM",VLOOKUP(U144,Store_VAM!B2:C271,2, FALSE),VLOOKUP(U144,Store_SRP!B2:C103,2, FALSE)))</f>
      </c>
      <c r="W144">
        <f>VLOOKUP(D144,Sku_Consolidated!A2:G948, 7, FALSE)</f>
      </c>
      <c r="X144">
        <f>VLOOKUP(D144,Sku_Consolidated!A2:K948, 11, FALSE)</f>
      </c>
      <c r="Y144">
        <f>VLOOKUP(D144,Sku_Consolidated!A2:H948, 8, FALSE)</f>
      </c>
      <c r="Z144">
        <f>VLOOKUP(D144,Sku_Consolidated!A2:I948, 9, FALSE)</f>
      </c>
      <c r="AA144" t="s">
        <v>41</v>
      </c>
      <c r="AB144">
        <f>VLOOKUP(D144,Sku_Consolidated!A2:E948, {5}, FALSE)</f>
      </c>
      <c r="AC144">
        <f>IF(VLOOKUP(D144,Sku_Consolidated!A2:S948,19,FALSE)="SHOWCASE", VLOOKUP(U144,Store_Showcase!B2:N134,13, FALSE), IF(VLOOKUP(D144,Sku_Consolidated!A2:S948,19,FALSE)="VAM",VLOOKUP(U144,Store_VAM!B2:N271,13, FALSE),VLOOKUP(U144,Store_SRP!B2:N103,13, FALSE)))</f>
      </c>
      <c r="AD144">
        <f>IF(IFERROR(AC144,TRUE)=TRUE, "-","OK")</f>
      </c>
      <c r="AE144">
        <f>IF(IFERROR(VLOOKUP(U144,Store_Showcase!B2:H134,{5}, FALSE), TRUE)=TRUE, IF(IFERROR(VLOOKUP(U144,Store_SRP!B2:H103,{5}, FALSE), TRUE)=TRUE,VLOOKUP(U144,Store_VAM!B2:H271,{5}, FALSE),VLOOKUP(U144,Store_SRP!B2:H103,{5}, FALSE)), VLOOKUP(U144,Store_Showcase!B2:H134,{5}, FALSE))</f>
      </c>
      <c r="AF144">
        <f>IF(IFERROR(VLOOKUP(U144,Store_Showcase!B2:H134,{6}, FALSE), TRUE)=TRUE, IF(IFERROR(VLOOKUP(U144,Store_SRP!B2:H103,{6}, FALSE), TRUE)=TRUE,VLOOKUP(U144,Store_VAM!B2:H271,{6}, FALSE),VLOOKUP(U144,Store_SRP!B2:H103,{6}, FALSE)), VLOOKUP(U144,Store_Showcase!B2:H134,{6}, FALSE))</f>
      </c>
      <c r="AG144">
        <f>VLOOKUP(D144,Sku_Consolidated!A2:R948,18,FALSE)</f>
      </c>
      <c r="AH144">
        <f>VLOOKUP(D144,Sku_Consolidated!A2:S948,19,FALSE)</f>
      </c>
      <c r="AI144">
        <f>VLOOKUP(D144,Sku_Consolidated!A2:T948,20,FALSE)</f>
      </c>
    </row>
    <row r="145" spans="1:35" x14ac:dyDescent="0.25">
      <c r="A145">
        <v>2024</v>
      </c>
      <c r="B145" t="s">
        <v>30</v>
      </c>
      <c r="C145" t="s">
        <v>31</v>
      </c>
      <c r="D145">
        <v>104086256</v>
      </c>
      <c r="E145" t="s">
        <v>190</v>
      </c>
      <c r="F145" s="12" t="s">
        <v>96</v>
      </c>
      <c r="G145" s="12" t="s">
        <v>96</v>
      </c>
      <c r="H145" t="s">
        <v>34</v>
      </c>
      <c r="I145" s="13" t="s">
        <v>35</v>
      </c>
      <c r="J145" s="13">
        <f>IF(H145="EA", I145, 0)</f>
      </c>
      <c r="K145" s="13">
        <f>IF(H145="KG", I145, I145 * VLOOKUP(D145,Sku_Consolidated!A2:U948,21,FALSE))</f>
      </c>
      <c r="L145" s="14" t="s">
        <v>36</v>
      </c>
      <c r="M145">
        <v>88</v>
      </c>
      <c r="N145" s="14" t="s">
        <v>191</v>
      </c>
      <c r="O145" s="14" t="s">
        <v>192</v>
      </c>
      <c r="P145" s="14" t="s">
        <v>36</v>
      </c>
      <c r="Q145" s="14" t="s">
        <v>192</v>
      </c>
      <c r="R145">
        <f>IF(IFERROR(VLOOKUP(U145,Store_Showcase!B2:H134,7, FALSE), TRUE)=TRUE, IF(IFERROR(VLOOKUP(U145,Store_SRP!B2:H103,7, FALSE), TRUE)=TRUE,VLOOKUP(U145,Store_VAM!B2:H271,7, FALSE),VLOOKUP(U145,Store_SRP!B2:H103,7, FALSE)), VLOOKUP(U145,Store_Showcase!B2:H134,7, FALSE))</f>
      </c>
      <c r="S145">
        <f>IF(IFERROR(VLOOKUP(U145,Store_Showcase!B2:K134,10, FALSE), TRUE)=TRUE, IF(IFERROR(VLOOKUP(U145,Store_SRP!B2:K103,10, FALSE), TRUE)=TRUE,VLOOKUP(U145,Store_VAM!B2:K271,10, FALSE),VLOOKUP(U145,Store_SRP!B2:K103,10, FALSE)), VLOOKUP(U145,Store_Showcase!B2:K134,10, FALSE))</f>
      </c>
      <c r="T145">
        <f>IF(VLOOKUP(D145,Sku_Consolidated!A2:S948,19,FALSE)="SHOWCASE", VLOOKUP(U145,Store_Showcase!B2:L134,11, FALSE), IF(VLOOKUP(D145,Sku_Consolidated!A2:S948,19,FALSE)="VAM",VLOOKUP(U145,Store_VAM!B2:L271,11, FALSE),VLOOKUP(U145,Store_SRP!B2:L103,11, FALSE)))</f>
      </c>
      <c r="U145" s="14">
        <v>2006</v>
      </c>
      <c r="V145">
        <f>IF(VLOOKUP(D145,Sku_Consolidated!A2:S948,19,FALSE)="SHOWCASE", VLOOKUP(U145,Store_Showcase!B2:C134,2, FALSE), IF(VLOOKUP(D145,Sku_Consolidated!A2:S948,19,FALSE)="VAM",VLOOKUP(U145,Store_VAM!B2:C271,2, FALSE),VLOOKUP(U145,Store_SRP!B2:C103,2, FALSE)))</f>
      </c>
      <c r="W145">
        <f>VLOOKUP(D145,Sku_Consolidated!A2:G948, 7, FALSE)</f>
      </c>
      <c r="X145">
        <f>VLOOKUP(D145,Sku_Consolidated!A2:K948, 11, FALSE)</f>
      </c>
      <c r="Y145">
        <f>VLOOKUP(D145,Sku_Consolidated!A2:H948, 8, FALSE)</f>
      </c>
      <c r="Z145">
        <f>VLOOKUP(D145,Sku_Consolidated!A2:I948, 9, FALSE)</f>
      </c>
      <c r="AA145" t="s">
        <v>41</v>
      </c>
      <c r="AB145">
        <f>VLOOKUP(D145,Sku_Consolidated!A2:E948, {5}, FALSE)</f>
      </c>
      <c r="AC145">
        <f>IF(VLOOKUP(D145,Sku_Consolidated!A2:S948,19,FALSE)="SHOWCASE", VLOOKUP(U145,Store_Showcase!B2:N134,13, FALSE), IF(VLOOKUP(D145,Sku_Consolidated!A2:S948,19,FALSE)="VAM",VLOOKUP(U145,Store_VAM!B2:N271,13, FALSE),VLOOKUP(U145,Store_SRP!B2:N103,13, FALSE)))</f>
      </c>
      <c r="AD145">
        <f>IF(IFERROR(AC145,TRUE)=TRUE, "-","OK")</f>
      </c>
      <c r="AE145">
        <f>IF(IFERROR(VLOOKUP(U145,Store_Showcase!B2:H134,{5}, FALSE), TRUE)=TRUE, IF(IFERROR(VLOOKUP(U145,Store_SRP!B2:H103,{5}, FALSE), TRUE)=TRUE,VLOOKUP(U145,Store_VAM!B2:H271,{5}, FALSE),VLOOKUP(U145,Store_SRP!B2:H103,{5}, FALSE)), VLOOKUP(U145,Store_Showcase!B2:H134,{5}, FALSE))</f>
      </c>
      <c r="AF145">
        <f>IF(IFERROR(VLOOKUP(U145,Store_Showcase!B2:H134,{6}, FALSE), TRUE)=TRUE, IF(IFERROR(VLOOKUP(U145,Store_SRP!B2:H103,{6}, FALSE), TRUE)=TRUE,VLOOKUP(U145,Store_VAM!B2:H271,{6}, FALSE),VLOOKUP(U145,Store_SRP!B2:H103,{6}, FALSE)), VLOOKUP(U145,Store_Showcase!B2:H134,{6}, FALSE))</f>
      </c>
      <c r="AG145">
        <f>VLOOKUP(D145,Sku_Consolidated!A2:R948,18,FALSE)</f>
      </c>
      <c r="AH145">
        <f>VLOOKUP(D145,Sku_Consolidated!A2:S948,19,FALSE)</f>
      </c>
      <c r="AI145">
        <f>VLOOKUP(D145,Sku_Consolidated!A2:T948,20,FALSE)</f>
      </c>
    </row>
    <row r="146" spans="1:35" x14ac:dyDescent="0.25">
      <c r="A146">
        <v>2024</v>
      </c>
      <c r="B146" t="s">
        <v>30</v>
      </c>
      <c r="C146" t="s">
        <v>31</v>
      </c>
      <c r="D146">
        <v>104086256</v>
      </c>
      <c r="E146" t="s">
        <v>190</v>
      </c>
      <c r="F146" s="12" t="s">
        <v>96</v>
      </c>
      <c r="G146" s="12" t="s">
        <v>102</v>
      </c>
      <c r="H146" t="s">
        <v>34</v>
      </c>
      <c r="I146" s="13" t="s">
        <v>35</v>
      </c>
      <c r="J146" s="13">
        <f>IF(H146="EA", I146, 0)</f>
      </c>
      <c r="K146" s="13">
        <f>IF(H146="KG", I146, I146 * VLOOKUP(D146,Sku_Consolidated!A2:U948,21,FALSE))</f>
      </c>
      <c r="L146" s="14" t="s">
        <v>36</v>
      </c>
      <c r="M146">
        <v>88</v>
      </c>
      <c r="N146" s="14" t="s">
        <v>191</v>
      </c>
      <c r="O146" s="14" t="s">
        <v>192</v>
      </c>
      <c r="P146" s="14" t="s">
        <v>36</v>
      </c>
      <c r="Q146" s="14" t="s">
        <v>192</v>
      </c>
      <c r="R146">
        <f>IF(IFERROR(VLOOKUP(U146,Store_Showcase!B2:H134,7, FALSE), TRUE)=TRUE, IF(IFERROR(VLOOKUP(U146,Store_SRP!B2:H103,7, FALSE), TRUE)=TRUE,VLOOKUP(U146,Store_VAM!B2:H271,7, FALSE),VLOOKUP(U146,Store_SRP!B2:H103,7, FALSE)), VLOOKUP(U146,Store_Showcase!B2:H134,7, FALSE))</f>
      </c>
      <c r="S146">
        <f>IF(IFERROR(VLOOKUP(U146,Store_Showcase!B2:K134,10, FALSE), TRUE)=TRUE, IF(IFERROR(VLOOKUP(U146,Store_SRP!B2:K103,10, FALSE), TRUE)=TRUE,VLOOKUP(U146,Store_VAM!B2:K271,10, FALSE),VLOOKUP(U146,Store_SRP!B2:K103,10, FALSE)), VLOOKUP(U146,Store_Showcase!B2:K134,10, FALSE))</f>
      </c>
      <c r="T146">
        <f>IF(VLOOKUP(D146,Sku_Consolidated!A2:S948,19,FALSE)="SHOWCASE", VLOOKUP(U146,Store_Showcase!B2:L134,11, FALSE), IF(VLOOKUP(D146,Sku_Consolidated!A2:S948,19,FALSE)="VAM",VLOOKUP(U146,Store_VAM!B2:L271,11, FALSE),VLOOKUP(U146,Store_SRP!B2:L103,11, FALSE)))</f>
      </c>
      <c r="U146" s="14">
        <v>2006</v>
      </c>
      <c r="V146">
        <f>IF(VLOOKUP(D146,Sku_Consolidated!A2:S948,19,FALSE)="SHOWCASE", VLOOKUP(U146,Store_Showcase!B2:C134,2, FALSE), IF(VLOOKUP(D146,Sku_Consolidated!A2:S948,19,FALSE)="VAM",VLOOKUP(U146,Store_VAM!B2:C271,2, FALSE),VLOOKUP(U146,Store_SRP!B2:C103,2, FALSE)))</f>
      </c>
      <c r="W146">
        <f>VLOOKUP(D146,Sku_Consolidated!A2:G948, 7, FALSE)</f>
      </c>
      <c r="X146">
        <f>VLOOKUP(D146,Sku_Consolidated!A2:K948, 11, FALSE)</f>
      </c>
      <c r="Y146">
        <f>VLOOKUP(D146,Sku_Consolidated!A2:H948, 8, FALSE)</f>
      </c>
      <c r="Z146">
        <f>VLOOKUP(D146,Sku_Consolidated!A2:I948, 9, FALSE)</f>
      </c>
      <c r="AA146" t="s">
        <v>41</v>
      </c>
      <c r="AB146">
        <f>VLOOKUP(D146,Sku_Consolidated!A2:E948, {5}, FALSE)</f>
      </c>
      <c r="AC146">
        <f>IF(VLOOKUP(D146,Sku_Consolidated!A2:S948,19,FALSE)="SHOWCASE", VLOOKUP(U146,Store_Showcase!B2:N134,13, FALSE), IF(VLOOKUP(D146,Sku_Consolidated!A2:S948,19,FALSE)="VAM",VLOOKUP(U146,Store_VAM!B2:N271,13, FALSE),VLOOKUP(U146,Store_SRP!B2:N103,13, FALSE)))</f>
      </c>
      <c r="AD146">
        <f>IF(IFERROR(AC146,TRUE)=TRUE, "-","OK")</f>
      </c>
      <c r="AE146">
        <f>IF(IFERROR(VLOOKUP(U146,Store_Showcase!B2:H134,{5}, FALSE), TRUE)=TRUE, IF(IFERROR(VLOOKUP(U146,Store_SRP!B2:H103,{5}, FALSE), TRUE)=TRUE,VLOOKUP(U146,Store_VAM!B2:H271,{5}, FALSE),VLOOKUP(U146,Store_SRP!B2:H103,{5}, FALSE)), VLOOKUP(U146,Store_Showcase!B2:H134,{5}, FALSE))</f>
      </c>
      <c r="AF146">
        <f>IF(IFERROR(VLOOKUP(U146,Store_Showcase!B2:H134,{6}, FALSE), TRUE)=TRUE, IF(IFERROR(VLOOKUP(U146,Store_SRP!B2:H103,{6}, FALSE), TRUE)=TRUE,VLOOKUP(U146,Store_VAM!B2:H271,{6}, FALSE),VLOOKUP(U146,Store_SRP!B2:H103,{6}, FALSE)), VLOOKUP(U146,Store_Showcase!B2:H134,{6}, FALSE))</f>
      </c>
      <c r="AG146">
        <f>VLOOKUP(D146,Sku_Consolidated!A2:R948,18,FALSE)</f>
      </c>
      <c r="AH146">
        <f>VLOOKUP(D146,Sku_Consolidated!A2:S948,19,FALSE)</f>
      </c>
      <c r="AI146">
        <f>VLOOKUP(D146,Sku_Consolidated!A2:T948,20,FALSE)</f>
      </c>
    </row>
    <row r="147" spans="1:35" x14ac:dyDescent="0.25">
      <c r="A147">
        <v>2024</v>
      </c>
      <c r="B147" t="s">
        <v>30</v>
      </c>
      <c r="C147" t="s">
        <v>31</v>
      </c>
      <c r="D147">
        <v>104086234</v>
      </c>
      <c r="E147" t="s">
        <v>187</v>
      </c>
      <c r="F147" s="12" t="s">
        <v>102</v>
      </c>
      <c r="G147" s="12" t="s">
        <v>102</v>
      </c>
      <c r="H147" t="s">
        <v>34</v>
      </c>
      <c r="I147" s="13" t="s">
        <v>68</v>
      </c>
      <c r="J147" s="13">
        <f>IF(H147="EA", I147, 0)</f>
      </c>
      <c r="K147" s="13">
        <f>IF(H147="KG", I147, I147 * VLOOKUP(D147,Sku_Consolidated!A2:U948,21,FALSE))</f>
      </c>
      <c r="L147" s="14" t="s">
        <v>36</v>
      </c>
      <c r="M147">
        <v>86</v>
      </c>
      <c r="N147" s="14" t="s">
        <v>193</v>
      </c>
      <c r="O147" s="14" t="s">
        <v>194</v>
      </c>
      <c r="P147" s="14" t="s">
        <v>36</v>
      </c>
      <c r="Q147" s="14" t="s">
        <v>194</v>
      </c>
      <c r="R147">
        <f>IF(IFERROR(VLOOKUP(U147,Store_Showcase!B2:H134,7, FALSE), TRUE)=TRUE, IF(IFERROR(VLOOKUP(U147,Store_SRP!B2:H103,7, FALSE), TRUE)=TRUE,VLOOKUP(U147,Store_VAM!B2:H271,7, FALSE),VLOOKUP(U147,Store_SRP!B2:H103,7, FALSE)), VLOOKUP(U147,Store_Showcase!B2:H134,7, FALSE))</f>
      </c>
      <c r="S147">
        <f>IF(IFERROR(VLOOKUP(U147,Store_Showcase!B2:K134,10, FALSE), TRUE)=TRUE, IF(IFERROR(VLOOKUP(U147,Store_SRP!B2:K103,10, FALSE), TRUE)=TRUE,VLOOKUP(U147,Store_VAM!B2:K271,10, FALSE),VLOOKUP(U147,Store_SRP!B2:K103,10, FALSE)), VLOOKUP(U147,Store_Showcase!B2:K134,10, FALSE))</f>
      </c>
      <c r="T147">
        <f>IF(VLOOKUP(D147,Sku_Consolidated!A2:S948,19,FALSE)="SHOWCASE", VLOOKUP(U147,Store_Showcase!B2:L134,11, FALSE), IF(VLOOKUP(D147,Sku_Consolidated!A2:S948,19,FALSE)="VAM",VLOOKUP(U147,Store_VAM!B2:L271,11, FALSE),VLOOKUP(U147,Store_SRP!B2:L103,11, FALSE)))</f>
      </c>
      <c r="U147" s="14">
        <v>2006</v>
      </c>
      <c r="V147">
        <f>IF(VLOOKUP(D147,Sku_Consolidated!A2:S948,19,FALSE)="SHOWCASE", VLOOKUP(U147,Store_Showcase!B2:C134,2, FALSE), IF(VLOOKUP(D147,Sku_Consolidated!A2:S948,19,FALSE)="VAM",VLOOKUP(U147,Store_VAM!B2:C271,2, FALSE),VLOOKUP(U147,Store_SRP!B2:C103,2, FALSE)))</f>
      </c>
      <c r="W147">
        <f>VLOOKUP(D147,Sku_Consolidated!A2:G948, 7, FALSE)</f>
      </c>
      <c r="X147">
        <f>VLOOKUP(D147,Sku_Consolidated!A2:K948, 11, FALSE)</f>
      </c>
      <c r="Y147">
        <f>VLOOKUP(D147,Sku_Consolidated!A2:H948, 8, FALSE)</f>
      </c>
      <c r="Z147">
        <f>VLOOKUP(D147,Sku_Consolidated!A2:I948, 9, FALSE)</f>
      </c>
      <c r="AA147" t="s">
        <v>41</v>
      </c>
      <c r="AB147">
        <f>VLOOKUP(D147,Sku_Consolidated!A2:E948, {5}, FALSE)</f>
      </c>
      <c r="AC147">
        <f>IF(VLOOKUP(D147,Sku_Consolidated!A2:S948,19,FALSE)="SHOWCASE", VLOOKUP(U147,Store_Showcase!B2:N134,13, FALSE), IF(VLOOKUP(D147,Sku_Consolidated!A2:S948,19,FALSE)="VAM",VLOOKUP(U147,Store_VAM!B2:N271,13, FALSE),VLOOKUP(U147,Store_SRP!B2:N103,13, FALSE)))</f>
      </c>
      <c r="AD147">
        <f>IF(IFERROR(AC147,TRUE)=TRUE, "-","OK")</f>
      </c>
      <c r="AE147">
        <f>IF(IFERROR(VLOOKUP(U147,Store_Showcase!B2:H134,{5}, FALSE), TRUE)=TRUE, IF(IFERROR(VLOOKUP(U147,Store_SRP!B2:H103,{5}, FALSE), TRUE)=TRUE,VLOOKUP(U147,Store_VAM!B2:H271,{5}, FALSE),VLOOKUP(U147,Store_SRP!B2:H103,{5}, FALSE)), VLOOKUP(U147,Store_Showcase!B2:H134,{5}, FALSE))</f>
      </c>
      <c r="AF147">
        <f>IF(IFERROR(VLOOKUP(U147,Store_Showcase!B2:H134,{6}, FALSE), TRUE)=TRUE, IF(IFERROR(VLOOKUP(U147,Store_SRP!B2:H103,{6}, FALSE), TRUE)=TRUE,VLOOKUP(U147,Store_VAM!B2:H271,{6}, FALSE),VLOOKUP(U147,Store_SRP!B2:H103,{6}, FALSE)), VLOOKUP(U147,Store_Showcase!B2:H134,{6}, FALSE))</f>
      </c>
      <c r="AG147">
        <f>VLOOKUP(D147,Sku_Consolidated!A2:R948,18,FALSE)</f>
      </c>
      <c r="AH147">
        <f>VLOOKUP(D147,Sku_Consolidated!A2:S948,19,FALSE)</f>
      </c>
      <c r="AI147">
        <f>VLOOKUP(D147,Sku_Consolidated!A2:T948,20,FALSE)</f>
      </c>
    </row>
    <row r="148" spans="1:35" x14ac:dyDescent="0.25">
      <c r="A148">
        <v>2024</v>
      </c>
      <c r="B148" t="s">
        <v>30</v>
      </c>
      <c r="C148" t="s">
        <v>31</v>
      </c>
      <c r="D148">
        <v>104086239</v>
      </c>
      <c r="E148" t="s">
        <v>181</v>
      </c>
      <c r="F148" s="12" t="s">
        <v>102</v>
      </c>
      <c r="G148" s="12" t="s">
        <v>102</v>
      </c>
      <c r="H148" t="s">
        <v>34</v>
      </c>
      <c r="I148" s="13" t="s">
        <v>68</v>
      </c>
      <c r="J148" s="13">
        <f>IF(H148="EA", I148, 0)</f>
      </c>
      <c r="K148" s="13">
        <f>IF(H148="KG", I148, I148 * VLOOKUP(D148,Sku_Consolidated!A2:U948,21,FALSE))</f>
      </c>
      <c r="L148" s="14" t="s">
        <v>36</v>
      </c>
      <c r="M148">
        <v>88</v>
      </c>
      <c r="N148" s="14" t="s">
        <v>195</v>
      </c>
      <c r="O148" s="14" t="s">
        <v>196</v>
      </c>
      <c r="P148" s="14" t="s">
        <v>36</v>
      </c>
      <c r="Q148" s="14" t="s">
        <v>196</v>
      </c>
      <c r="R148">
        <f>IF(IFERROR(VLOOKUP(U148,Store_Showcase!B2:H134,7, FALSE), TRUE)=TRUE, IF(IFERROR(VLOOKUP(U148,Store_SRP!B2:H103,7, FALSE), TRUE)=TRUE,VLOOKUP(U148,Store_VAM!B2:H271,7, FALSE),VLOOKUP(U148,Store_SRP!B2:H103,7, FALSE)), VLOOKUP(U148,Store_Showcase!B2:H134,7, FALSE))</f>
      </c>
      <c r="S148">
        <f>IF(IFERROR(VLOOKUP(U148,Store_Showcase!B2:K134,10, FALSE), TRUE)=TRUE, IF(IFERROR(VLOOKUP(U148,Store_SRP!B2:K103,10, FALSE), TRUE)=TRUE,VLOOKUP(U148,Store_VAM!B2:K271,10, FALSE),VLOOKUP(U148,Store_SRP!B2:K103,10, FALSE)), VLOOKUP(U148,Store_Showcase!B2:K134,10, FALSE))</f>
      </c>
      <c r="T148">
        <f>IF(VLOOKUP(D148,Sku_Consolidated!A2:S948,19,FALSE)="SHOWCASE", VLOOKUP(U148,Store_Showcase!B2:L134,11, FALSE), IF(VLOOKUP(D148,Sku_Consolidated!A2:S948,19,FALSE)="VAM",VLOOKUP(U148,Store_VAM!B2:L271,11, FALSE),VLOOKUP(U148,Store_SRP!B2:L103,11, FALSE)))</f>
      </c>
      <c r="U148" s="14">
        <v>2006</v>
      </c>
      <c r="V148">
        <f>IF(VLOOKUP(D148,Sku_Consolidated!A2:S948,19,FALSE)="SHOWCASE", VLOOKUP(U148,Store_Showcase!B2:C134,2, FALSE), IF(VLOOKUP(D148,Sku_Consolidated!A2:S948,19,FALSE)="VAM",VLOOKUP(U148,Store_VAM!B2:C271,2, FALSE),VLOOKUP(U148,Store_SRP!B2:C103,2, FALSE)))</f>
      </c>
      <c r="W148">
        <f>VLOOKUP(D148,Sku_Consolidated!A2:G948, 7, FALSE)</f>
      </c>
      <c r="X148">
        <f>VLOOKUP(D148,Sku_Consolidated!A2:K948, 11, FALSE)</f>
      </c>
      <c r="Y148">
        <f>VLOOKUP(D148,Sku_Consolidated!A2:H948, 8, FALSE)</f>
      </c>
      <c r="Z148">
        <f>VLOOKUP(D148,Sku_Consolidated!A2:I948, 9, FALSE)</f>
      </c>
      <c r="AA148" t="s">
        <v>41</v>
      </c>
      <c r="AB148">
        <f>VLOOKUP(D148,Sku_Consolidated!A2:E948, {5}, FALSE)</f>
      </c>
      <c r="AC148">
        <f>IF(VLOOKUP(D148,Sku_Consolidated!A2:S948,19,FALSE)="SHOWCASE", VLOOKUP(U148,Store_Showcase!B2:N134,13, FALSE), IF(VLOOKUP(D148,Sku_Consolidated!A2:S948,19,FALSE)="VAM",VLOOKUP(U148,Store_VAM!B2:N271,13, FALSE),VLOOKUP(U148,Store_SRP!B2:N103,13, FALSE)))</f>
      </c>
      <c r="AD148">
        <f>IF(IFERROR(AC148,TRUE)=TRUE, "-","OK")</f>
      </c>
      <c r="AE148">
        <f>IF(IFERROR(VLOOKUP(U148,Store_Showcase!B2:H134,{5}, FALSE), TRUE)=TRUE, IF(IFERROR(VLOOKUP(U148,Store_SRP!B2:H103,{5}, FALSE), TRUE)=TRUE,VLOOKUP(U148,Store_VAM!B2:H271,{5}, FALSE),VLOOKUP(U148,Store_SRP!B2:H103,{5}, FALSE)), VLOOKUP(U148,Store_Showcase!B2:H134,{5}, FALSE))</f>
      </c>
      <c r="AF148">
        <f>IF(IFERROR(VLOOKUP(U148,Store_Showcase!B2:H134,{6}, FALSE), TRUE)=TRUE, IF(IFERROR(VLOOKUP(U148,Store_SRP!B2:H103,{6}, FALSE), TRUE)=TRUE,VLOOKUP(U148,Store_VAM!B2:H271,{6}, FALSE),VLOOKUP(U148,Store_SRP!B2:H103,{6}, FALSE)), VLOOKUP(U148,Store_Showcase!B2:H134,{6}, FALSE))</f>
      </c>
      <c r="AG148">
        <f>VLOOKUP(D148,Sku_Consolidated!A2:R948,18,FALSE)</f>
      </c>
      <c r="AH148">
        <f>VLOOKUP(D148,Sku_Consolidated!A2:S948,19,FALSE)</f>
      </c>
      <c r="AI148">
        <f>VLOOKUP(D148,Sku_Consolidated!A2:T948,20,FALSE)</f>
      </c>
    </row>
    <row r="149" spans="1:35" x14ac:dyDescent="0.25">
      <c r="A149">
        <v>2024</v>
      </c>
      <c r="B149" t="s">
        <v>30</v>
      </c>
      <c r="C149" t="s">
        <v>31</v>
      </c>
      <c r="D149">
        <v>104086242</v>
      </c>
      <c r="E149" t="s">
        <v>178</v>
      </c>
      <c r="F149" s="12" t="s">
        <v>102</v>
      </c>
      <c r="G149" s="12" t="s">
        <v>102</v>
      </c>
      <c r="H149" t="s">
        <v>34</v>
      </c>
      <c r="I149" s="13" t="s">
        <v>35</v>
      </c>
      <c r="J149" s="13">
        <f>IF(H149="EA", I149, 0)</f>
      </c>
      <c r="K149" s="13">
        <f>IF(H149="KG", I149, I149 * VLOOKUP(D149,Sku_Consolidated!A2:U948,21,FALSE))</f>
      </c>
      <c r="L149" s="14" t="s">
        <v>36</v>
      </c>
      <c r="M149">
        <v>88</v>
      </c>
      <c r="N149" s="14" t="s">
        <v>179</v>
      </c>
      <c r="O149" s="14" t="s">
        <v>180</v>
      </c>
      <c r="P149" s="14" t="s">
        <v>36</v>
      </c>
      <c r="Q149" s="14" t="s">
        <v>180</v>
      </c>
      <c r="R149">
        <f>IF(IFERROR(VLOOKUP(U149,Store_Showcase!B2:H134,7, FALSE), TRUE)=TRUE, IF(IFERROR(VLOOKUP(U149,Store_SRP!B2:H103,7, FALSE), TRUE)=TRUE,VLOOKUP(U149,Store_VAM!B2:H271,7, FALSE),VLOOKUP(U149,Store_SRP!B2:H103,7, FALSE)), VLOOKUP(U149,Store_Showcase!B2:H134,7, FALSE))</f>
      </c>
      <c r="S149">
        <f>IF(IFERROR(VLOOKUP(U149,Store_Showcase!B2:K134,10, FALSE), TRUE)=TRUE, IF(IFERROR(VLOOKUP(U149,Store_SRP!B2:K103,10, FALSE), TRUE)=TRUE,VLOOKUP(U149,Store_VAM!B2:K271,10, FALSE),VLOOKUP(U149,Store_SRP!B2:K103,10, FALSE)), VLOOKUP(U149,Store_Showcase!B2:K134,10, FALSE))</f>
      </c>
      <c r="T149">
        <f>IF(VLOOKUP(D149,Sku_Consolidated!A2:S948,19,FALSE)="SHOWCASE", VLOOKUP(U149,Store_Showcase!B2:L134,11, FALSE), IF(VLOOKUP(D149,Sku_Consolidated!A2:S948,19,FALSE)="VAM",VLOOKUP(U149,Store_VAM!B2:L271,11, FALSE),VLOOKUP(U149,Store_SRP!B2:L103,11, FALSE)))</f>
      </c>
      <c r="U149" s="14">
        <v>2006</v>
      </c>
      <c r="V149">
        <f>IF(VLOOKUP(D149,Sku_Consolidated!A2:S948,19,FALSE)="SHOWCASE", VLOOKUP(U149,Store_Showcase!B2:C134,2, FALSE), IF(VLOOKUP(D149,Sku_Consolidated!A2:S948,19,FALSE)="VAM",VLOOKUP(U149,Store_VAM!B2:C271,2, FALSE),VLOOKUP(U149,Store_SRP!B2:C103,2, FALSE)))</f>
      </c>
      <c r="W149">
        <f>VLOOKUP(D149,Sku_Consolidated!A2:G948, 7, FALSE)</f>
      </c>
      <c r="X149">
        <f>VLOOKUP(D149,Sku_Consolidated!A2:K948, 11, FALSE)</f>
      </c>
      <c r="Y149">
        <f>VLOOKUP(D149,Sku_Consolidated!A2:H948, 8, FALSE)</f>
      </c>
      <c r="Z149">
        <f>VLOOKUP(D149,Sku_Consolidated!A2:I948, 9, FALSE)</f>
      </c>
      <c r="AA149" t="s">
        <v>41</v>
      </c>
      <c r="AB149">
        <f>VLOOKUP(D149,Sku_Consolidated!A2:E948, {5}, FALSE)</f>
      </c>
      <c r="AC149">
        <f>IF(VLOOKUP(D149,Sku_Consolidated!A2:S948,19,FALSE)="SHOWCASE", VLOOKUP(U149,Store_Showcase!B2:N134,13, FALSE), IF(VLOOKUP(D149,Sku_Consolidated!A2:S948,19,FALSE)="VAM",VLOOKUP(U149,Store_VAM!B2:N271,13, FALSE),VLOOKUP(U149,Store_SRP!B2:N103,13, FALSE)))</f>
      </c>
      <c r="AD149">
        <f>IF(IFERROR(AC149,TRUE)=TRUE, "-","OK")</f>
      </c>
      <c r="AE149">
        <f>IF(IFERROR(VLOOKUP(U149,Store_Showcase!B2:H134,{5}, FALSE), TRUE)=TRUE, IF(IFERROR(VLOOKUP(U149,Store_SRP!B2:H103,{5}, FALSE), TRUE)=TRUE,VLOOKUP(U149,Store_VAM!B2:H271,{5}, FALSE),VLOOKUP(U149,Store_SRP!B2:H103,{5}, FALSE)), VLOOKUP(U149,Store_Showcase!B2:H134,{5}, FALSE))</f>
      </c>
      <c r="AF149">
        <f>IF(IFERROR(VLOOKUP(U149,Store_Showcase!B2:H134,{6}, FALSE), TRUE)=TRUE, IF(IFERROR(VLOOKUP(U149,Store_SRP!B2:H103,{6}, FALSE), TRUE)=TRUE,VLOOKUP(U149,Store_VAM!B2:H271,{6}, FALSE),VLOOKUP(U149,Store_SRP!B2:H103,{6}, FALSE)), VLOOKUP(U149,Store_Showcase!B2:H134,{6}, FALSE))</f>
      </c>
      <c r="AG149">
        <f>VLOOKUP(D149,Sku_Consolidated!A2:R948,18,FALSE)</f>
      </c>
      <c r="AH149">
        <f>VLOOKUP(D149,Sku_Consolidated!A2:S948,19,FALSE)</f>
      </c>
      <c r="AI149">
        <f>VLOOKUP(D149,Sku_Consolidated!A2:T948,20,FALSE)</f>
      </c>
    </row>
    <row r="150" spans="1:35" x14ac:dyDescent="0.25">
      <c r="A150">
        <v>2024</v>
      </c>
      <c r="B150" t="s">
        <v>30</v>
      </c>
      <c r="C150" t="s">
        <v>31</v>
      </c>
      <c r="D150">
        <v>104086256</v>
      </c>
      <c r="E150" t="s">
        <v>190</v>
      </c>
      <c r="F150" s="12" t="s">
        <v>102</v>
      </c>
      <c r="G150" s="12" t="s">
        <v>102</v>
      </c>
      <c r="H150" t="s">
        <v>34</v>
      </c>
      <c r="I150" s="13" t="s">
        <v>35</v>
      </c>
      <c r="J150" s="13">
        <f>IF(H150="EA", I150, 0)</f>
      </c>
      <c r="K150" s="13">
        <f>IF(H150="KG", I150, I150 * VLOOKUP(D150,Sku_Consolidated!A2:U948,21,FALSE))</f>
      </c>
      <c r="L150" s="14" t="s">
        <v>36</v>
      </c>
      <c r="M150">
        <v>88</v>
      </c>
      <c r="N150" s="14" t="s">
        <v>191</v>
      </c>
      <c r="O150" s="14" t="s">
        <v>192</v>
      </c>
      <c r="P150" s="14" t="s">
        <v>36</v>
      </c>
      <c r="Q150" s="14" t="s">
        <v>192</v>
      </c>
      <c r="R150">
        <f>IF(IFERROR(VLOOKUP(U150,Store_Showcase!B2:H134,7, FALSE), TRUE)=TRUE, IF(IFERROR(VLOOKUP(U150,Store_SRP!B2:H103,7, FALSE), TRUE)=TRUE,VLOOKUP(U150,Store_VAM!B2:H271,7, FALSE),VLOOKUP(U150,Store_SRP!B2:H103,7, FALSE)), VLOOKUP(U150,Store_Showcase!B2:H134,7, FALSE))</f>
      </c>
      <c r="S150">
        <f>IF(IFERROR(VLOOKUP(U150,Store_Showcase!B2:K134,10, FALSE), TRUE)=TRUE, IF(IFERROR(VLOOKUP(U150,Store_SRP!B2:K103,10, FALSE), TRUE)=TRUE,VLOOKUP(U150,Store_VAM!B2:K271,10, FALSE),VLOOKUP(U150,Store_SRP!B2:K103,10, FALSE)), VLOOKUP(U150,Store_Showcase!B2:K134,10, FALSE))</f>
      </c>
      <c r="T150">
        <f>IF(VLOOKUP(D150,Sku_Consolidated!A2:S948,19,FALSE)="SHOWCASE", VLOOKUP(U150,Store_Showcase!B2:L134,11, FALSE), IF(VLOOKUP(D150,Sku_Consolidated!A2:S948,19,FALSE)="VAM",VLOOKUP(U150,Store_VAM!B2:L271,11, FALSE),VLOOKUP(U150,Store_SRP!B2:L103,11, FALSE)))</f>
      </c>
      <c r="U150" s="14">
        <v>2006</v>
      </c>
      <c r="V150">
        <f>IF(VLOOKUP(D150,Sku_Consolidated!A2:S948,19,FALSE)="SHOWCASE", VLOOKUP(U150,Store_Showcase!B2:C134,2, FALSE), IF(VLOOKUP(D150,Sku_Consolidated!A2:S948,19,FALSE)="VAM",VLOOKUP(U150,Store_VAM!B2:C271,2, FALSE),VLOOKUP(U150,Store_SRP!B2:C103,2, FALSE)))</f>
      </c>
      <c r="W150">
        <f>VLOOKUP(D150,Sku_Consolidated!A2:G948, 7, FALSE)</f>
      </c>
      <c r="X150">
        <f>VLOOKUP(D150,Sku_Consolidated!A2:K948, 11, FALSE)</f>
      </c>
      <c r="Y150">
        <f>VLOOKUP(D150,Sku_Consolidated!A2:H948, 8, FALSE)</f>
      </c>
      <c r="Z150">
        <f>VLOOKUP(D150,Sku_Consolidated!A2:I948, 9, FALSE)</f>
      </c>
      <c r="AA150" t="s">
        <v>41</v>
      </c>
      <c r="AB150">
        <f>VLOOKUP(D150,Sku_Consolidated!A2:E948, {5}, FALSE)</f>
      </c>
      <c r="AC150">
        <f>IF(VLOOKUP(D150,Sku_Consolidated!A2:S948,19,FALSE)="SHOWCASE", VLOOKUP(U150,Store_Showcase!B2:N134,13, FALSE), IF(VLOOKUP(D150,Sku_Consolidated!A2:S948,19,FALSE)="VAM",VLOOKUP(U150,Store_VAM!B2:N271,13, FALSE),VLOOKUP(U150,Store_SRP!B2:N103,13, FALSE)))</f>
      </c>
      <c r="AD150">
        <f>IF(IFERROR(AC150,TRUE)=TRUE, "-","OK")</f>
      </c>
      <c r="AE150">
        <f>IF(IFERROR(VLOOKUP(U150,Store_Showcase!B2:H134,{5}, FALSE), TRUE)=TRUE, IF(IFERROR(VLOOKUP(U150,Store_SRP!B2:H103,{5}, FALSE), TRUE)=TRUE,VLOOKUP(U150,Store_VAM!B2:H271,{5}, FALSE),VLOOKUP(U150,Store_SRP!B2:H103,{5}, FALSE)), VLOOKUP(U150,Store_Showcase!B2:H134,{5}, FALSE))</f>
      </c>
      <c r="AF150">
        <f>IF(IFERROR(VLOOKUP(U150,Store_Showcase!B2:H134,{6}, FALSE), TRUE)=TRUE, IF(IFERROR(VLOOKUP(U150,Store_SRP!B2:H103,{6}, FALSE), TRUE)=TRUE,VLOOKUP(U150,Store_VAM!B2:H271,{6}, FALSE),VLOOKUP(U150,Store_SRP!B2:H103,{6}, FALSE)), VLOOKUP(U150,Store_Showcase!B2:H134,{6}, FALSE))</f>
      </c>
      <c r="AG150">
        <f>VLOOKUP(D150,Sku_Consolidated!A2:R948,18,FALSE)</f>
      </c>
      <c r="AH150">
        <f>VLOOKUP(D150,Sku_Consolidated!A2:S948,19,FALSE)</f>
      </c>
      <c r="AI150">
        <f>VLOOKUP(D150,Sku_Consolidated!A2:T948,20,FALSE)</f>
      </c>
    </row>
    <row r="151" spans="1:35" x14ac:dyDescent="0.25">
      <c r="A151">
        <v>2024</v>
      </c>
      <c r="B151" t="s">
        <v>30</v>
      </c>
      <c r="C151" t="s">
        <v>31</v>
      </c>
      <c r="D151">
        <v>104086234</v>
      </c>
      <c r="E151" t="s">
        <v>187</v>
      </c>
      <c r="F151" s="12" t="s">
        <v>103</v>
      </c>
      <c r="G151" s="12" t="s">
        <v>103</v>
      </c>
      <c r="H151" t="s">
        <v>34</v>
      </c>
      <c r="I151" s="13" t="s">
        <v>35</v>
      </c>
      <c r="J151" s="13">
        <f>IF(H151="EA", I151, 0)</f>
      </c>
      <c r="K151" s="13">
        <f>IF(H151="KG", I151, I151 * VLOOKUP(D151,Sku_Consolidated!A2:U948,21,FALSE))</f>
      </c>
      <c r="L151" s="14" t="s">
        <v>36</v>
      </c>
      <c r="M151">
        <v>86</v>
      </c>
      <c r="N151" s="14" t="s">
        <v>197</v>
      </c>
      <c r="O151" s="14" t="s">
        <v>198</v>
      </c>
      <c r="P151" s="14" t="s">
        <v>36</v>
      </c>
      <c r="Q151" s="14" t="s">
        <v>198</v>
      </c>
      <c r="R151">
        <f>IF(IFERROR(VLOOKUP(U151,Store_Showcase!B2:H134,7, FALSE), TRUE)=TRUE, IF(IFERROR(VLOOKUP(U151,Store_SRP!B2:H103,7, FALSE), TRUE)=TRUE,VLOOKUP(U151,Store_VAM!B2:H271,7, FALSE),VLOOKUP(U151,Store_SRP!B2:H103,7, FALSE)), VLOOKUP(U151,Store_Showcase!B2:H134,7, FALSE))</f>
      </c>
      <c r="S151">
        <f>IF(IFERROR(VLOOKUP(U151,Store_Showcase!B2:K134,10, FALSE), TRUE)=TRUE, IF(IFERROR(VLOOKUP(U151,Store_SRP!B2:K103,10, FALSE), TRUE)=TRUE,VLOOKUP(U151,Store_VAM!B2:K271,10, FALSE),VLOOKUP(U151,Store_SRP!B2:K103,10, FALSE)), VLOOKUP(U151,Store_Showcase!B2:K134,10, FALSE))</f>
      </c>
      <c r="T151">
        <f>IF(VLOOKUP(D151,Sku_Consolidated!A2:S948,19,FALSE)="SHOWCASE", VLOOKUP(U151,Store_Showcase!B2:L134,11, FALSE), IF(VLOOKUP(D151,Sku_Consolidated!A2:S948,19,FALSE)="VAM",VLOOKUP(U151,Store_VAM!B2:L271,11, FALSE),VLOOKUP(U151,Store_SRP!B2:L103,11, FALSE)))</f>
      </c>
      <c r="U151" s="14">
        <v>2006</v>
      </c>
      <c r="V151">
        <f>IF(VLOOKUP(D151,Sku_Consolidated!A2:S948,19,FALSE)="SHOWCASE", VLOOKUP(U151,Store_Showcase!B2:C134,2, FALSE), IF(VLOOKUP(D151,Sku_Consolidated!A2:S948,19,FALSE)="VAM",VLOOKUP(U151,Store_VAM!B2:C271,2, FALSE),VLOOKUP(U151,Store_SRP!B2:C103,2, FALSE)))</f>
      </c>
      <c r="W151">
        <f>VLOOKUP(D151,Sku_Consolidated!A2:G948, 7, FALSE)</f>
      </c>
      <c r="X151">
        <f>VLOOKUP(D151,Sku_Consolidated!A2:K948, 11, FALSE)</f>
      </c>
      <c r="Y151">
        <f>VLOOKUP(D151,Sku_Consolidated!A2:H948, 8, FALSE)</f>
      </c>
      <c r="Z151">
        <f>VLOOKUP(D151,Sku_Consolidated!A2:I948, 9, FALSE)</f>
      </c>
      <c r="AA151" t="s">
        <v>41</v>
      </c>
      <c r="AB151">
        <f>VLOOKUP(D151,Sku_Consolidated!A2:E948, {5}, FALSE)</f>
      </c>
      <c r="AC151">
        <f>IF(VLOOKUP(D151,Sku_Consolidated!A2:S948,19,FALSE)="SHOWCASE", VLOOKUP(U151,Store_Showcase!B2:N134,13, FALSE), IF(VLOOKUP(D151,Sku_Consolidated!A2:S948,19,FALSE)="VAM",VLOOKUP(U151,Store_VAM!B2:N271,13, FALSE),VLOOKUP(U151,Store_SRP!B2:N103,13, FALSE)))</f>
      </c>
      <c r="AD151">
        <f>IF(IFERROR(AC151,TRUE)=TRUE, "-","OK")</f>
      </c>
      <c r="AE151">
        <f>IF(IFERROR(VLOOKUP(U151,Store_Showcase!B2:H134,{5}, FALSE), TRUE)=TRUE, IF(IFERROR(VLOOKUP(U151,Store_SRP!B2:H103,{5}, FALSE), TRUE)=TRUE,VLOOKUP(U151,Store_VAM!B2:H271,{5}, FALSE),VLOOKUP(U151,Store_SRP!B2:H103,{5}, FALSE)), VLOOKUP(U151,Store_Showcase!B2:H134,{5}, FALSE))</f>
      </c>
      <c r="AF151">
        <f>IF(IFERROR(VLOOKUP(U151,Store_Showcase!B2:H134,{6}, FALSE), TRUE)=TRUE, IF(IFERROR(VLOOKUP(U151,Store_SRP!B2:H103,{6}, FALSE), TRUE)=TRUE,VLOOKUP(U151,Store_VAM!B2:H271,{6}, FALSE),VLOOKUP(U151,Store_SRP!B2:H103,{6}, FALSE)), VLOOKUP(U151,Store_Showcase!B2:H134,{6}, FALSE))</f>
      </c>
      <c r="AG151">
        <f>VLOOKUP(D151,Sku_Consolidated!A2:R948,18,FALSE)</f>
      </c>
      <c r="AH151">
        <f>VLOOKUP(D151,Sku_Consolidated!A2:S948,19,FALSE)</f>
      </c>
      <c r="AI151">
        <f>VLOOKUP(D151,Sku_Consolidated!A2:T948,20,FALSE)</f>
      </c>
    </row>
    <row r="152" spans="1:35" x14ac:dyDescent="0.25">
      <c r="A152">
        <v>2024</v>
      </c>
      <c r="B152" t="s">
        <v>30</v>
      </c>
      <c r="C152" t="s">
        <v>31</v>
      </c>
      <c r="D152">
        <v>104086256</v>
      </c>
      <c r="E152" t="s">
        <v>190</v>
      </c>
      <c r="F152" s="12" t="s">
        <v>104</v>
      </c>
      <c r="G152" s="12" t="s">
        <v>104</v>
      </c>
      <c r="H152" t="s">
        <v>34</v>
      </c>
      <c r="I152" s="13" t="s">
        <v>35</v>
      </c>
      <c r="J152" s="13">
        <f>IF(H152="EA", I152, 0)</f>
      </c>
      <c r="K152" s="13">
        <f>IF(H152="KG", I152, I152 * VLOOKUP(D152,Sku_Consolidated!A2:U948,21,FALSE))</f>
      </c>
      <c r="L152" s="14" t="s">
        <v>36</v>
      </c>
      <c r="M152">
        <v>88</v>
      </c>
      <c r="N152" s="14" t="s">
        <v>191</v>
      </c>
      <c r="O152" s="14" t="s">
        <v>192</v>
      </c>
      <c r="P152" s="14" t="s">
        <v>36</v>
      </c>
      <c r="Q152" s="14" t="s">
        <v>192</v>
      </c>
      <c r="R152">
        <f>IF(IFERROR(VLOOKUP(U152,Store_Showcase!B2:H134,7, FALSE), TRUE)=TRUE, IF(IFERROR(VLOOKUP(U152,Store_SRP!B2:H103,7, FALSE), TRUE)=TRUE,VLOOKUP(U152,Store_VAM!B2:H271,7, FALSE),VLOOKUP(U152,Store_SRP!B2:H103,7, FALSE)), VLOOKUP(U152,Store_Showcase!B2:H134,7, FALSE))</f>
      </c>
      <c r="S152">
        <f>IF(IFERROR(VLOOKUP(U152,Store_Showcase!B2:K134,10, FALSE), TRUE)=TRUE, IF(IFERROR(VLOOKUP(U152,Store_SRP!B2:K103,10, FALSE), TRUE)=TRUE,VLOOKUP(U152,Store_VAM!B2:K271,10, FALSE),VLOOKUP(U152,Store_SRP!B2:K103,10, FALSE)), VLOOKUP(U152,Store_Showcase!B2:K134,10, FALSE))</f>
      </c>
      <c r="T152">
        <f>IF(VLOOKUP(D152,Sku_Consolidated!A2:S948,19,FALSE)="SHOWCASE", VLOOKUP(U152,Store_Showcase!B2:L134,11, FALSE), IF(VLOOKUP(D152,Sku_Consolidated!A2:S948,19,FALSE)="VAM",VLOOKUP(U152,Store_VAM!B2:L271,11, FALSE),VLOOKUP(U152,Store_SRP!B2:L103,11, FALSE)))</f>
      </c>
      <c r="U152" s="14">
        <v>2006</v>
      </c>
      <c r="V152">
        <f>IF(VLOOKUP(D152,Sku_Consolidated!A2:S948,19,FALSE)="SHOWCASE", VLOOKUP(U152,Store_Showcase!B2:C134,2, FALSE), IF(VLOOKUP(D152,Sku_Consolidated!A2:S948,19,FALSE)="VAM",VLOOKUP(U152,Store_VAM!B2:C271,2, FALSE),VLOOKUP(U152,Store_SRP!B2:C103,2, FALSE)))</f>
      </c>
      <c r="W152">
        <f>VLOOKUP(D152,Sku_Consolidated!A2:G948, 7, FALSE)</f>
      </c>
      <c r="X152">
        <f>VLOOKUP(D152,Sku_Consolidated!A2:K948, 11, FALSE)</f>
      </c>
      <c r="Y152">
        <f>VLOOKUP(D152,Sku_Consolidated!A2:H948, 8, FALSE)</f>
      </c>
      <c r="Z152">
        <f>VLOOKUP(D152,Sku_Consolidated!A2:I948, 9, FALSE)</f>
      </c>
      <c r="AA152" t="s">
        <v>41</v>
      </c>
      <c r="AB152">
        <f>VLOOKUP(D152,Sku_Consolidated!A2:E948, {5}, FALSE)</f>
      </c>
      <c r="AC152">
        <f>IF(VLOOKUP(D152,Sku_Consolidated!A2:S948,19,FALSE)="SHOWCASE", VLOOKUP(U152,Store_Showcase!B2:N134,13, FALSE), IF(VLOOKUP(D152,Sku_Consolidated!A2:S948,19,FALSE)="VAM",VLOOKUP(U152,Store_VAM!B2:N271,13, FALSE),VLOOKUP(U152,Store_SRP!B2:N103,13, FALSE)))</f>
      </c>
      <c r="AD152">
        <f>IF(IFERROR(AC152,TRUE)=TRUE, "-","OK")</f>
      </c>
      <c r="AE152">
        <f>IF(IFERROR(VLOOKUP(U152,Store_Showcase!B2:H134,{5}, FALSE), TRUE)=TRUE, IF(IFERROR(VLOOKUP(U152,Store_SRP!B2:H103,{5}, FALSE), TRUE)=TRUE,VLOOKUP(U152,Store_VAM!B2:H271,{5}, FALSE),VLOOKUP(U152,Store_SRP!B2:H103,{5}, FALSE)), VLOOKUP(U152,Store_Showcase!B2:H134,{5}, FALSE))</f>
      </c>
      <c r="AF152">
        <f>IF(IFERROR(VLOOKUP(U152,Store_Showcase!B2:H134,{6}, FALSE), TRUE)=TRUE, IF(IFERROR(VLOOKUP(U152,Store_SRP!B2:H103,{6}, FALSE), TRUE)=TRUE,VLOOKUP(U152,Store_VAM!B2:H271,{6}, FALSE),VLOOKUP(U152,Store_SRP!B2:H103,{6}, FALSE)), VLOOKUP(U152,Store_Showcase!B2:H134,{6}, FALSE))</f>
      </c>
      <c r="AG152">
        <f>VLOOKUP(D152,Sku_Consolidated!A2:R948,18,FALSE)</f>
      </c>
      <c r="AH152">
        <f>VLOOKUP(D152,Sku_Consolidated!A2:S948,19,FALSE)</f>
      </c>
      <c r="AI152">
        <f>VLOOKUP(D152,Sku_Consolidated!A2:T948,20,FALSE)</f>
      </c>
    </row>
    <row r="153" spans="1:35" x14ac:dyDescent="0.25">
      <c r="A153">
        <v>2024</v>
      </c>
      <c r="B153" t="s">
        <v>30</v>
      </c>
      <c r="C153" t="s">
        <v>31</v>
      </c>
      <c r="D153">
        <v>104086256</v>
      </c>
      <c r="E153" t="s">
        <v>190</v>
      </c>
      <c r="F153" s="12" t="s">
        <v>109</v>
      </c>
      <c r="G153" s="12" t="s">
        <v>109</v>
      </c>
      <c r="H153" t="s">
        <v>34</v>
      </c>
      <c r="I153" s="13" t="s">
        <v>68</v>
      </c>
      <c r="J153" s="13">
        <f>IF(H153="EA", I153, 0)</f>
      </c>
      <c r="K153" s="13">
        <f>IF(H153="KG", I153, I153 * VLOOKUP(D153,Sku_Consolidated!A2:U948,21,FALSE))</f>
      </c>
      <c r="L153" s="14" t="s">
        <v>36</v>
      </c>
      <c r="M153">
        <v>88</v>
      </c>
      <c r="N153" s="14" t="s">
        <v>199</v>
      </c>
      <c r="O153" s="14" t="s">
        <v>200</v>
      </c>
      <c r="P153" s="14" t="s">
        <v>36</v>
      </c>
      <c r="Q153" s="14" t="s">
        <v>200</v>
      </c>
      <c r="R153">
        <f>IF(IFERROR(VLOOKUP(U153,Store_Showcase!B2:H134,7, FALSE), TRUE)=TRUE, IF(IFERROR(VLOOKUP(U153,Store_SRP!B2:H103,7, FALSE), TRUE)=TRUE,VLOOKUP(U153,Store_VAM!B2:H271,7, FALSE),VLOOKUP(U153,Store_SRP!B2:H103,7, FALSE)), VLOOKUP(U153,Store_Showcase!B2:H134,7, FALSE))</f>
      </c>
      <c r="S153">
        <f>IF(IFERROR(VLOOKUP(U153,Store_Showcase!B2:K134,10, FALSE), TRUE)=TRUE, IF(IFERROR(VLOOKUP(U153,Store_SRP!B2:K103,10, FALSE), TRUE)=TRUE,VLOOKUP(U153,Store_VAM!B2:K271,10, FALSE),VLOOKUP(U153,Store_SRP!B2:K103,10, FALSE)), VLOOKUP(U153,Store_Showcase!B2:K134,10, FALSE))</f>
      </c>
      <c r="T153">
        <f>IF(VLOOKUP(D153,Sku_Consolidated!A2:S948,19,FALSE)="SHOWCASE", VLOOKUP(U153,Store_Showcase!B2:L134,11, FALSE), IF(VLOOKUP(D153,Sku_Consolidated!A2:S948,19,FALSE)="VAM",VLOOKUP(U153,Store_VAM!B2:L271,11, FALSE),VLOOKUP(U153,Store_SRP!B2:L103,11, FALSE)))</f>
      </c>
      <c r="U153" s="14">
        <v>2006</v>
      </c>
      <c r="V153">
        <f>IF(VLOOKUP(D153,Sku_Consolidated!A2:S948,19,FALSE)="SHOWCASE", VLOOKUP(U153,Store_Showcase!B2:C134,2, FALSE), IF(VLOOKUP(D153,Sku_Consolidated!A2:S948,19,FALSE)="VAM",VLOOKUP(U153,Store_VAM!B2:C271,2, FALSE),VLOOKUP(U153,Store_SRP!B2:C103,2, FALSE)))</f>
      </c>
      <c r="W153">
        <f>VLOOKUP(D153,Sku_Consolidated!A2:G948, 7, FALSE)</f>
      </c>
      <c r="X153">
        <f>VLOOKUP(D153,Sku_Consolidated!A2:K948, 11, FALSE)</f>
      </c>
      <c r="Y153">
        <f>VLOOKUP(D153,Sku_Consolidated!A2:H948, 8, FALSE)</f>
      </c>
      <c r="Z153">
        <f>VLOOKUP(D153,Sku_Consolidated!A2:I948, 9, FALSE)</f>
      </c>
      <c r="AA153" t="s">
        <v>41</v>
      </c>
      <c r="AB153">
        <f>VLOOKUP(D153,Sku_Consolidated!A2:E948, {5}, FALSE)</f>
      </c>
      <c r="AC153">
        <f>IF(VLOOKUP(D153,Sku_Consolidated!A2:S948,19,FALSE)="SHOWCASE", VLOOKUP(U153,Store_Showcase!B2:N134,13, FALSE), IF(VLOOKUP(D153,Sku_Consolidated!A2:S948,19,FALSE)="VAM",VLOOKUP(U153,Store_VAM!B2:N271,13, FALSE),VLOOKUP(U153,Store_SRP!B2:N103,13, FALSE)))</f>
      </c>
      <c r="AD153">
        <f>IF(IFERROR(AC153,TRUE)=TRUE, "-","OK")</f>
      </c>
      <c r="AE153">
        <f>IF(IFERROR(VLOOKUP(U153,Store_Showcase!B2:H134,{5}, FALSE), TRUE)=TRUE, IF(IFERROR(VLOOKUP(U153,Store_SRP!B2:H103,{5}, FALSE), TRUE)=TRUE,VLOOKUP(U153,Store_VAM!B2:H271,{5}, FALSE),VLOOKUP(U153,Store_SRP!B2:H103,{5}, FALSE)), VLOOKUP(U153,Store_Showcase!B2:H134,{5}, FALSE))</f>
      </c>
      <c r="AF153">
        <f>IF(IFERROR(VLOOKUP(U153,Store_Showcase!B2:H134,{6}, FALSE), TRUE)=TRUE, IF(IFERROR(VLOOKUP(U153,Store_SRP!B2:H103,{6}, FALSE), TRUE)=TRUE,VLOOKUP(U153,Store_VAM!B2:H271,{6}, FALSE),VLOOKUP(U153,Store_SRP!B2:H103,{6}, FALSE)), VLOOKUP(U153,Store_Showcase!B2:H134,{6}, FALSE))</f>
      </c>
      <c r="AG153">
        <f>VLOOKUP(D153,Sku_Consolidated!A2:R948,18,FALSE)</f>
      </c>
      <c r="AH153">
        <f>VLOOKUP(D153,Sku_Consolidated!A2:S948,19,FALSE)</f>
      </c>
      <c r="AI153">
        <f>VLOOKUP(D153,Sku_Consolidated!A2:T948,20,FALSE)</f>
      </c>
    </row>
    <row r="154" spans="1:35" x14ac:dyDescent="0.25">
      <c r="A154">
        <v>2024</v>
      </c>
      <c r="B154" t="s">
        <v>30</v>
      </c>
      <c r="C154" t="s">
        <v>31</v>
      </c>
      <c r="D154">
        <v>104086234</v>
      </c>
      <c r="E154" t="s">
        <v>187</v>
      </c>
      <c r="F154" s="12" t="s">
        <v>110</v>
      </c>
      <c r="G154" s="12" t="s">
        <v>110</v>
      </c>
      <c r="H154" t="s">
        <v>34</v>
      </c>
      <c r="I154" s="13" t="s">
        <v>35</v>
      </c>
      <c r="J154" s="13">
        <f>IF(H154="EA", I154, 0)</f>
      </c>
      <c r="K154" s="13">
        <f>IF(H154="KG", I154, I154 * VLOOKUP(D154,Sku_Consolidated!A2:U948,21,FALSE))</f>
      </c>
      <c r="L154" s="14" t="s">
        <v>36</v>
      </c>
      <c r="M154">
        <v>86</v>
      </c>
      <c r="N154" s="14" t="s">
        <v>188</v>
      </c>
      <c r="O154" s="14" t="s">
        <v>189</v>
      </c>
      <c r="P154" s="14" t="s">
        <v>36</v>
      </c>
      <c r="Q154" s="14" t="s">
        <v>189</v>
      </c>
      <c r="R154">
        <f>IF(IFERROR(VLOOKUP(U154,Store_Showcase!B2:H134,7, FALSE), TRUE)=TRUE, IF(IFERROR(VLOOKUP(U154,Store_SRP!B2:H103,7, FALSE), TRUE)=TRUE,VLOOKUP(U154,Store_VAM!B2:H271,7, FALSE),VLOOKUP(U154,Store_SRP!B2:H103,7, FALSE)), VLOOKUP(U154,Store_Showcase!B2:H134,7, FALSE))</f>
      </c>
      <c r="S154">
        <f>IF(IFERROR(VLOOKUP(U154,Store_Showcase!B2:K134,10, FALSE), TRUE)=TRUE, IF(IFERROR(VLOOKUP(U154,Store_SRP!B2:K103,10, FALSE), TRUE)=TRUE,VLOOKUP(U154,Store_VAM!B2:K271,10, FALSE),VLOOKUP(U154,Store_SRP!B2:K103,10, FALSE)), VLOOKUP(U154,Store_Showcase!B2:K134,10, FALSE))</f>
      </c>
      <c r="T154">
        <f>IF(VLOOKUP(D154,Sku_Consolidated!A2:S948,19,FALSE)="SHOWCASE", VLOOKUP(U154,Store_Showcase!B2:L134,11, FALSE), IF(VLOOKUP(D154,Sku_Consolidated!A2:S948,19,FALSE)="VAM",VLOOKUP(U154,Store_VAM!B2:L271,11, FALSE),VLOOKUP(U154,Store_SRP!B2:L103,11, FALSE)))</f>
      </c>
      <c r="U154" s="14">
        <v>2006</v>
      </c>
      <c r="V154">
        <f>IF(VLOOKUP(D154,Sku_Consolidated!A2:S948,19,FALSE)="SHOWCASE", VLOOKUP(U154,Store_Showcase!B2:C134,2, FALSE), IF(VLOOKUP(D154,Sku_Consolidated!A2:S948,19,FALSE)="VAM",VLOOKUP(U154,Store_VAM!B2:C271,2, FALSE),VLOOKUP(U154,Store_SRP!B2:C103,2, FALSE)))</f>
      </c>
      <c r="W154">
        <f>VLOOKUP(D154,Sku_Consolidated!A2:G948, 7, FALSE)</f>
      </c>
      <c r="X154">
        <f>VLOOKUP(D154,Sku_Consolidated!A2:K948, 11, FALSE)</f>
      </c>
      <c r="Y154">
        <f>VLOOKUP(D154,Sku_Consolidated!A2:H948, 8, FALSE)</f>
      </c>
      <c r="Z154">
        <f>VLOOKUP(D154,Sku_Consolidated!A2:I948, 9, FALSE)</f>
      </c>
      <c r="AA154" t="s">
        <v>41</v>
      </c>
      <c r="AB154">
        <f>VLOOKUP(D154,Sku_Consolidated!A2:E948, {5}, FALSE)</f>
      </c>
      <c r="AC154">
        <f>IF(VLOOKUP(D154,Sku_Consolidated!A2:S948,19,FALSE)="SHOWCASE", VLOOKUP(U154,Store_Showcase!B2:N134,13, FALSE), IF(VLOOKUP(D154,Sku_Consolidated!A2:S948,19,FALSE)="VAM",VLOOKUP(U154,Store_VAM!B2:N271,13, FALSE),VLOOKUP(U154,Store_SRP!B2:N103,13, FALSE)))</f>
      </c>
      <c r="AD154">
        <f>IF(IFERROR(AC154,TRUE)=TRUE, "-","OK")</f>
      </c>
      <c r="AE154">
        <f>IF(IFERROR(VLOOKUP(U154,Store_Showcase!B2:H134,{5}, FALSE), TRUE)=TRUE, IF(IFERROR(VLOOKUP(U154,Store_SRP!B2:H103,{5}, FALSE), TRUE)=TRUE,VLOOKUP(U154,Store_VAM!B2:H271,{5}, FALSE),VLOOKUP(U154,Store_SRP!B2:H103,{5}, FALSE)), VLOOKUP(U154,Store_Showcase!B2:H134,{5}, FALSE))</f>
      </c>
      <c r="AF154">
        <f>IF(IFERROR(VLOOKUP(U154,Store_Showcase!B2:H134,{6}, FALSE), TRUE)=TRUE, IF(IFERROR(VLOOKUP(U154,Store_SRP!B2:H103,{6}, FALSE), TRUE)=TRUE,VLOOKUP(U154,Store_VAM!B2:H271,{6}, FALSE),VLOOKUP(U154,Store_SRP!B2:H103,{6}, FALSE)), VLOOKUP(U154,Store_Showcase!B2:H134,{6}, FALSE))</f>
      </c>
      <c r="AG154">
        <f>VLOOKUP(D154,Sku_Consolidated!A2:R948,18,FALSE)</f>
      </c>
      <c r="AH154">
        <f>VLOOKUP(D154,Sku_Consolidated!A2:S948,19,FALSE)</f>
      </c>
      <c r="AI154">
        <f>VLOOKUP(D154,Sku_Consolidated!A2:T948,20,FALSE)</f>
      </c>
    </row>
    <row r="155" spans="1:35" x14ac:dyDescent="0.25">
      <c r="A155">
        <v>2024</v>
      </c>
      <c r="B155" t="s">
        <v>30</v>
      </c>
      <c r="C155" t="s">
        <v>31</v>
      </c>
      <c r="D155">
        <v>104086234</v>
      </c>
      <c r="E155" t="s">
        <v>187</v>
      </c>
      <c r="F155" s="12" t="s">
        <v>201</v>
      </c>
      <c r="G155" s="12" t="s">
        <v>201</v>
      </c>
      <c r="H155" t="s">
        <v>34</v>
      </c>
      <c r="I155" s="13" t="s">
        <v>35</v>
      </c>
      <c r="J155" s="13">
        <f>IF(H155="EA", I155, 0)</f>
      </c>
      <c r="K155" s="13">
        <f>IF(H155="KG", I155, I155 * VLOOKUP(D155,Sku_Consolidated!A2:U948,21,FALSE))</f>
      </c>
      <c r="L155" s="14" t="s">
        <v>36</v>
      </c>
      <c r="M155">
        <v>86</v>
      </c>
      <c r="N155" s="14" t="s">
        <v>188</v>
      </c>
      <c r="O155" s="14" t="s">
        <v>189</v>
      </c>
      <c r="P155" s="14" t="s">
        <v>36</v>
      </c>
      <c r="Q155" s="14" t="s">
        <v>189</v>
      </c>
      <c r="R155">
        <f>IF(IFERROR(VLOOKUP(U155,Store_Showcase!B2:H134,7, FALSE), TRUE)=TRUE, IF(IFERROR(VLOOKUP(U155,Store_SRP!B2:H103,7, FALSE), TRUE)=TRUE,VLOOKUP(U155,Store_VAM!B2:H271,7, FALSE),VLOOKUP(U155,Store_SRP!B2:H103,7, FALSE)), VLOOKUP(U155,Store_Showcase!B2:H134,7, FALSE))</f>
      </c>
      <c r="S155">
        <f>IF(IFERROR(VLOOKUP(U155,Store_Showcase!B2:K134,10, FALSE), TRUE)=TRUE, IF(IFERROR(VLOOKUP(U155,Store_SRP!B2:K103,10, FALSE), TRUE)=TRUE,VLOOKUP(U155,Store_VAM!B2:K271,10, FALSE),VLOOKUP(U155,Store_SRP!B2:K103,10, FALSE)), VLOOKUP(U155,Store_Showcase!B2:K134,10, FALSE))</f>
      </c>
      <c r="T155">
        <f>IF(VLOOKUP(D155,Sku_Consolidated!A2:S948,19,FALSE)="SHOWCASE", VLOOKUP(U155,Store_Showcase!B2:L134,11, FALSE), IF(VLOOKUP(D155,Sku_Consolidated!A2:S948,19,FALSE)="VAM",VLOOKUP(U155,Store_VAM!B2:L271,11, FALSE),VLOOKUP(U155,Store_SRP!B2:L103,11, FALSE)))</f>
      </c>
      <c r="U155" s="14">
        <v>2006</v>
      </c>
      <c r="V155">
        <f>IF(VLOOKUP(D155,Sku_Consolidated!A2:S948,19,FALSE)="SHOWCASE", VLOOKUP(U155,Store_Showcase!B2:C134,2, FALSE), IF(VLOOKUP(D155,Sku_Consolidated!A2:S948,19,FALSE)="VAM",VLOOKUP(U155,Store_VAM!B2:C271,2, FALSE),VLOOKUP(U155,Store_SRP!B2:C103,2, FALSE)))</f>
      </c>
      <c r="W155">
        <f>VLOOKUP(D155,Sku_Consolidated!A2:G948, 7, FALSE)</f>
      </c>
      <c r="X155">
        <f>VLOOKUP(D155,Sku_Consolidated!A2:K948, 11, FALSE)</f>
      </c>
      <c r="Y155">
        <f>VLOOKUP(D155,Sku_Consolidated!A2:H948, 8, FALSE)</f>
      </c>
      <c r="Z155">
        <f>VLOOKUP(D155,Sku_Consolidated!A2:I948, 9, FALSE)</f>
      </c>
      <c r="AA155" t="s">
        <v>41</v>
      </c>
      <c r="AB155">
        <f>VLOOKUP(D155,Sku_Consolidated!A2:E948, {5}, FALSE)</f>
      </c>
      <c r="AC155">
        <f>IF(VLOOKUP(D155,Sku_Consolidated!A2:S948,19,FALSE)="SHOWCASE", VLOOKUP(U155,Store_Showcase!B2:N134,13, FALSE), IF(VLOOKUP(D155,Sku_Consolidated!A2:S948,19,FALSE)="VAM",VLOOKUP(U155,Store_VAM!B2:N271,13, FALSE),VLOOKUP(U155,Store_SRP!B2:N103,13, FALSE)))</f>
      </c>
      <c r="AD155">
        <f>IF(IFERROR(AC155,TRUE)=TRUE, "-","OK")</f>
      </c>
      <c r="AE155">
        <f>IF(IFERROR(VLOOKUP(U155,Store_Showcase!B2:H134,{5}, FALSE), TRUE)=TRUE, IF(IFERROR(VLOOKUP(U155,Store_SRP!B2:H103,{5}, FALSE), TRUE)=TRUE,VLOOKUP(U155,Store_VAM!B2:H271,{5}, FALSE),VLOOKUP(U155,Store_SRP!B2:H103,{5}, FALSE)), VLOOKUP(U155,Store_Showcase!B2:H134,{5}, FALSE))</f>
      </c>
      <c r="AF155">
        <f>IF(IFERROR(VLOOKUP(U155,Store_Showcase!B2:H134,{6}, FALSE), TRUE)=TRUE, IF(IFERROR(VLOOKUP(U155,Store_SRP!B2:H103,{6}, FALSE), TRUE)=TRUE,VLOOKUP(U155,Store_VAM!B2:H271,{6}, FALSE),VLOOKUP(U155,Store_SRP!B2:H103,{6}, FALSE)), VLOOKUP(U155,Store_Showcase!B2:H134,{6}, FALSE))</f>
      </c>
      <c r="AG155">
        <f>VLOOKUP(D155,Sku_Consolidated!A2:R948,18,FALSE)</f>
      </c>
      <c r="AH155">
        <f>VLOOKUP(D155,Sku_Consolidated!A2:S948,19,FALSE)</f>
      </c>
      <c r="AI155">
        <f>VLOOKUP(D155,Sku_Consolidated!A2:T948,20,FALSE)</f>
      </c>
    </row>
    <row r="156" spans="1:35" x14ac:dyDescent="0.25">
      <c r="A156">
        <v>2024</v>
      </c>
      <c r="B156" t="s">
        <v>30</v>
      </c>
      <c r="C156" t="s">
        <v>31</v>
      </c>
      <c r="D156">
        <v>104086256</v>
      </c>
      <c r="E156" t="s">
        <v>190</v>
      </c>
      <c r="F156" s="12" t="s">
        <v>117</v>
      </c>
      <c r="G156" s="12" t="s">
        <v>117</v>
      </c>
      <c r="H156" t="s">
        <v>34</v>
      </c>
      <c r="I156" s="13" t="s">
        <v>68</v>
      </c>
      <c r="J156" s="13">
        <f>IF(H156="EA", I156, 0)</f>
      </c>
      <c r="K156" s="13">
        <f>IF(H156="KG", I156, I156 * VLOOKUP(D156,Sku_Consolidated!A2:U948,21,FALSE))</f>
      </c>
      <c r="L156" s="14" t="s">
        <v>36</v>
      </c>
      <c r="M156">
        <v>88</v>
      </c>
      <c r="N156" s="14" t="s">
        <v>199</v>
      </c>
      <c r="O156" s="14" t="s">
        <v>200</v>
      </c>
      <c r="P156" s="14" t="s">
        <v>36</v>
      </c>
      <c r="Q156" s="14" t="s">
        <v>200</v>
      </c>
      <c r="R156">
        <f>IF(IFERROR(VLOOKUP(U156,Store_Showcase!B2:H134,7, FALSE), TRUE)=TRUE, IF(IFERROR(VLOOKUP(U156,Store_SRP!B2:H103,7, FALSE), TRUE)=TRUE,VLOOKUP(U156,Store_VAM!B2:H271,7, FALSE),VLOOKUP(U156,Store_SRP!B2:H103,7, FALSE)), VLOOKUP(U156,Store_Showcase!B2:H134,7, FALSE))</f>
      </c>
      <c r="S156">
        <f>IF(IFERROR(VLOOKUP(U156,Store_Showcase!B2:K134,10, FALSE), TRUE)=TRUE, IF(IFERROR(VLOOKUP(U156,Store_SRP!B2:K103,10, FALSE), TRUE)=TRUE,VLOOKUP(U156,Store_VAM!B2:K271,10, FALSE),VLOOKUP(U156,Store_SRP!B2:K103,10, FALSE)), VLOOKUP(U156,Store_Showcase!B2:K134,10, FALSE))</f>
      </c>
      <c r="T156">
        <f>IF(VLOOKUP(D156,Sku_Consolidated!A2:S948,19,FALSE)="SHOWCASE", VLOOKUP(U156,Store_Showcase!B2:L134,11, FALSE), IF(VLOOKUP(D156,Sku_Consolidated!A2:S948,19,FALSE)="VAM",VLOOKUP(U156,Store_VAM!B2:L271,11, FALSE),VLOOKUP(U156,Store_SRP!B2:L103,11, FALSE)))</f>
      </c>
      <c r="U156" s="14">
        <v>2006</v>
      </c>
      <c r="V156">
        <f>IF(VLOOKUP(D156,Sku_Consolidated!A2:S948,19,FALSE)="SHOWCASE", VLOOKUP(U156,Store_Showcase!B2:C134,2, FALSE), IF(VLOOKUP(D156,Sku_Consolidated!A2:S948,19,FALSE)="VAM",VLOOKUP(U156,Store_VAM!B2:C271,2, FALSE),VLOOKUP(U156,Store_SRP!B2:C103,2, FALSE)))</f>
      </c>
      <c r="W156">
        <f>VLOOKUP(D156,Sku_Consolidated!A2:G948, 7, FALSE)</f>
      </c>
      <c r="X156">
        <f>VLOOKUP(D156,Sku_Consolidated!A2:K948, 11, FALSE)</f>
      </c>
      <c r="Y156">
        <f>VLOOKUP(D156,Sku_Consolidated!A2:H948, 8, FALSE)</f>
      </c>
      <c r="Z156">
        <f>VLOOKUP(D156,Sku_Consolidated!A2:I948, 9, FALSE)</f>
      </c>
      <c r="AA156" t="s">
        <v>41</v>
      </c>
      <c r="AB156">
        <f>VLOOKUP(D156,Sku_Consolidated!A2:E948, {5}, FALSE)</f>
      </c>
      <c r="AC156">
        <f>IF(VLOOKUP(D156,Sku_Consolidated!A2:S948,19,FALSE)="SHOWCASE", VLOOKUP(U156,Store_Showcase!B2:N134,13, FALSE), IF(VLOOKUP(D156,Sku_Consolidated!A2:S948,19,FALSE)="VAM",VLOOKUP(U156,Store_VAM!B2:N271,13, FALSE),VLOOKUP(U156,Store_SRP!B2:N103,13, FALSE)))</f>
      </c>
      <c r="AD156">
        <f>IF(IFERROR(AC156,TRUE)=TRUE, "-","OK")</f>
      </c>
      <c r="AE156">
        <f>IF(IFERROR(VLOOKUP(U156,Store_Showcase!B2:H134,{5}, FALSE), TRUE)=TRUE, IF(IFERROR(VLOOKUP(U156,Store_SRP!B2:H103,{5}, FALSE), TRUE)=TRUE,VLOOKUP(U156,Store_VAM!B2:H271,{5}, FALSE),VLOOKUP(U156,Store_SRP!B2:H103,{5}, FALSE)), VLOOKUP(U156,Store_Showcase!B2:H134,{5}, FALSE))</f>
      </c>
      <c r="AF156">
        <f>IF(IFERROR(VLOOKUP(U156,Store_Showcase!B2:H134,{6}, FALSE), TRUE)=TRUE, IF(IFERROR(VLOOKUP(U156,Store_SRP!B2:H103,{6}, FALSE), TRUE)=TRUE,VLOOKUP(U156,Store_VAM!B2:H271,{6}, FALSE),VLOOKUP(U156,Store_SRP!B2:H103,{6}, FALSE)), VLOOKUP(U156,Store_Showcase!B2:H134,{6}, FALSE))</f>
      </c>
      <c r="AG156">
        <f>VLOOKUP(D156,Sku_Consolidated!A2:R948,18,FALSE)</f>
      </c>
      <c r="AH156">
        <f>VLOOKUP(D156,Sku_Consolidated!A2:S948,19,FALSE)</f>
      </c>
      <c r="AI156">
        <f>VLOOKUP(D156,Sku_Consolidated!A2:T948,20,FALSE)</f>
      </c>
    </row>
    <row r="157" spans="1:35" x14ac:dyDescent="0.25">
      <c r="A157">
        <v>2024</v>
      </c>
      <c r="B157" t="s">
        <v>30</v>
      </c>
      <c r="C157" t="s">
        <v>31</v>
      </c>
      <c r="D157">
        <v>104086250</v>
      </c>
      <c r="E157" t="s">
        <v>175</v>
      </c>
      <c r="F157" s="12" t="s">
        <v>166</v>
      </c>
      <c r="G157" s="12" t="s">
        <v>166</v>
      </c>
      <c r="H157" t="s">
        <v>34</v>
      </c>
      <c r="I157" s="13" t="s">
        <v>35</v>
      </c>
      <c r="J157" s="13">
        <f>IF(H157="EA", I157, 0)</f>
      </c>
      <c r="K157" s="13">
        <f>IF(H157="KG", I157, I157 * VLOOKUP(D157,Sku_Consolidated!A2:U948,21,FALSE))</f>
      </c>
      <c r="L157" s="14" t="s">
        <v>36</v>
      </c>
      <c r="M157">
        <v>88</v>
      </c>
      <c r="N157" s="14" t="s">
        <v>176</v>
      </c>
      <c r="O157" s="14" t="s">
        <v>177</v>
      </c>
      <c r="P157" s="14" t="s">
        <v>36</v>
      </c>
      <c r="Q157" s="14" t="s">
        <v>177</v>
      </c>
      <c r="R157">
        <f>IF(IFERROR(VLOOKUP(U157,Store_Showcase!B2:H134,7, FALSE), TRUE)=TRUE, IF(IFERROR(VLOOKUP(U157,Store_SRP!B2:H103,7, FALSE), TRUE)=TRUE,VLOOKUP(U157,Store_VAM!B2:H271,7, FALSE),VLOOKUP(U157,Store_SRP!B2:H103,7, FALSE)), VLOOKUP(U157,Store_Showcase!B2:H134,7, FALSE))</f>
      </c>
      <c r="S157">
        <f>IF(IFERROR(VLOOKUP(U157,Store_Showcase!B2:K134,10, FALSE), TRUE)=TRUE, IF(IFERROR(VLOOKUP(U157,Store_SRP!B2:K103,10, FALSE), TRUE)=TRUE,VLOOKUP(U157,Store_VAM!B2:K271,10, FALSE),VLOOKUP(U157,Store_SRP!B2:K103,10, FALSE)), VLOOKUP(U157,Store_Showcase!B2:K134,10, FALSE))</f>
      </c>
      <c r="T157">
        <f>IF(VLOOKUP(D157,Sku_Consolidated!A2:S948,19,FALSE)="SHOWCASE", VLOOKUP(U157,Store_Showcase!B2:L134,11, FALSE), IF(VLOOKUP(D157,Sku_Consolidated!A2:S948,19,FALSE)="VAM",VLOOKUP(U157,Store_VAM!B2:L271,11, FALSE),VLOOKUP(U157,Store_SRP!B2:L103,11, FALSE)))</f>
      </c>
      <c r="U157" s="14">
        <v>3022</v>
      </c>
      <c r="V157">
        <f>IF(VLOOKUP(D157,Sku_Consolidated!A2:S948,19,FALSE)="SHOWCASE", VLOOKUP(U157,Store_Showcase!B2:C134,2, FALSE), IF(VLOOKUP(D157,Sku_Consolidated!A2:S948,19,FALSE)="VAM",VLOOKUP(U157,Store_VAM!B2:C271,2, FALSE),VLOOKUP(U157,Store_SRP!B2:C103,2, FALSE)))</f>
      </c>
      <c r="W157">
        <f>VLOOKUP(D157,Sku_Consolidated!A2:G948, 7, FALSE)</f>
      </c>
      <c r="X157">
        <f>VLOOKUP(D157,Sku_Consolidated!A2:K948, 11, FALSE)</f>
      </c>
      <c r="Y157">
        <f>VLOOKUP(D157,Sku_Consolidated!A2:H948, 8, FALSE)</f>
      </c>
      <c r="Z157">
        <f>VLOOKUP(D157,Sku_Consolidated!A2:I948, 9, FALSE)</f>
      </c>
      <c r="AA157" t="s">
        <v>41</v>
      </c>
      <c r="AB157">
        <f>VLOOKUP(D157,Sku_Consolidated!A2:E948, {5}, FALSE)</f>
      </c>
      <c r="AC157">
        <f>IF(VLOOKUP(D157,Sku_Consolidated!A2:S948,19,FALSE)="SHOWCASE", VLOOKUP(U157,Store_Showcase!B2:N134,13, FALSE), IF(VLOOKUP(D157,Sku_Consolidated!A2:S948,19,FALSE)="VAM",VLOOKUP(U157,Store_VAM!B2:N271,13, FALSE),VLOOKUP(U157,Store_SRP!B2:N103,13, FALSE)))</f>
      </c>
      <c r="AD157">
        <f>IF(IFERROR(AC157,TRUE)=TRUE, "-","OK")</f>
      </c>
      <c r="AE157">
        <f>IF(IFERROR(VLOOKUP(U157,Store_Showcase!B2:H134,{5}, FALSE), TRUE)=TRUE, IF(IFERROR(VLOOKUP(U157,Store_SRP!B2:H103,{5}, FALSE), TRUE)=TRUE,VLOOKUP(U157,Store_VAM!B2:H271,{5}, FALSE),VLOOKUP(U157,Store_SRP!B2:H103,{5}, FALSE)), VLOOKUP(U157,Store_Showcase!B2:H134,{5}, FALSE))</f>
      </c>
      <c r="AF157">
        <f>IF(IFERROR(VLOOKUP(U157,Store_Showcase!B2:H134,{6}, FALSE), TRUE)=TRUE, IF(IFERROR(VLOOKUP(U157,Store_SRP!B2:H103,{6}, FALSE), TRUE)=TRUE,VLOOKUP(U157,Store_VAM!B2:H271,{6}, FALSE),VLOOKUP(U157,Store_SRP!B2:H103,{6}, FALSE)), VLOOKUP(U157,Store_Showcase!B2:H134,{6}, FALSE))</f>
      </c>
      <c r="AG157">
        <f>VLOOKUP(D157,Sku_Consolidated!A2:R948,18,FALSE)</f>
      </c>
      <c r="AH157">
        <f>VLOOKUP(D157,Sku_Consolidated!A2:S948,19,FALSE)</f>
      </c>
      <c r="AI157">
        <f>VLOOKUP(D157,Sku_Consolidated!A2:T948,20,FALSE)</f>
      </c>
    </row>
    <row r="158" spans="1:35" x14ac:dyDescent="0.25">
      <c r="A158">
        <v>2024</v>
      </c>
      <c r="B158" t="s">
        <v>30</v>
      </c>
      <c r="C158" t="s">
        <v>31</v>
      </c>
      <c r="D158">
        <v>104086256</v>
      </c>
      <c r="E158" t="s">
        <v>190</v>
      </c>
      <c r="F158" s="12" t="s">
        <v>166</v>
      </c>
      <c r="G158" s="12" t="s">
        <v>166</v>
      </c>
      <c r="H158" t="s">
        <v>34</v>
      </c>
      <c r="I158" s="13" t="s">
        <v>68</v>
      </c>
      <c r="J158" s="13">
        <f>IF(H158="EA", I158, 0)</f>
      </c>
      <c r="K158" s="13">
        <f>IF(H158="KG", I158, I158 * VLOOKUP(D158,Sku_Consolidated!A2:U948,21,FALSE))</f>
      </c>
      <c r="L158" s="14" t="s">
        <v>36</v>
      </c>
      <c r="M158">
        <v>88</v>
      </c>
      <c r="N158" s="14" t="s">
        <v>199</v>
      </c>
      <c r="O158" s="14" t="s">
        <v>200</v>
      </c>
      <c r="P158" s="14" t="s">
        <v>36</v>
      </c>
      <c r="Q158" s="14" t="s">
        <v>200</v>
      </c>
      <c r="R158">
        <f>IF(IFERROR(VLOOKUP(U158,Store_Showcase!B2:H134,7, FALSE), TRUE)=TRUE, IF(IFERROR(VLOOKUP(U158,Store_SRP!B2:H103,7, FALSE), TRUE)=TRUE,VLOOKUP(U158,Store_VAM!B2:H271,7, FALSE),VLOOKUP(U158,Store_SRP!B2:H103,7, FALSE)), VLOOKUP(U158,Store_Showcase!B2:H134,7, FALSE))</f>
      </c>
      <c r="S158">
        <f>IF(IFERROR(VLOOKUP(U158,Store_Showcase!B2:K134,10, FALSE), TRUE)=TRUE, IF(IFERROR(VLOOKUP(U158,Store_SRP!B2:K103,10, FALSE), TRUE)=TRUE,VLOOKUP(U158,Store_VAM!B2:K271,10, FALSE),VLOOKUP(U158,Store_SRP!B2:K103,10, FALSE)), VLOOKUP(U158,Store_Showcase!B2:K134,10, FALSE))</f>
      </c>
      <c r="T158">
        <f>IF(VLOOKUP(D158,Sku_Consolidated!A2:S948,19,FALSE)="SHOWCASE", VLOOKUP(U158,Store_Showcase!B2:L134,11, FALSE), IF(VLOOKUP(D158,Sku_Consolidated!A2:S948,19,FALSE)="VAM",VLOOKUP(U158,Store_VAM!B2:L271,11, FALSE),VLOOKUP(U158,Store_SRP!B2:L103,11, FALSE)))</f>
      </c>
      <c r="U158" s="14">
        <v>3022</v>
      </c>
      <c r="V158">
        <f>IF(VLOOKUP(D158,Sku_Consolidated!A2:S948,19,FALSE)="SHOWCASE", VLOOKUP(U158,Store_Showcase!B2:C134,2, FALSE), IF(VLOOKUP(D158,Sku_Consolidated!A2:S948,19,FALSE)="VAM",VLOOKUP(U158,Store_VAM!B2:C271,2, FALSE),VLOOKUP(U158,Store_SRP!B2:C103,2, FALSE)))</f>
      </c>
      <c r="W158">
        <f>VLOOKUP(D158,Sku_Consolidated!A2:G948, 7, FALSE)</f>
      </c>
      <c r="X158">
        <f>VLOOKUP(D158,Sku_Consolidated!A2:K948, 11, FALSE)</f>
      </c>
      <c r="Y158">
        <f>VLOOKUP(D158,Sku_Consolidated!A2:H948, 8, FALSE)</f>
      </c>
      <c r="Z158">
        <f>VLOOKUP(D158,Sku_Consolidated!A2:I948, 9, FALSE)</f>
      </c>
      <c r="AA158" t="s">
        <v>41</v>
      </c>
      <c r="AB158">
        <f>VLOOKUP(D158,Sku_Consolidated!A2:E948, {5}, FALSE)</f>
      </c>
      <c r="AC158">
        <f>IF(VLOOKUP(D158,Sku_Consolidated!A2:S948,19,FALSE)="SHOWCASE", VLOOKUP(U158,Store_Showcase!B2:N134,13, FALSE), IF(VLOOKUP(D158,Sku_Consolidated!A2:S948,19,FALSE)="VAM",VLOOKUP(U158,Store_VAM!B2:N271,13, FALSE),VLOOKUP(U158,Store_SRP!B2:N103,13, FALSE)))</f>
      </c>
      <c r="AD158">
        <f>IF(IFERROR(AC158,TRUE)=TRUE, "-","OK")</f>
      </c>
      <c r="AE158">
        <f>IF(IFERROR(VLOOKUP(U158,Store_Showcase!B2:H134,{5}, FALSE), TRUE)=TRUE, IF(IFERROR(VLOOKUP(U158,Store_SRP!B2:H103,{5}, FALSE), TRUE)=TRUE,VLOOKUP(U158,Store_VAM!B2:H271,{5}, FALSE),VLOOKUP(U158,Store_SRP!B2:H103,{5}, FALSE)), VLOOKUP(U158,Store_Showcase!B2:H134,{5}, FALSE))</f>
      </c>
      <c r="AF158">
        <f>IF(IFERROR(VLOOKUP(U158,Store_Showcase!B2:H134,{6}, FALSE), TRUE)=TRUE, IF(IFERROR(VLOOKUP(U158,Store_SRP!B2:H103,{6}, FALSE), TRUE)=TRUE,VLOOKUP(U158,Store_VAM!B2:H271,{6}, FALSE),VLOOKUP(U158,Store_SRP!B2:H103,{6}, FALSE)), VLOOKUP(U158,Store_Showcase!B2:H134,{6}, FALSE))</f>
      </c>
      <c r="AG158">
        <f>VLOOKUP(D158,Sku_Consolidated!A2:R948,18,FALSE)</f>
      </c>
      <c r="AH158">
        <f>VLOOKUP(D158,Sku_Consolidated!A2:S948,19,FALSE)</f>
      </c>
      <c r="AI158">
        <f>VLOOKUP(D158,Sku_Consolidated!A2:T948,20,FALSE)</f>
      </c>
    </row>
    <row r="159" spans="1:35" x14ac:dyDescent="0.25">
      <c r="A159">
        <v>2024</v>
      </c>
      <c r="B159" t="s">
        <v>30</v>
      </c>
      <c r="C159" t="s">
        <v>31</v>
      </c>
      <c r="D159">
        <v>104086256</v>
      </c>
      <c r="E159" t="s">
        <v>190</v>
      </c>
      <c r="F159" s="12" t="s">
        <v>84</v>
      </c>
      <c r="G159" s="12" t="s">
        <v>84</v>
      </c>
      <c r="H159" t="s">
        <v>34</v>
      </c>
      <c r="I159" s="13" t="s">
        <v>68</v>
      </c>
      <c r="J159" s="13">
        <f>IF(H159="EA", I159, 0)</f>
      </c>
      <c r="K159" s="13">
        <f>IF(H159="KG", I159, I159 * VLOOKUP(D159,Sku_Consolidated!A2:U948,21,FALSE))</f>
      </c>
      <c r="L159" s="14" t="s">
        <v>36</v>
      </c>
      <c r="M159">
        <v>88</v>
      </c>
      <c r="N159" s="14" t="s">
        <v>199</v>
      </c>
      <c r="O159" s="14" t="s">
        <v>200</v>
      </c>
      <c r="P159" s="14" t="s">
        <v>36</v>
      </c>
      <c r="Q159" s="14" t="s">
        <v>200</v>
      </c>
      <c r="R159">
        <f>IF(IFERROR(VLOOKUP(U159,Store_Showcase!B2:H134,7, FALSE), TRUE)=TRUE, IF(IFERROR(VLOOKUP(U159,Store_SRP!B2:H103,7, FALSE), TRUE)=TRUE,VLOOKUP(U159,Store_VAM!B2:H271,7, FALSE),VLOOKUP(U159,Store_SRP!B2:H103,7, FALSE)), VLOOKUP(U159,Store_Showcase!B2:H134,7, FALSE))</f>
      </c>
      <c r="S159">
        <f>IF(IFERROR(VLOOKUP(U159,Store_Showcase!B2:K134,10, FALSE), TRUE)=TRUE, IF(IFERROR(VLOOKUP(U159,Store_SRP!B2:K103,10, FALSE), TRUE)=TRUE,VLOOKUP(U159,Store_VAM!B2:K271,10, FALSE),VLOOKUP(U159,Store_SRP!B2:K103,10, FALSE)), VLOOKUP(U159,Store_Showcase!B2:K134,10, FALSE))</f>
      </c>
      <c r="T159">
        <f>IF(VLOOKUP(D159,Sku_Consolidated!A2:S948,19,FALSE)="SHOWCASE", VLOOKUP(U159,Store_Showcase!B2:L134,11, FALSE), IF(VLOOKUP(D159,Sku_Consolidated!A2:S948,19,FALSE)="VAM",VLOOKUP(U159,Store_VAM!B2:L271,11, FALSE),VLOOKUP(U159,Store_SRP!B2:L103,11, FALSE)))</f>
      </c>
      <c r="U159" s="14">
        <v>3022</v>
      </c>
      <c r="V159">
        <f>IF(VLOOKUP(D159,Sku_Consolidated!A2:S948,19,FALSE)="SHOWCASE", VLOOKUP(U159,Store_Showcase!B2:C134,2, FALSE), IF(VLOOKUP(D159,Sku_Consolidated!A2:S948,19,FALSE)="VAM",VLOOKUP(U159,Store_VAM!B2:C271,2, FALSE),VLOOKUP(U159,Store_SRP!B2:C103,2, FALSE)))</f>
      </c>
      <c r="W159">
        <f>VLOOKUP(D159,Sku_Consolidated!A2:G948, 7, FALSE)</f>
      </c>
      <c r="X159">
        <f>VLOOKUP(D159,Sku_Consolidated!A2:K948, 11, FALSE)</f>
      </c>
      <c r="Y159">
        <f>VLOOKUP(D159,Sku_Consolidated!A2:H948, 8, FALSE)</f>
      </c>
      <c r="Z159">
        <f>VLOOKUP(D159,Sku_Consolidated!A2:I948, 9, FALSE)</f>
      </c>
      <c r="AA159" t="s">
        <v>41</v>
      </c>
      <c r="AB159">
        <f>VLOOKUP(D159,Sku_Consolidated!A2:E948, {5}, FALSE)</f>
      </c>
      <c r="AC159">
        <f>IF(VLOOKUP(D159,Sku_Consolidated!A2:S948,19,FALSE)="SHOWCASE", VLOOKUP(U159,Store_Showcase!B2:N134,13, FALSE), IF(VLOOKUP(D159,Sku_Consolidated!A2:S948,19,FALSE)="VAM",VLOOKUP(U159,Store_VAM!B2:N271,13, FALSE),VLOOKUP(U159,Store_SRP!B2:N103,13, FALSE)))</f>
      </c>
      <c r="AD159">
        <f>IF(IFERROR(AC159,TRUE)=TRUE, "-","OK")</f>
      </c>
      <c r="AE159">
        <f>IF(IFERROR(VLOOKUP(U159,Store_Showcase!B2:H134,{5}, FALSE), TRUE)=TRUE, IF(IFERROR(VLOOKUP(U159,Store_SRP!B2:H103,{5}, FALSE), TRUE)=TRUE,VLOOKUP(U159,Store_VAM!B2:H271,{5}, FALSE),VLOOKUP(U159,Store_SRP!B2:H103,{5}, FALSE)), VLOOKUP(U159,Store_Showcase!B2:H134,{5}, FALSE))</f>
      </c>
      <c r="AF159">
        <f>IF(IFERROR(VLOOKUP(U159,Store_Showcase!B2:H134,{6}, FALSE), TRUE)=TRUE, IF(IFERROR(VLOOKUP(U159,Store_SRP!B2:H103,{6}, FALSE), TRUE)=TRUE,VLOOKUP(U159,Store_VAM!B2:H271,{6}, FALSE),VLOOKUP(U159,Store_SRP!B2:H103,{6}, FALSE)), VLOOKUP(U159,Store_Showcase!B2:H134,{6}, FALSE))</f>
      </c>
      <c r="AG159">
        <f>VLOOKUP(D159,Sku_Consolidated!A2:R948,18,FALSE)</f>
      </c>
      <c r="AH159">
        <f>VLOOKUP(D159,Sku_Consolidated!A2:S948,19,FALSE)</f>
      </c>
      <c r="AI159">
        <f>VLOOKUP(D159,Sku_Consolidated!A2:T948,20,FALSE)</f>
      </c>
    </row>
    <row r="160" spans="1:35" x14ac:dyDescent="0.25">
      <c r="A160">
        <v>2024</v>
      </c>
      <c r="B160" t="s">
        <v>30</v>
      </c>
      <c r="C160" t="s">
        <v>31</v>
      </c>
      <c r="D160">
        <v>104086256</v>
      </c>
      <c r="E160" t="s">
        <v>190</v>
      </c>
      <c r="F160" s="12" t="s">
        <v>89</v>
      </c>
      <c r="G160" s="12" t="s">
        <v>89</v>
      </c>
      <c r="H160" t="s">
        <v>34</v>
      </c>
      <c r="I160" s="13" t="s">
        <v>35</v>
      </c>
      <c r="J160" s="13">
        <f>IF(H160="EA", I160, 0)</f>
      </c>
      <c r="K160" s="13">
        <f>IF(H160="KG", I160, I160 * VLOOKUP(D160,Sku_Consolidated!A2:U948,21,FALSE))</f>
      </c>
      <c r="L160" s="14" t="s">
        <v>36</v>
      </c>
      <c r="M160">
        <v>88</v>
      </c>
      <c r="N160" s="14" t="s">
        <v>191</v>
      </c>
      <c r="O160" s="14" t="s">
        <v>192</v>
      </c>
      <c r="P160" s="14" t="s">
        <v>36</v>
      </c>
      <c r="Q160" s="14" t="s">
        <v>192</v>
      </c>
      <c r="R160">
        <f>IF(IFERROR(VLOOKUP(U160,Store_Showcase!B2:H134,7, FALSE), TRUE)=TRUE, IF(IFERROR(VLOOKUP(U160,Store_SRP!B2:H103,7, FALSE), TRUE)=TRUE,VLOOKUP(U160,Store_VAM!B2:H271,7, FALSE),VLOOKUP(U160,Store_SRP!B2:H103,7, FALSE)), VLOOKUP(U160,Store_Showcase!B2:H134,7, FALSE))</f>
      </c>
      <c r="S160">
        <f>IF(IFERROR(VLOOKUP(U160,Store_Showcase!B2:K134,10, FALSE), TRUE)=TRUE, IF(IFERROR(VLOOKUP(U160,Store_SRP!B2:K103,10, FALSE), TRUE)=TRUE,VLOOKUP(U160,Store_VAM!B2:K271,10, FALSE),VLOOKUP(U160,Store_SRP!B2:K103,10, FALSE)), VLOOKUP(U160,Store_Showcase!B2:K134,10, FALSE))</f>
      </c>
      <c r="T160">
        <f>IF(VLOOKUP(D160,Sku_Consolidated!A2:S948,19,FALSE)="SHOWCASE", VLOOKUP(U160,Store_Showcase!B2:L134,11, FALSE), IF(VLOOKUP(D160,Sku_Consolidated!A2:S948,19,FALSE)="VAM",VLOOKUP(U160,Store_VAM!B2:L271,11, FALSE),VLOOKUP(U160,Store_SRP!B2:L103,11, FALSE)))</f>
      </c>
      <c r="U160" s="14">
        <v>3022</v>
      </c>
      <c r="V160">
        <f>IF(VLOOKUP(D160,Sku_Consolidated!A2:S948,19,FALSE)="SHOWCASE", VLOOKUP(U160,Store_Showcase!B2:C134,2, FALSE), IF(VLOOKUP(D160,Sku_Consolidated!A2:S948,19,FALSE)="VAM",VLOOKUP(U160,Store_VAM!B2:C271,2, FALSE),VLOOKUP(U160,Store_SRP!B2:C103,2, FALSE)))</f>
      </c>
      <c r="W160">
        <f>VLOOKUP(D160,Sku_Consolidated!A2:G948, 7, FALSE)</f>
      </c>
      <c r="X160">
        <f>VLOOKUP(D160,Sku_Consolidated!A2:K948, 11, FALSE)</f>
      </c>
      <c r="Y160">
        <f>VLOOKUP(D160,Sku_Consolidated!A2:H948, 8, FALSE)</f>
      </c>
      <c r="Z160">
        <f>VLOOKUP(D160,Sku_Consolidated!A2:I948, 9, FALSE)</f>
      </c>
      <c r="AA160" t="s">
        <v>41</v>
      </c>
      <c r="AB160">
        <f>VLOOKUP(D160,Sku_Consolidated!A2:E948, {5}, FALSE)</f>
      </c>
      <c r="AC160">
        <f>IF(VLOOKUP(D160,Sku_Consolidated!A2:S948,19,FALSE)="SHOWCASE", VLOOKUP(U160,Store_Showcase!B2:N134,13, FALSE), IF(VLOOKUP(D160,Sku_Consolidated!A2:S948,19,FALSE)="VAM",VLOOKUP(U160,Store_VAM!B2:N271,13, FALSE),VLOOKUP(U160,Store_SRP!B2:N103,13, FALSE)))</f>
      </c>
      <c r="AD160">
        <f>IF(IFERROR(AC160,TRUE)=TRUE, "-","OK")</f>
      </c>
      <c r="AE160">
        <f>IF(IFERROR(VLOOKUP(U160,Store_Showcase!B2:H134,{5}, FALSE), TRUE)=TRUE, IF(IFERROR(VLOOKUP(U160,Store_SRP!B2:H103,{5}, FALSE), TRUE)=TRUE,VLOOKUP(U160,Store_VAM!B2:H271,{5}, FALSE),VLOOKUP(U160,Store_SRP!B2:H103,{5}, FALSE)), VLOOKUP(U160,Store_Showcase!B2:H134,{5}, FALSE))</f>
      </c>
      <c r="AF160">
        <f>IF(IFERROR(VLOOKUP(U160,Store_Showcase!B2:H134,{6}, FALSE), TRUE)=TRUE, IF(IFERROR(VLOOKUP(U160,Store_SRP!B2:H103,{6}, FALSE), TRUE)=TRUE,VLOOKUP(U160,Store_VAM!B2:H271,{6}, FALSE),VLOOKUP(U160,Store_SRP!B2:H103,{6}, FALSE)), VLOOKUP(U160,Store_Showcase!B2:H134,{6}, FALSE))</f>
      </c>
      <c r="AG160">
        <f>VLOOKUP(D160,Sku_Consolidated!A2:R948,18,FALSE)</f>
      </c>
      <c r="AH160">
        <f>VLOOKUP(D160,Sku_Consolidated!A2:S948,19,FALSE)</f>
      </c>
      <c r="AI160">
        <f>VLOOKUP(D160,Sku_Consolidated!A2:T948,20,FALSE)</f>
      </c>
    </row>
    <row r="161" spans="1:35" x14ac:dyDescent="0.25">
      <c r="A161">
        <v>2024</v>
      </c>
      <c r="B161" t="s">
        <v>30</v>
      </c>
      <c r="C161" t="s">
        <v>31</v>
      </c>
      <c r="D161">
        <v>104086256</v>
      </c>
      <c r="E161" t="s">
        <v>190</v>
      </c>
      <c r="F161" s="12" t="s">
        <v>102</v>
      </c>
      <c r="G161" s="12" t="s">
        <v>102</v>
      </c>
      <c r="H161" t="s">
        <v>34</v>
      </c>
      <c r="I161" s="13" t="s">
        <v>68</v>
      </c>
      <c r="J161" s="13">
        <f>IF(H161="EA", I161, 0)</f>
      </c>
      <c r="K161" s="13">
        <f>IF(H161="KG", I161, I161 * VLOOKUP(D161,Sku_Consolidated!A2:U948,21,FALSE))</f>
      </c>
      <c r="L161" s="14" t="s">
        <v>36</v>
      </c>
      <c r="M161">
        <v>88</v>
      </c>
      <c r="N161" s="14" t="s">
        <v>199</v>
      </c>
      <c r="O161" s="14" t="s">
        <v>200</v>
      </c>
      <c r="P161" s="14" t="s">
        <v>36</v>
      </c>
      <c r="Q161" s="14" t="s">
        <v>200</v>
      </c>
      <c r="R161">
        <f>IF(IFERROR(VLOOKUP(U161,Store_Showcase!B2:H134,7, FALSE), TRUE)=TRUE, IF(IFERROR(VLOOKUP(U161,Store_SRP!B2:H103,7, FALSE), TRUE)=TRUE,VLOOKUP(U161,Store_VAM!B2:H271,7, FALSE),VLOOKUP(U161,Store_SRP!B2:H103,7, FALSE)), VLOOKUP(U161,Store_Showcase!B2:H134,7, FALSE))</f>
      </c>
      <c r="S161">
        <f>IF(IFERROR(VLOOKUP(U161,Store_Showcase!B2:K134,10, FALSE), TRUE)=TRUE, IF(IFERROR(VLOOKUP(U161,Store_SRP!B2:K103,10, FALSE), TRUE)=TRUE,VLOOKUP(U161,Store_VAM!B2:K271,10, FALSE),VLOOKUP(U161,Store_SRP!B2:K103,10, FALSE)), VLOOKUP(U161,Store_Showcase!B2:K134,10, FALSE))</f>
      </c>
      <c r="T161">
        <f>IF(VLOOKUP(D161,Sku_Consolidated!A2:S948,19,FALSE)="SHOWCASE", VLOOKUP(U161,Store_Showcase!B2:L134,11, FALSE), IF(VLOOKUP(D161,Sku_Consolidated!A2:S948,19,FALSE)="VAM",VLOOKUP(U161,Store_VAM!B2:L271,11, FALSE),VLOOKUP(U161,Store_SRP!B2:L103,11, FALSE)))</f>
      </c>
      <c r="U161" s="14">
        <v>3022</v>
      </c>
      <c r="V161">
        <f>IF(VLOOKUP(D161,Sku_Consolidated!A2:S948,19,FALSE)="SHOWCASE", VLOOKUP(U161,Store_Showcase!B2:C134,2, FALSE), IF(VLOOKUP(D161,Sku_Consolidated!A2:S948,19,FALSE)="VAM",VLOOKUP(U161,Store_VAM!B2:C271,2, FALSE),VLOOKUP(U161,Store_SRP!B2:C103,2, FALSE)))</f>
      </c>
      <c r="W161">
        <f>VLOOKUP(D161,Sku_Consolidated!A2:G948, 7, FALSE)</f>
      </c>
      <c r="X161">
        <f>VLOOKUP(D161,Sku_Consolidated!A2:K948, 11, FALSE)</f>
      </c>
      <c r="Y161">
        <f>VLOOKUP(D161,Sku_Consolidated!A2:H948, 8, FALSE)</f>
      </c>
      <c r="Z161">
        <f>VLOOKUP(D161,Sku_Consolidated!A2:I948, 9, FALSE)</f>
      </c>
      <c r="AA161" t="s">
        <v>41</v>
      </c>
      <c r="AB161">
        <f>VLOOKUP(D161,Sku_Consolidated!A2:E948, {5}, FALSE)</f>
      </c>
      <c r="AC161">
        <f>IF(VLOOKUP(D161,Sku_Consolidated!A2:S948,19,FALSE)="SHOWCASE", VLOOKUP(U161,Store_Showcase!B2:N134,13, FALSE), IF(VLOOKUP(D161,Sku_Consolidated!A2:S948,19,FALSE)="VAM",VLOOKUP(U161,Store_VAM!B2:N271,13, FALSE),VLOOKUP(U161,Store_SRP!B2:N103,13, FALSE)))</f>
      </c>
      <c r="AD161">
        <f>IF(IFERROR(AC161,TRUE)=TRUE, "-","OK")</f>
      </c>
      <c r="AE161">
        <f>IF(IFERROR(VLOOKUP(U161,Store_Showcase!B2:H134,{5}, FALSE), TRUE)=TRUE, IF(IFERROR(VLOOKUP(U161,Store_SRP!B2:H103,{5}, FALSE), TRUE)=TRUE,VLOOKUP(U161,Store_VAM!B2:H271,{5}, FALSE),VLOOKUP(U161,Store_SRP!B2:H103,{5}, FALSE)), VLOOKUP(U161,Store_Showcase!B2:H134,{5}, FALSE))</f>
      </c>
      <c r="AF161">
        <f>IF(IFERROR(VLOOKUP(U161,Store_Showcase!B2:H134,{6}, FALSE), TRUE)=TRUE, IF(IFERROR(VLOOKUP(U161,Store_SRP!B2:H103,{6}, FALSE), TRUE)=TRUE,VLOOKUP(U161,Store_VAM!B2:H271,{6}, FALSE),VLOOKUP(U161,Store_SRP!B2:H103,{6}, FALSE)), VLOOKUP(U161,Store_Showcase!B2:H134,{6}, FALSE))</f>
      </c>
      <c r="AG161">
        <f>VLOOKUP(D161,Sku_Consolidated!A2:R948,18,FALSE)</f>
      </c>
      <c r="AH161">
        <f>VLOOKUP(D161,Sku_Consolidated!A2:S948,19,FALSE)</f>
      </c>
      <c r="AI161">
        <f>VLOOKUP(D161,Sku_Consolidated!A2:T948,20,FALSE)</f>
      </c>
    </row>
    <row r="162" spans="1:35" x14ac:dyDescent="0.25">
      <c r="A162">
        <v>2024</v>
      </c>
      <c r="B162" t="s">
        <v>30</v>
      </c>
      <c r="C162" t="s">
        <v>31</v>
      </c>
      <c r="D162">
        <v>104086256</v>
      </c>
      <c r="E162" t="s">
        <v>190</v>
      </c>
      <c r="F162" s="12" t="s">
        <v>168</v>
      </c>
      <c r="G162" s="12" t="s">
        <v>168</v>
      </c>
      <c r="H162" t="s">
        <v>34</v>
      </c>
      <c r="I162" s="13" t="s">
        <v>35</v>
      </c>
      <c r="J162" s="13">
        <f>IF(H162="EA", I162, 0)</f>
      </c>
      <c r="K162" s="13">
        <f>IF(H162="KG", I162, I162 * VLOOKUP(D162,Sku_Consolidated!A2:U948,21,FALSE))</f>
      </c>
      <c r="L162" s="14" t="s">
        <v>36</v>
      </c>
      <c r="M162">
        <v>88</v>
      </c>
      <c r="N162" s="14" t="s">
        <v>191</v>
      </c>
      <c r="O162" s="14" t="s">
        <v>192</v>
      </c>
      <c r="P162" s="14" t="s">
        <v>36</v>
      </c>
      <c r="Q162" s="14" t="s">
        <v>192</v>
      </c>
      <c r="R162">
        <f>IF(IFERROR(VLOOKUP(U162,Store_Showcase!B2:H134,7, FALSE), TRUE)=TRUE, IF(IFERROR(VLOOKUP(U162,Store_SRP!B2:H103,7, FALSE), TRUE)=TRUE,VLOOKUP(U162,Store_VAM!B2:H271,7, FALSE),VLOOKUP(U162,Store_SRP!B2:H103,7, FALSE)), VLOOKUP(U162,Store_Showcase!B2:H134,7, FALSE))</f>
      </c>
      <c r="S162">
        <f>IF(IFERROR(VLOOKUP(U162,Store_Showcase!B2:K134,10, FALSE), TRUE)=TRUE, IF(IFERROR(VLOOKUP(U162,Store_SRP!B2:K103,10, FALSE), TRUE)=TRUE,VLOOKUP(U162,Store_VAM!B2:K271,10, FALSE),VLOOKUP(U162,Store_SRP!B2:K103,10, FALSE)), VLOOKUP(U162,Store_Showcase!B2:K134,10, FALSE))</f>
      </c>
      <c r="T162">
        <f>IF(VLOOKUP(D162,Sku_Consolidated!A2:S948,19,FALSE)="SHOWCASE", VLOOKUP(U162,Store_Showcase!B2:L134,11, FALSE), IF(VLOOKUP(D162,Sku_Consolidated!A2:S948,19,FALSE)="VAM",VLOOKUP(U162,Store_VAM!B2:L271,11, FALSE),VLOOKUP(U162,Store_SRP!B2:L103,11, FALSE)))</f>
      </c>
      <c r="U162" s="14">
        <v>3022</v>
      </c>
      <c r="V162">
        <f>IF(VLOOKUP(D162,Sku_Consolidated!A2:S948,19,FALSE)="SHOWCASE", VLOOKUP(U162,Store_Showcase!B2:C134,2, FALSE), IF(VLOOKUP(D162,Sku_Consolidated!A2:S948,19,FALSE)="VAM",VLOOKUP(U162,Store_VAM!B2:C271,2, FALSE),VLOOKUP(U162,Store_SRP!B2:C103,2, FALSE)))</f>
      </c>
      <c r="W162">
        <f>VLOOKUP(D162,Sku_Consolidated!A2:G948, 7, FALSE)</f>
      </c>
      <c r="X162">
        <f>VLOOKUP(D162,Sku_Consolidated!A2:K948, 11, FALSE)</f>
      </c>
      <c r="Y162">
        <f>VLOOKUP(D162,Sku_Consolidated!A2:H948, 8, FALSE)</f>
      </c>
      <c r="Z162">
        <f>VLOOKUP(D162,Sku_Consolidated!A2:I948, 9, FALSE)</f>
      </c>
      <c r="AA162" t="s">
        <v>41</v>
      </c>
      <c r="AB162">
        <f>VLOOKUP(D162,Sku_Consolidated!A2:E948, {5}, FALSE)</f>
      </c>
      <c r="AC162">
        <f>IF(VLOOKUP(D162,Sku_Consolidated!A2:S948,19,FALSE)="SHOWCASE", VLOOKUP(U162,Store_Showcase!B2:N134,13, FALSE), IF(VLOOKUP(D162,Sku_Consolidated!A2:S948,19,FALSE)="VAM",VLOOKUP(U162,Store_VAM!B2:N271,13, FALSE),VLOOKUP(U162,Store_SRP!B2:N103,13, FALSE)))</f>
      </c>
      <c r="AD162">
        <f>IF(IFERROR(AC162,TRUE)=TRUE, "-","OK")</f>
      </c>
      <c r="AE162">
        <f>IF(IFERROR(VLOOKUP(U162,Store_Showcase!B2:H134,{5}, FALSE), TRUE)=TRUE, IF(IFERROR(VLOOKUP(U162,Store_SRP!B2:H103,{5}, FALSE), TRUE)=TRUE,VLOOKUP(U162,Store_VAM!B2:H271,{5}, FALSE),VLOOKUP(U162,Store_SRP!B2:H103,{5}, FALSE)), VLOOKUP(U162,Store_Showcase!B2:H134,{5}, FALSE))</f>
      </c>
      <c r="AF162">
        <f>IF(IFERROR(VLOOKUP(U162,Store_Showcase!B2:H134,{6}, FALSE), TRUE)=TRUE, IF(IFERROR(VLOOKUP(U162,Store_SRP!B2:H103,{6}, FALSE), TRUE)=TRUE,VLOOKUP(U162,Store_VAM!B2:H271,{6}, FALSE),VLOOKUP(U162,Store_SRP!B2:H103,{6}, FALSE)), VLOOKUP(U162,Store_Showcase!B2:H134,{6}, FALSE))</f>
      </c>
      <c r="AG162">
        <f>VLOOKUP(D162,Sku_Consolidated!A2:R948,18,FALSE)</f>
      </c>
      <c r="AH162">
        <f>VLOOKUP(D162,Sku_Consolidated!A2:S948,19,FALSE)</f>
      </c>
      <c r="AI162">
        <f>VLOOKUP(D162,Sku_Consolidated!A2:T948,20,FALSE)</f>
      </c>
    </row>
    <row r="163" spans="1:35" x14ac:dyDescent="0.25">
      <c r="A163">
        <v>2024</v>
      </c>
      <c r="B163" t="s">
        <v>30</v>
      </c>
      <c r="C163" t="s">
        <v>31</v>
      </c>
      <c r="D163">
        <v>104086256</v>
      </c>
      <c r="E163" t="s">
        <v>190</v>
      </c>
      <c r="F163" s="12" t="s">
        <v>111</v>
      </c>
      <c r="G163" s="12" t="s">
        <v>111</v>
      </c>
      <c r="H163" t="s">
        <v>34</v>
      </c>
      <c r="I163" s="13" t="s">
        <v>35</v>
      </c>
      <c r="J163" s="13">
        <f>IF(H163="EA", I163, 0)</f>
      </c>
      <c r="K163" s="13">
        <f>IF(H163="KG", I163, I163 * VLOOKUP(D163,Sku_Consolidated!A2:U948,21,FALSE))</f>
      </c>
      <c r="L163" s="14" t="s">
        <v>36</v>
      </c>
      <c r="M163">
        <v>88</v>
      </c>
      <c r="N163" s="14" t="s">
        <v>191</v>
      </c>
      <c r="O163" s="14" t="s">
        <v>192</v>
      </c>
      <c r="P163" s="14" t="s">
        <v>36</v>
      </c>
      <c r="Q163" s="14" t="s">
        <v>192</v>
      </c>
      <c r="R163">
        <f>IF(IFERROR(VLOOKUP(U163,Store_Showcase!B2:H134,7, FALSE), TRUE)=TRUE, IF(IFERROR(VLOOKUP(U163,Store_SRP!B2:H103,7, FALSE), TRUE)=TRUE,VLOOKUP(U163,Store_VAM!B2:H271,7, FALSE),VLOOKUP(U163,Store_SRP!B2:H103,7, FALSE)), VLOOKUP(U163,Store_Showcase!B2:H134,7, FALSE))</f>
      </c>
      <c r="S163">
        <f>IF(IFERROR(VLOOKUP(U163,Store_Showcase!B2:K134,10, FALSE), TRUE)=TRUE, IF(IFERROR(VLOOKUP(U163,Store_SRP!B2:K103,10, FALSE), TRUE)=TRUE,VLOOKUP(U163,Store_VAM!B2:K271,10, FALSE),VLOOKUP(U163,Store_SRP!B2:K103,10, FALSE)), VLOOKUP(U163,Store_Showcase!B2:K134,10, FALSE))</f>
      </c>
      <c r="T163">
        <f>IF(VLOOKUP(D163,Sku_Consolidated!A2:S948,19,FALSE)="SHOWCASE", VLOOKUP(U163,Store_Showcase!B2:L134,11, FALSE), IF(VLOOKUP(D163,Sku_Consolidated!A2:S948,19,FALSE)="VAM",VLOOKUP(U163,Store_VAM!B2:L271,11, FALSE),VLOOKUP(U163,Store_SRP!B2:L103,11, FALSE)))</f>
      </c>
      <c r="U163" s="14">
        <v>3022</v>
      </c>
      <c r="V163">
        <f>IF(VLOOKUP(D163,Sku_Consolidated!A2:S948,19,FALSE)="SHOWCASE", VLOOKUP(U163,Store_Showcase!B2:C134,2, FALSE), IF(VLOOKUP(D163,Sku_Consolidated!A2:S948,19,FALSE)="VAM",VLOOKUP(U163,Store_VAM!B2:C271,2, FALSE),VLOOKUP(U163,Store_SRP!B2:C103,2, FALSE)))</f>
      </c>
      <c r="W163">
        <f>VLOOKUP(D163,Sku_Consolidated!A2:G948, 7, FALSE)</f>
      </c>
      <c r="X163">
        <f>VLOOKUP(D163,Sku_Consolidated!A2:K948, 11, FALSE)</f>
      </c>
      <c r="Y163">
        <f>VLOOKUP(D163,Sku_Consolidated!A2:H948, 8, FALSE)</f>
      </c>
      <c r="Z163">
        <f>VLOOKUP(D163,Sku_Consolidated!A2:I948, 9, FALSE)</f>
      </c>
      <c r="AA163" t="s">
        <v>41</v>
      </c>
      <c r="AB163">
        <f>VLOOKUP(D163,Sku_Consolidated!A2:E948, {5}, FALSE)</f>
      </c>
      <c r="AC163">
        <f>IF(VLOOKUP(D163,Sku_Consolidated!A2:S948,19,FALSE)="SHOWCASE", VLOOKUP(U163,Store_Showcase!B2:N134,13, FALSE), IF(VLOOKUP(D163,Sku_Consolidated!A2:S948,19,FALSE)="VAM",VLOOKUP(U163,Store_VAM!B2:N271,13, FALSE),VLOOKUP(U163,Store_SRP!B2:N103,13, FALSE)))</f>
      </c>
      <c r="AD163">
        <f>IF(IFERROR(AC163,TRUE)=TRUE, "-","OK")</f>
      </c>
      <c r="AE163">
        <f>IF(IFERROR(VLOOKUP(U163,Store_Showcase!B2:H134,{5}, FALSE), TRUE)=TRUE, IF(IFERROR(VLOOKUP(U163,Store_SRP!B2:H103,{5}, FALSE), TRUE)=TRUE,VLOOKUP(U163,Store_VAM!B2:H271,{5}, FALSE),VLOOKUP(U163,Store_SRP!B2:H103,{5}, FALSE)), VLOOKUP(U163,Store_Showcase!B2:H134,{5}, FALSE))</f>
      </c>
      <c r="AF163">
        <f>IF(IFERROR(VLOOKUP(U163,Store_Showcase!B2:H134,{6}, FALSE), TRUE)=TRUE, IF(IFERROR(VLOOKUP(U163,Store_SRP!B2:H103,{6}, FALSE), TRUE)=TRUE,VLOOKUP(U163,Store_VAM!B2:H271,{6}, FALSE),VLOOKUP(U163,Store_SRP!B2:H103,{6}, FALSE)), VLOOKUP(U163,Store_Showcase!B2:H134,{6}, FALSE))</f>
      </c>
      <c r="AG163">
        <f>VLOOKUP(D163,Sku_Consolidated!A2:R948,18,FALSE)</f>
      </c>
      <c r="AH163">
        <f>VLOOKUP(D163,Sku_Consolidated!A2:S948,19,FALSE)</f>
      </c>
      <c r="AI163">
        <f>VLOOKUP(D163,Sku_Consolidated!A2:T948,20,FALSE)</f>
      </c>
    </row>
    <row r="164" spans="1:35" x14ac:dyDescent="0.25">
      <c r="A164">
        <v>2024</v>
      </c>
      <c r="B164" t="s">
        <v>30</v>
      </c>
      <c r="C164" t="s">
        <v>31</v>
      </c>
      <c r="D164">
        <v>104086250</v>
      </c>
      <c r="E164" t="s">
        <v>175</v>
      </c>
      <c r="F164" s="12" t="s">
        <v>160</v>
      </c>
      <c r="G164" s="12" t="s">
        <v>160</v>
      </c>
      <c r="H164" t="s">
        <v>34</v>
      </c>
      <c r="I164" s="13" t="s">
        <v>35</v>
      </c>
      <c r="J164" s="13">
        <f>IF(H164="EA", I164, 0)</f>
      </c>
      <c r="K164" s="13">
        <f>IF(H164="KG", I164, I164 * VLOOKUP(D164,Sku_Consolidated!A2:U948,21,FALSE))</f>
      </c>
      <c r="L164" s="14" t="s">
        <v>36</v>
      </c>
      <c r="M164">
        <v>88</v>
      </c>
      <c r="N164" s="14" t="s">
        <v>176</v>
      </c>
      <c r="O164" s="14" t="s">
        <v>177</v>
      </c>
      <c r="P164" s="14" t="s">
        <v>36</v>
      </c>
      <c r="Q164" s="14" t="s">
        <v>177</v>
      </c>
      <c r="R164">
        <f>IF(IFERROR(VLOOKUP(U164,Store_Showcase!B2:H134,7, FALSE), TRUE)=TRUE, IF(IFERROR(VLOOKUP(U164,Store_SRP!B2:H103,7, FALSE), TRUE)=TRUE,VLOOKUP(U164,Store_VAM!B2:H271,7, FALSE),VLOOKUP(U164,Store_SRP!B2:H103,7, FALSE)), VLOOKUP(U164,Store_Showcase!B2:H134,7, FALSE))</f>
      </c>
      <c r="S164">
        <f>IF(IFERROR(VLOOKUP(U164,Store_Showcase!B2:K134,10, FALSE), TRUE)=TRUE, IF(IFERROR(VLOOKUP(U164,Store_SRP!B2:K103,10, FALSE), TRUE)=TRUE,VLOOKUP(U164,Store_VAM!B2:K271,10, FALSE),VLOOKUP(U164,Store_SRP!B2:K103,10, FALSE)), VLOOKUP(U164,Store_Showcase!B2:K134,10, FALSE))</f>
      </c>
      <c r="T164">
        <f>IF(VLOOKUP(D164,Sku_Consolidated!A2:S948,19,FALSE)="SHOWCASE", VLOOKUP(U164,Store_Showcase!B2:L134,11, FALSE), IF(VLOOKUP(D164,Sku_Consolidated!A2:S948,19,FALSE)="VAM",VLOOKUP(U164,Store_VAM!B2:L271,11, FALSE),VLOOKUP(U164,Store_SRP!B2:L103,11, FALSE)))</f>
      </c>
      <c r="U164" s="14">
        <v>2018</v>
      </c>
      <c r="V164">
        <f>IF(VLOOKUP(D164,Sku_Consolidated!A2:S948,19,FALSE)="SHOWCASE", VLOOKUP(U164,Store_Showcase!B2:C134,2, FALSE), IF(VLOOKUP(D164,Sku_Consolidated!A2:S948,19,FALSE)="VAM",VLOOKUP(U164,Store_VAM!B2:C271,2, FALSE),VLOOKUP(U164,Store_SRP!B2:C103,2, FALSE)))</f>
      </c>
      <c r="W164">
        <f>VLOOKUP(D164,Sku_Consolidated!A2:G948, 7, FALSE)</f>
      </c>
      <c r="X164">
        <f>VLOOKUP(D164,Sku_Consolidated!A2:K948, 11, FALSE)</f>
      </c>
      <c r="Y164">
        <f>VLOOKUP(D164,Sku_Consolidated!A2:H948, 8, FALSE)</f>
      </c>
      <c r="Z164">
        <f>VLOOKUP(D164,Sku_Consolidated!A2:I948, 9, FALSE)</f>
      </c>
      <c r="AA164" t="s">
        <v>41</v>
      </c>
      <c r="AB164">
        <f>VLOOKUP(D164,Sku_Consolidated!A2:E948, {5}, FALSE)</f>
      </c>
      <c r="AC164">
        <f>IF(VLOOKUP(D164,Sku_Consolidated!A2:S948,19,FALSE)="SHOWCASE", VLOOKUP(U164,Store_Showcase!B2:N134,13, FALSE), IF(VLOOKUP(D164,Sku_Consolidated!A2:S948,19,FALSE)="VAM",VLOOKUP(U164,Store_VAM!B2:N271,13, FALSE),VLOOKUP(U164,Store_SRP!B2:N103,13, FALSE)))</f>
      </c>
      <c r="AD164">
        <f>IF(IFERROR(AC164,TRUE)=TRUE, "-","OK")</f>
      </c>
      <c r="AE164">
        <f>IF(IFERROR(VLOOKUP(U164,Store_Showcase!B2:H134,{5}, FALSE), TRUE)=TRUE, IF(IFERROR(VLOOKUP(U164,Store_SRP!B2:H103,{5}, FALSE), TRUE)=TRUE,VLOOKUP(U164,Store_VAM!B2:H271,{5}, FALSE),VLOOKUP(U164,Store_SRP!B2:H103,{5}, FALSE)), VLOOKUP(U164,Store_Showcase!B2:H134,{5}, FALSE))</f>
      </c>
      <c r="AF164">
        <f>IF(IFERROR(VLOOKUP(U164,Store_Showcase!B2:H134,{6}, FALSE), TRUE)=TRUE, IF(IFERROR(VLOOKUP(U164,Store_SRP!B2:H103,{6}, FALSE), TRUE)=TRUE,VLOOKUP(U164,Store_VAM!B2:H271,{6}, FALSE),VLOOKUP(U164,Store_SRP!B2:H103,{6}, FALSE)), VLOOKUP(U164,Store_Showcase!B2:H134,{6}, FALSE))</f>
      </c>
      <c r="AG164">
        <f>VLOOKUP(D164,Sku_Consolidated!A2:R948,18,FALSE)</f>
      </c>
      <c r="AH164">
        <f>VLOOKUP(D164,Sku_Consolidated!A2:S948,19,FALSE)</f>
      </c>
      <c r="AI164">
        <f>VLOOKUP(D164,Sku_Consolidated!A2:T948,20,FALSE)</f>
      </c>
    </row>
    <row r="165" spans="1:35" x14ac:dyDescent="0.25">
      <c r="A165">
        <v>2024</v>
      </c>
      <c r="B165" t="s">
        <v>30</v>
      </c>
      <c r="C165" t="s">
        <v>31</v>
      </c>
      <c r="D165">
        <v>104086250</v>
      </c>
      <c r="E165" t="s">
        <v>175</v>
      </c>
      <c r="F165" s="12" t="s">
        <v>84</v>
      </c>
      <c r="G165" s="12" t="s">
        <v>84</v>
      </c>
      <c r="H165" t="s">
        <v>34</v>
      </c>
      <c r="I165" s="13" t="s">
        <v>35</v>
      </c>
      <c r="J165" s="13">
        <f>IF(H165="EA", I165, 0)</f>
      </c>
      <c r="K165" s="13">
        <f>IF(H165="KG", I165, I165 * VLOOKUP(D165,Sku_Consolidated!A2:U948,21,FALSE))</f>
      </c>
      <c r="L165" s="14" t="s">
        <v>36</v>
      </c>
      <c r="M165">
        <v>88</v>
      </c>
      <c r="N165" s="14" t="s">
        <v>176</v>
      </c>
      <c r="O165" s="14" t="s">
        <v>177</v>
      </c>
      <c r="P165" s="14" t="s">
        <v>36</v>
      </c>
      <c r="Q165" s="14" t="s">
        <v>177</v>
      </c>
      <c r="R165">
        <f>IF(IFERROR(VLOOKUP(U165,Store_Showcase!B2:H134,7, FALSE), TRUE)=TRUE, IF(IFERROR(VLOOKUP(U165,Store_SRP!B2:H103,7, FALSE), TRUE)=TRUE,VLOOKUP(U165,Store_VAM!B2:H271,7, FALSE),VLOOKUP(U165,Store_SRP!B2:H103,7, FALSE)), VLOOKUP(U165,Store_Showcase!B2:H134,7, FALSE))</f>
      </c>
      <c r="S165">
        <f>IF(IFERROR(VLOOKUP(U165,Store_Showcase!B2:K134,10, FALSE), TRUE)=TRUE, IF(IFERROR(VLOOKUP(U165,Store_SRP!B2:K103,10, FALSE), TRUE)=TRUE,VLOOKUP(U165,Store_VAM!B2:K271,10, FALSE),VLOOKUP(U165,Store_SRP!B2:K103,10, FALSE)), VLOOKUP(U165,Store_Showcase!B2:K134,10, FALSE))</f>
      </c>
      <c r="T165">
        <f>IF(VLOOKUP(D165,Sku_Consolidated!A2:S948,19,FALSE)="SHOWCASE", VLOOKUP(U165,Store_Showcase!B2:L134,11, FALSE), IF(VLOOKUP(D165,Sku_Consolidated!A2:S948,19,FALSE)="VAM",VLOOKUP(U165,Store_VAM!B2:L271,11, FALSE),VLOOKUP(U165,Store_SRP!B2:L103,11, FALSE)))</f>
      </c>
      <c r="U165" s="14">
        <v>2018</v>
      </c>
      <c r="V165">
        <f>IF(VLOOKUP(D165,Sku_Consolidated!A2:S948,19,FALSE)="SHOWCASE", VLOOKUP(U165,Store_Showcase!B2:C134,2, FALSE), IF(VLOOKUP(D165,Sku_Consolidated!A2:S948,19,FALSE)="VAM",VLOOKUP(U165,Store_VAM!B2:C271,2, FALSE),VLOOKUP(U165,Store_SRP!B2:C103,2, FALSE)))</f>
      </c>
      <c r="W165">
        <f>VLOOKUP(D165,Sku_Consolidated!A2:G948, 7, FALSE)</f>
      </c>
      <c r="X165">
        <f>VLOOKUP(D165,Sku_Consolidated!A2:K948, 11, FALSE)</f>
      </c>
      <c r="Y165">
        <f>VLOOKUP(D165,Sku_Consolidated!A2:H948, 8, FALSE)</f>
      </c>
      <c r="Z165">
        <f>VLOOKUP(D165,Sku_Consolidated!A2:I948, 9, FALSE)</f>
      </c>
      <c r="AA165" t="s">
        <v>41</v>
      </c>
      <c r="AB165">
        <f>VLOOKUP(D165,Sku_Consolidated!A2:E948, {5}, FALSE)</f>
      </c>
      <c r="AC165">
        <f>IF(VLOOKUP(D165,Sku_Consolidated!A2:S948,19,FALSE)="SHOWCASE", VLOOKUP(U165,Store_Showcase!B2:N134,13, FALSE), IF(VLOOKUP(D165,Sku_Consolidated!A2:S948,19,FALSE)="VAM",VLOOKUP(U165,Store_VAM!B2:N271,13, FALSE),VLOOKUP(U165,Store_SRP!B2:N103,13, FALSE)))</f>
      </c>
      <c r="AD165">
        <f>IF(IFERROR(AC165,TRUE)=TRUE, "-","OK")</f>
      </c>
      <c r="AE165">
        <f>IF(IFERROR(VLOOKUP(U165,Store_Showcase!B2:H134,{5}, FALSE), TRUE)=TRUE, IF(IFERROR(VLOOKUP(U165,Store_SRP!B2:H103,{5}, FALSE), TRUE)=TRUE,VLOOKUP(U165,Store_VAM!B2:H271,{5}, FALSE),VLOOKUP(U165,Store_SRP!B2:H103,{5}, FALSE)), VLOOKUP(U165,Store_Showcase!B2:H134,{5}, FALSE))</f>
      </c>
      <c r="AF165">
        <f>IF(IFERROR(VLOOKUP(U165,Store_Showcase!B2:H134,{6}, FALSE), TRUE)=TRUE, IF(IFERROR(VLOOKUP(U165,Store_SRP!B2:H103,{6}, FALSE), TRUE)=TRUE,VLOOKUP(U165,Store_VAM!B2:H271,{6}, FALSE),VLOOKUP(U165,Store_SRP!B2:H103,{6}, FALSE)), VLOOKUP(U165,Store_Showcase!B2:H134,{6}, FALSE))</f>
      </c>
      <c r="AG165">
        <f>VLOOKUP(D165,Sku_Consolidated!A2:R948,18,FALSE)</f>
      </c>
      <c r="AH165">
        <f>VLOOKUP(D165,Sku_Consolidated!A2:S948,19,FALSE)</f>
      </c>
      <c r="AI165">
        <f>VLOOKUP(D165,Sku_Consolidated!A2:T948,20,FALSE)</f>
      </c>
    </row>
    <row r="166" spans="1:35" x14ac:dyDescent="0.25">
      <c r="A166">
        <v>2024</v>
      </c>
      <c r="B166" t="s">
        <v>30</v>
      </c>
      <c r="C166" t="s">
        <v>31</v>
      </c>
      <c r="D166">
        <v>104086256</v>
      </c>
      <c r="E166" t="s">
        <v>190</v>
      </c>
      <c r="F166" s="12" t="s">
        <v>89</v>
      </c>
      <c r="G166" s="12" t="s">
        <v>89</v>
      </c>
      <c r="H166" t="s">
        <v>34</v>
      </c>
      <c r="I166" s="13" t="s">
        <v>35</v>
      </c>
      <c r="J166" s="13">
        <f>IF(H166="EA", I166, 0)</f>
      </c>
      <c r="K166" s="13">
        <f>IF(H166="KG", I166, I166 * VLOOKUP(D166,Sku_Consolidated!A2:U948,21,FALSE))</f>
      </c>
      <c r="L166" s="14" t="s">
        <v>36</v>
      </c>
      <c r="M166">
        <v>88</v>
      </c>
      <c r="N166" s="14" t="s">
        <v>191</v>
      </c>
      <c r="O166" s="14" t="s">
        <v>192</v>
      </c>
      <c r="P166" s="14" t="s">
        <v>36</v>
      </c>
      <c r="Q166" s="14" t="s">
        <v>192</v>
      </c>
      <c r="R166">
        <f>IF(IFERROR(VLOOKUP(U166,Store_Showcase!B2:H134,7, FALSE), TRUE)=TRUE, IF(IFERROR(VLOOKUP(U166,Store_SRP!B2:H103,7, FALSE), TRUE)=TRUE,VLOOKUP(U166,Store_VAM!B2:H271,7, FALSE),VLOOKUP(U166,Store_SRP!B2:H103,7, FALSE)), VLOOKUP(U166,Store_Showcase!B2:H134,7, FALSE))</f>
      </c>
      <c r="S166">
        <f>IF(IFERROR(VLOOKUP(U166,Store_Showcase!B2:K134,10, FALSE), TRUE)=TRUE, IF(IFERROR(VLOOKUP(U166,Store_SRP!B2:K103,10, FALSE), TRUE)=TRUE,VLOOKUP(U166,Store_VAM!B2:K271,10, FALSE),VLOOKUP(U166,Store_SRP!B2:K103,10, FALSE)), VLOOKUP(U166,Store_Showcase!B2:K134,10, FALSE))</f>
      </c>
      <c r="T166">
        <f>IF(VLOOKUP(D166,Sku_Consolidated!A2:S948,19,FALSE)="SHOWCASE", VLOOKUP(U166,Store_Showcase!B2:L134,11, FALSE), IF(VLOOKUP(D166,Sku_Consolidated!A2:S948,19,FALSE)="VAM",VLOOKUP(U166,Store_VAM!B2:L271,11, FALSE),VLOOKUP(U166,Store_SRP!B2:L103,11, FALSE)))</f>
      </c>
      <c r="U166" s="14">
        <v>2018</v>
      </c>
      <c r="V166">
        <f>IF(VLOOKUP(D166,Sku_Consolidated!A2:S948,19,FALSE)="SHOWCASE", VLOOKUP(U166,Store_Showcase!B2:C134,2, FALSE), IF(VLOOKUP(D166,Sku_Consolidated!A2:S948,19,FALSE)="VAM",VLOOKUP(U166,Store_VAM!B2:C271,2, FALSE),VLOOKUP(U166,Store_SRP!B2:C103,2, FALSE)))</f>
      </c>
      <c r="W166">
        <f>VLOOKUP(D166,Sku_Consolidated!A2:G948, 7, FALSE)</f>
      </c>
      <c r="X166">
        <f>VLOOKUP(D166,Sku_Consolidated!A2:K948, 11, FALSE)</f>
      </c>
      <c r="Y166">
        <f>VLOOKUP(D166,Sku_Consolidated!A2:H948, 8, FALSE)</f>
      </c>
      <c r="Z166">
        <f>VLOOKUP(D166,Sku_Consolidated!A2:I948, 9, FALSE)</f>
      </c>
      <c r="AA166" t="s">
        <v>41</v>
      </c>
      <c r="AB166">
        <f>VLOOKUP(D166,Sku_Consolidated!A2:E948, {5}, FALSE)</f>
      </c>
      <c r="AC166">
        <f>IF(VLOOKUP(D166,Sku_Consolidated!A2:S948,19,FALSE)="SHOWCASE", VLOOKUP(U166,Store_Showcase!B2:N134,13, FALSE), IF(VLOOKUP(D166,Sku_Consolidated!A2:S948,19,FALSE)="VAM",VLOOKUP(U166,Store_VAM!B2:N271,13, FALSE),VLOOKUP(U166,Store_SRP!B2:N103,13, FALSE)))</f>
      </c>
      <c r="AD166">
        <f>IF(IFERROR(AC166,TRUE)=TRUE, "-","OK")</f>
      </c>
      <c r="AE166">
        <f>IF(IFERROR(VLOOKUP(U166,Store_Showcase!B2:H134,{5}, FALSE), TRUE)=TRUE, IF(IFERROR(VLOOKUP(U166,Store_SRP!B2:H103,{5}, FALSE), TRUE)=TRUE,VLOOKUP(U166,Store_VAM!B2:H271,{5}, FALSE),VLOOKUP(U166,Store_SRP!B2:H103,{5}, FALSE)), VLOOKUP(U166,Store_Showcase!B2:H134,{5}, FALSE))</f>
      </c>
      <c r="AF166">
        <f>IF(IFERROR(VLOOKUP(U166,Store_Showcase!B2:H134,{6}, FALSE), TRUE)=TRUE, IF(IFERROR(VLOOKUP(U166,Store_SRP!B2:H103,{6}, FALSE), TRUE)=TRUE,VLOOKUP(U166,Store_VAM!B2:H271,{6}, FALSE),VLOOKUP(U166,Store_SRP!B2:H103,{6}, FALSE)), VLOOKUP(U166,Store_Showcase!B2:H134,{6}, FALSE))</f>
      </c>
      <c r="AG166">
        <f>VLOOKUP(D166,Sku_Consolidated!A2:R948,18,FALSE)</f>
      </c>
      <c r="AH166">
        <f>VLOOKUP(D166,Sku_Consolidated!A2:S948,19,FALSE)</f>
      </c>
      <c r="AI166">
        <f>VLOOKUP(D166,Sku_Consolidated!A2:T948,20,FALSE)</f>
      </c>
    </row>
    <row r="167" spans="1:35" x14ac:dyDescent="0.25">
      <c r="A167">
        <v>2024</v>
      </c>
      <c r="B167" t="s">
        <v>30</v>
      </c>
      <c r="C167" t="s">
        <v>31</v>
      </c>
      <c r="D167">
        <v>104086256</v>
      </c>
      <c r="E167" t="s">
        <v>190</v>
      </c>
      <c r="F167" s="12" t="s">
        <v>174</v>
      </c>
      <c r="G167" s="12" t="s">
        <v>174</v>
      </c>
      <c r="H167" t="s">
        <v>34</v>
      </c>
      <c r="I167" s="13" t="s">
        <v>35</v>
      </c>
      <c r="J167" s="13">
        <f>IF(H167="EA", I167, 0)</f>
      </c>
      <c r="K167" s="13">
        <f>IF(H167="KG", I167, I167 * VLOOKUP(D167,Sku_Consolidated!A2:U948,21,FALSE))</f>
      </c>
      <c r="L167" s="14" t="s">
        <v>36</v>
      </c>
      <c r="M167">
        <v>88</v>
      </c>
      <c r="N167" s="14" t="s">
        <v>191</v>
      </c>
      <c r="O167" s="14" t="s">
        <v>192</v>
      </c>
      <c r="P167" s="14" t="s">
        <v>36</v>
      </c>
      <c r="Q167" s="14" t="s">
        <v>192</v>
      </c>
      <c r="R167">
        <f>IF(IFERROR(VLOOKUP(U167,Store_Showcase!B2:H134,7, FALSE), TRUE)=TRUE, IF(IFERROR(VLOOKUP(U167,Store_SRP!B2:H103,7, FALSE), TRUE)=TRUE,VLOOKUP(U167,Store_VAM!B2:H271,7, FALSE),VLOOKUP(U167,Store_SRP!B2:H103,7, FALSE)), VLOOKUP(U167,Store_Showcase!B2:H134,7, FALSE))</f>
      </c>
      <c r="S167">
        <f>IF(IFERROR(VLOOKUP(U167,Store_Showcase!B2:K134,10, FALSE), TRUE)=TRUE, IF(IFERROR(VLOOKUP(U167,Store_SRP!B2:K103,10, FALSE), TRUE)=TRUE,VLOOKUP(U167,Store_VAM!B2:K271,10, FALSE),VLOOKUP(U167,Store_SRP!B2:K103,10, FALSE)), VLOOKUP(U167,Store_Showcase!B2:K134,10, FALSE))</f>
      </c>
      <c r="T167">
        <f>IF(VLOOKUP(D167,Sku_Consolidated!A2:S948,19,FALSE)="SHOWCASE", VLOOKUP(U167,Store_Showcase!B2:L134,11, FALSE), IF(VLOOKUP(D167,Sku_Consolidated!A2:S948,19,FALSE)="VAM",VLOOKUP(U167,Store_VAM!B2:L271,11, FALSE),VLOOKUP(U167,Store_SRP!B2:L103,11, FALSE)))</f>
      </c>
      <c r="U167" s="14">
        <v>2018</v>
      </c>
      <c r="V167">
        <f>IF(VLOOKUP(D167,Sku_Consolidated!A2:S948,19,FALSE)="SHOWCASE", VLOOKUP(U167,Store_Showcase!B2:C134,2, FALSE), IF(VLOOKUP(D167,Sku_Consolidated!A2:S948,19,FALSE)="VAM",VLOOKUP(U167,Store_VAM!B2:C271,2, FALSE),VLOOKUP(U167,Store_SRP!B2:C103,2, FALSE)))</f>
      </c>
      <c r="W167">
        <f>VLOOKUP(D167,Sku_Consolidated!A2:G948, 7, FALSE)</f>
      </c>
      <c r="X167">
        <f>VLOOKUP(D167,Sku_Consolidated!A2:K948, 11, FALSE)</f>
      </c>
      <c r="Y167">
        <f>VLOOKUP(D167,Sku_Consolidated!A2:H948, 8, FALSE)</f>
      </c>
      <c r="Z167">
        <f>VLOOKUP(D167,Sku_Consolidated!A2:I948, 9, FALSE)</f>
      </c>
      <c r="AA167" t="s">
        <v>41</v>
      </c>
      <c r="AB167">
        <f>VLOOKUP(D167,Sku_Consolidated!A2:E948, {5}, FALSE)</f>
      </c>
      <c r="AC167">
        <f>IF(VLOOKUP(D167,Sku_Consolidated!A2:S948,19,FALSE)="SHOWCASE", VLOOKUP(U167,Store_Showcase!B2:N134,13, FALSE), IF(VLOOKUP(D167,Sku_Consolidated!A2:S948,19,FALSE)="VAM",VLOOKUP(U167,Store_VAM!B2:N271,13, FALSE),VLOOKUP(U167,Store_SRP!B2:N103,13, FALSE)))</f>
      </c>
      <c r="AD167">
        <f>IF(IFERROR(AC167,TRUE)=TRUE, "-","OK")</f>
      </c>
      <c r="AE167">
        <f>IF(IFERROR(VLOOKUP(U167,Store_Showcase!B2:H134,{5}, FALSE), TRUE)=TRUE, IF(IFERROR(VLOOKUP(U167,Store_SRP!B2:H103,{5}, FALSE), TRUE)=TRUE,VLOOKUP(U167,Store_VAM!B2:H271,{5}, FALSE),VLOOKUP(U167,Store_SRP!B2:H103,{5}, FALSE)), VLOOKUP(U167,Store_Showcase!B2:H134,{5}, FALSE))</f>
      </c>
      <c r="AF167">
        <f>IF(IFERROR(VLOOKUP(U167,Store_Showcase!B2:H134,{6}, FALSE), TRUE)=TRUE, IF(IFERROR(VLOOKUP(U167,Store_SRP!B2:H103,{6}, FALSE), TRUE)=TRUE,VLOOKUP(U167,Store_VAM!B2:H271,{6}, FALSE),VLOOKUP(U167,Store_SRP!B2:H103,{6}, FALSE)), VLOOKUP(U167,Store_Showcase!B2:H134,{6}, FALSE))</f>
      </c>
      <c r="AG167">
        <f>VLOOKUP(D167,Sku_Consolidated!A2:R948,18,FALSE)</f>
      </c>
      <c r="AH167">
        <f>VLOOKUP(D167,Sku_Consolidated!A2:S948,19,FALSE)</f>
      </c>
      <c r="AI167">
        <f>VLOOKUP(D167,Sku_Consolidated!A2:T948,20,FALSE)</f>
      </c>
    </row>
    <row r="168" spans="1:35" x14ac:dyDescent="0.25">
      <c r="A168">
        <v>2024</v>
      </c>
      <c r="B168" t="s">
        <v>30</v>
      </c>
      <c r="C168" t="s">
        <v>31</v>
      </c>
      <c r="D168">
        <v>104086250</v>
      </c>
      <c r="E168" t="s">
        <v>175</v>
      </c>
      <c r="F168" s="12" t="s">
        <v>167</v>
      </c>
      <c r="G168" s="12" t="s">
        <v>167</v>
      </c>
      <c r="H168" t="s">
        <v>34</v>
      </c>
      <c r="I168" s="13" t="s">
        <v>35</v>
      </c>
      <c r="J168" s="13">
        <f>IF(H168="EA", I168, 0)</f>
      </c>
      <c r="K168" s="13">
        <f>IF(H168="KG", I168, I168 * VLOOKUP(D168,Sku_Consolidated!A2:U948,21,FALSE))</f>
      </c>
      <c r="L168" s="14" t="s">
        <v>36</v>
      </c>
      <c r="M168">
        <v>88</v>
      </c>
      <c r="N168" s="14" t="s">
        <v>176</v>
      </c>
      <c r="O168" s="14" t="s">
        <v>177</v>
      </c>
      <c r="P168" s="14" t="s">
        <v>36</v>
      </c>
      <c r="Q168" s="14" t="s">
        <v>177</v>
      </c>
      <c r="R168">
        <f>IF(IFERROR(VLOOKUP(U168,Store_Showcase!B2:H134,7, FALSE), TRUE)=TRUE, IF(IFERROR(VLOOKUP(U168,Store_SRP!B2:H103,7, FALSE), TRUE)=TRUE,VLOOKUP(U168,Store_VAM!B2:H271,7, FALSE),VLOOKUP(U168,Store_SRP!B2:H103,7, FALSE)), VLOOKUP(U168,Store_Showcase!B2:H134,7, FALSE))</f>
      </c>
      <c r="S168">
        <f>IF(IFERROR(VLOOKUP(U168,Store_Showcase!B2:K134,10, FALSE), TRUE)=TRUE, IF(IFERROR(VLOOKUP(U168,Store_SRP!B2:K103,10, FALSE), TRUE)=TRUE,VLOOKUP(U168,Store_VAM!B2:K271,10, FALSE),VLOOKUP(U168,Store_SRP!B2:K103,10, FALSE)), VLOOKUP(U168,Store_Showcase!B2:K134,10, FALSE))</f>
      </c>
      <c r="T168">
        <f>IF(VLOOKUP(D168,Sku_Consolidated!A2:S948,19,FALSE)="SHOWCASE", VLOOKUP(U168,Store_Showcase!B2:L134,11, FALSE), IF(VLOOKUP(D168,Sku_Consolidated!A2:S948,19,FALSE)="VAM",VLOOKUP(U168,Store_VAM!B2:L271,11, FALSE),VLOOKUP(U168,Store_SRP!B2:L103,11, FALSE)))</f>
      </c>
      <c r="U168" s="14">
        <v>2018</v>
      </c>
      <c r="V168">
        <f>IF(VLOOKUP(D168,Sku_Consolidated!A2:S948,19,FALSE)="SHOWCASE", VLOOKUP(U168,Store_Showcase!B2:C134,2, FALSE), IF(VLOOKUP(D168,Sku_Consolidated!A2:S948,19,FALSE)="VAM",VLOOKUP(U168,Store_VAM!B2:C271,2, FALSE),VLOOKUP(U168,Store_SRP!B2:C103,2, FALSE)))</f>
      </c>
      <c r="W168">
        <f>VLOOKUP(D168,Sku_Consolidated!A2:G948, 7, FALSE)</f>
      </c>
      <c r="X168">
        <f>VLOOKUP(D168,Sku_Consolidated!A2:K948, 11, FALSE)</f>
      </c>
      <c r="Y168">
        <f>VLOOKUP(D168,Sku_Consolidated!A2:H948, 8, FALSE)</f>
      </c>
      <c r="Z168">
        <f>VLOOKUP(D168,Sku_Consolidated!A2:I948, 9, FALSE)</f>
      </c>
      <c r="AA168" t="s">
        <v>41</v>
      </c>
      <c r="AB168">
        <f>VLOOKUP(D168,Sku_Consolidated!A2:E948, {5}, FALSE)</f>
      </c>
      <c r="AC168">
        <f>IF(VLOOKUP(D168,Sku_Consolidated!A2:S948,19,FALSE)="SHOWCASE", VLOOKUP(U168,Store_Showcase!B2:N134,13, FALSE), IF(VLOOKUP(D168,Sku_Consolidated!A2:S948,19,FALSE)="VAM",VLOOKUP(U168,Store_VAM!B2:N271,13, FALSE),VLOOKUP(U168,Store_SRP!B2:N103,13, FALSE)))</f>
      </c>
      <c r="AD168">
        <f>IF(IFERROR(AC168,TRUE)=TRUE, "-","OK")</f>
      </c>
      <c r="AE168">
        <f>IF(IFERROR(VLOOKUP(U168,Store_Showcase!B2:H134,{5}, FALSE), TRUE)=TRUE, IF(IFERROR(VLOOKUP(U168,Store_SRP!B2:H103,{5}, FALSE), TRUE)=TRUE,VLOOKUP(U168,Store_VAM!B2:H271,{5}, FALSE),VLOOKUP(U168,Store_SRP!B2:H103,{5}, FALSE)), VLOOKUP(U168,Store_Showcase!B2:H134,{5}, FALSE))</f>
      </c>
      <c r="AF168">
        <f>IF(IFERROR(VLOOKUP(U168,Store_Showcase!B2:H134,{6}, FALSE), TRUE)=TRUE, IF(IFERROR(VLOOKUP(U168,Store_SRP!B2:H103,{6}, FALSE), TRUE)=TRUE,VLOOKUP(U168,Store_VAM!B2:H271,{6}, FALSE),VLOOKUP(U168,Store_SRP!B2:H103,{6}, FALSE)), VLOOKUP(U168,Store_Showcase!B2:H134,{6}, FALSE))</f>
      </c>
      <c r="AG168">
        <f>VLOOKUP(D168,Sku_Consolidated!A2:R948,18,FALSE)</f>
      </c>
      <c r="AH168">
        <f>VLOOKUP(D168,Sku_Consolidated!A2:S948,19,FALSE)</f>
      </c>
      <c r="AI168">
        <f>VLOOKUP(D168,Sku_Consolidated!A2:T948,20,FALSE)</f>
      </c>
    </row>
    <row r="169" spans="1:35" x14ac:dyDescent="0.25">
      <c r="A169">
        <v>2024</v>
      </c>
      <c r="B169" t="s">
        <v>30</v>
      </c>
      <c r="C169" t="s">
        <v>31</v>
      </c>
      <c r="D169">
        <v>104086256</v>
      </c>
      <c r="E169" t="s">
        <v>190</v>
      </c>
      <c r="F169" s="12" t="s">
        <v>167</v>
      </c>
      <c r="G169" s="12" t="s">
        <v>167</v>
      </c>
      <c r="H169" t="s">
        <v>34</v>
      </c>
      <c r="I169" s="13" t="s">
        <v>35</v>
      </c>
      <c r="J169" s="13">
        <f>IF(H169="EA", I169, 0)</f>
      </c>
      <c r="K169" s="13">
        <f>IF(H169="KG", I169, I169 * VLOOKUP(D169,Sku_Consolidated!A2:U948,21,FALSE))</f>
      </c>
      <c r="L169" s="14" t="s">
        <v>36</v>
      </c>
      <c r="M169">
        <v>88</v>
      </c>
      <c r="N169" s="14" t="s">
        <v>191</v>
      </c>
      <c r="O169" s="14" t="s">
        <v>192</v>
      </c>
      <c r="P169" s="14" t="s">
        <v>36</v>
      </c>
      <c r="Q169" s="14" t="s">
        <v>192</v>
      </c>
      <c r="R169">
        <f>IF(IFERROR(VLOOKUP(U169,Store_Showcase!B2:H134,7, FALSE), TRUE)=TRUE, IF(IFERROR(VLOOKUP(U169,Store_SRP!B2:H103,7, FALSE), TRUE)=TRUE,VLOOKUP(U169,Store_VAM!B2:H271,7, FALSE),VLOOKUP(U169,Store_SRP!B2:H103,7, FALSE)), VLOOKUP(U169,Store_Showcase!B2:H134,7, FALSE))</f>
      </c>
      <c r="S169">
        <f>IF(IFERROR(VLOOKUP(U169,Store_Showcase!B2:K134,10, FALSE), TRUE)=TRUE, IF(IFERROR(VLOOKUP(U169,Store_SRP!B2:K103,10, FALSE), TRUE)=TRUE,VLOOKUP(U169,Store_VAM!B2:K271,10, FALSE),VLOOKUP(U169,Store_SRP!B2:K103,10, FALSE)), VLOOKUP(U169,Store_Showcase!B2:K134,10, FALSE))</f>
      </c>
      <c r="T169">
        <f>IF(VLOOKUP(D169,Sku_Consolidated!A2:S948,19,FALSE)="SHOWCASE", VLOOKUP(U169,Store_Showcase!B2:L134,11, FALSE), IF(VLOOKUP(D169,Sku_Consolidated!A2:S948,19,FALSE)="VAM",VLOOKUP(U169,Store_VAM!B2:L271,11, FALSE),VLOOKUP(U169,Store_SRP!B2:L103,11, FALSE)))</f>
      </c>
      <c r="U169" s="14">
        <v>2018</v>
      </c>
      <c r="V169">
        <f>IF(VLOOKUP(D169,Sku_Consolidated!A2:S948,19,FALSE)="SHOWCASE", VLOOKUP(U169,Store_Showcase!B2:C134,2, FALSE), IF(VLOOKUP(D169,Sku_Consolidated!A2:S948,19,FALSE)="VAM",VLOOKUP(U169,Store_VAM!B2:C271,2, FALSE),VLOOKUP(U169,Store_SRP!B2:C103,2, FALSE)))</f>
      </c>
      <c r="W169">
        <f>VLOOKUP(D169,Sku_Consolidated!A2:G948, 7, FALSE)</f>
      </c>
      <c r="X169">
        <f>VLOOKUP(D169,Sku_Consolidated!A2:K948, 11, FALSE)</f>
      </c>
      <c r="Y169">
        <f>VLOOKUP(D169,Sku_Consolidated!A2:H948, 8, FALSE)</f>
      </c>
      <c r="Z169">
        <f>VLOOKUP(D169,Sku_Consolidated!A2:I948, 9, FALSE)</f>
      </c>
      <c r="AA169" t="s">
        <v>41</v>
      </c>
      <c r="AB169">
        <f>VLOOKUP(D169,Sku_Consolidated!A2:E948, {5}, FALSE)</f>
      </c>
      <c r="AC169">
        <f>IF(VLOOKUP(D169,Sku_Consolidated!A2:S948,19,FALSE)="SHOWCASE", VLOOKUP(U169,Store_Showcase!B2:N134,13, FALSE), IF(VLOOKUP(D169,Sku_Consolidated!A2:S948,19,FALSE)="VAM",VLOOKUP(U169,Store_VAM!B2:N271,13, FALSE),VLOOKUP(U169,Store_SRP!B2:N103,13, FALSE)))</f>
      </c>
      <c r="AD169">
        <f>IF(IFERROR(AC169,TRUE)=TRUE, "-","OK")</f>
      </c>
      <c r="AE169">
        <f>IF(IFERROR(VLOOKUP(U169,Store_Showcase!B2:H134,{5}, FALSE), TRUE)=TRUE, IF(IFERROR(VLOOKUP(U169,Store_SRP!B2:H103,{5}, FALSE), TRUE)=TRUE,VLOOKUP(U169,Store_VAM!B2:H271,{5}, FALSE),VLOOKUP(U169,Store_SRP!B2:H103,{5}, FALSE)), VLOOKUP(U169,Store_Showcase!B2:H134,{5}, FALSE))</f>
      </c>
      <c r="AF169">
        <f>IF(IFERROR(VLOOKUP(U169,Store_Showcase!B2:H134,{6}, FALSE), TRUE)=TRUE, IF(IFERROR(VLOOKUP(U169,Store_SRP!B2:H103,{6}, FALSE), TRUE)=TRUE,VLOOKUP(U169,Store_VAM!B2:H271,{6}, FALSE),VLOOKUP(U169,Store_SRP!B2:H103,{6}, FALSE)), VLOOKUP(U169,Store_Showcase!B2:H134,{6}, FALSE))</f>
      </c>
      <c r="AG169">
        <f>VLOOKUP(D169,Sku_Consolidated!A2:R948,18,FALSE)</f>
      </c>
      <c r="AH169">
        <f>VLOOKUP(D169,Sku_Consolidated!A2:S948,19,FALSE)</f>
      </c>
      <c r="AI169">
        <f>VLOOKUP(D169,Sku_Consolidated!A2:T948,20,FALSE)</f>
      </c>
    </row>
    <row r="170" spans="1:35" x14ac:dyDescent="0.25">
      <c r="A170">
        <v>2024</v>
      </c>
      <c r="B170" t="s">
        <v>30</v>
      </c>
      <c r="C170" t="s">
        <v>31</v>
      </c>
      <c r="D170">
        <v>104086250</v>
      </c>
      <c r="E170" t="s">
        <v>175</v>
      </c>
      <c r="F170" s="12" t="s">
        <v>96</v>
      </c>
      <c r="G170" s="12" t="s">
        <v>96</v>
      </c>
      <c r="H170" t="s">
        <v>34</v>
      </c>
      <c r="I170" s="13" t="s">
        <v>35</v>
      </c>
      <c r="J170" s="13">
        <f>IF(H170="EA", I170, 0)</f>
      </c>
      <c r="K170" s="13">
        <f>IF(H170="KG", I170, I170 * VLOOKUP(D170,Sku_Consolidated!A2:U948,21,FALSE))</f>
      </c>
      <c r="L170" s="14" t="s">
        <v>36</v>
      </c>
      <c r="M170">
        <v>88</v>
      </c>
      <c r="N170" s="14" t="s">
        <v>176</v>
      </c>
      <c r="O170" s="14" t="s">
        <v>177</v>
      </c>
      <c r="P170" s="14" t="s">
        <v>36</v>
      </c>
      <c r="Q170" s="14" t="s">
        <v>177</v>
      </c>
      <c r="R170">
        <f>IF(IFERROR(VLOOKUP(U170,Store_Showcase!B2:H134,7, FALSE), TRUE)=TRUE, IF(IFERROR(VLOOKUP(U170,Store_SRP!B2:H103,7, FALSE), TRUE)=TRUE,VLOOKUP(U170,Store_VAM!B2:H271,7, FALSE),VLOOKUP(U170,Store_SRP!B2:H103,7, FALSE)), VLOOKUP(U170,Store_Showcase!B2:H134,7, FALSE))</f>
      </c>
      <c r="S170">
        <f>IF(IFERROR(VLOOKUP(U170,Store_Showcase!B2:K134,10, FALSE), TRUE)=TRUE, IF(IFERROR(VLOOKUP(U170,Store_SRP!B2:K103,10, FALSE), TRUE)=TRUE,VLOOKUP(U170,Store_VAM!B2:K271,10, FALSE),VLOOKUP(U170,Store_SRP!B2:K103,10, FALSE)), VLOOKUP(U170,Store_Showcase!B2:K134,10, FALSE))</f>
      </c>
      <c r="T170">
        <f>IF(VLOOKUP(D170,Sku_Consolidated!A2:S948,19,FALSE)="SHOWCASE", VLOOKUP(U170,Store_Showcase!B2:L134,11, FALSE), IF(VLOOKUP(D170,Sku_Consolidated!A2:S948,19,FALSE)="VAM",VLOOKUP(U170,Store_VAM!B2:L271,11, FALSE),VLOOKUP(U170,Store_SRP!B2:L103,11, FALSE)))</f>
      </c>
      <c r="U170" s="14">
        <v>2018</v>
      </c>
      <c r="V170">
        <f>IF(VLOOKUP(D170,Sku_Consolidated!A2:S948,19,FALSE)="SHOWCASE", VLOOKUP(U170,Store_Showcase!B2:C134,2, FALSE), IF(VLOOKUP(D170,Sku_Consolidated!A2:S948,19,FALSE)="VAM",VLOOKUP(U170,Store_VAM!B2:C271,2, FALSE),VLOOKUP(U170,Store_SRP!B2:C103,2, FALSE)))</f>
      </c>
      <c r="W170">
        <f>VLOOKUP(D170,Sku_Consolidated!A2:G948, 7, FALSE)</f>
      </c>
      <c r="X170">
        <f>VLOOKUP(D170,Sku_Consolidated!A2:K948, 11, FALSE)</f>
      </c>
      <c r="Y170">
        <f>VLOOKUP(D170,Sku_Consolidated!A2:H948, 8, FALSE)</f>
      </c>
      <c r="Z170">
        <f>VLOOKUP(D170,Sku_Consolidated!A2:I948, 9, FALSE)</f>
      </c>
      <c r="AA170" t="s">
        <v>41</v>
      </c>
      <c r="AB170">
        <f>VLOOKUP(D170,Sku_Consolidated!A2:E948, {5}, FALSE)</f>
      </c>
      <c r="AC170">
        <f>IF(VLOOKUP(D170,Sku_Consolidated!A2:S948,19,FALSE)="SHOWCASE", VLOOKUP(U170,Store_Showcase!B2:N134,13, FALSE), IF(VLOOKUP(D170,Sku_Consolidated!A2:S948,19,FALSE)="VAM",VLOOKUP(U170,Store_VAM!B2:N271,13, FALSE),VLOOKUP(U170,Store_SRP!B2:N103,13, FALSE)))</f>
      </c>
      <c r="AD170">
        <f>IF(IFERROR(AC170,TRUE)=TRUE, "-","OK")</f>
      </c>
      <c r="AE170">
        <f>IF(IFERROR(VLOOKUP(U170,Store_Showcase!B2:H134,{5}, FALSE), TRUE)=TRUE, IF(IFERROR(VLOOKUP(U170,Store_SRP!B2:H103,{5}, FALSE), TRUE)=TRUE,VLOOKUP(U170,Store_VAM!B2:H271,{5}, FALSE),VLOOKUP(U170,Store_SRP!B2:H103,{5}, FALSE)), VLOOKUP(U170,Store_Showcase!B2:H134,{5}, FALSE))</f>
      </c>
      <c r="AF170">
        <f>IF(IFERROR(VLOOKUP(U170,Store_Showcase!B2:H134,{6}, FALSE), TRUE)=TRUE, IF(IFERROR(VLOOKUP(U170,Store_SRP!B2:H103,{6}, FALSE), TRUE)=TRUE,VLOOKUP(U170,Store_VAM!B2:H271,{6}, FALSE),VLOOKUP(U170,Store_SRP!B2:H103,{6}, FALSE)), VLOOKUP(U170,Store_Showcase!B2:H134,{6}, FALSE))</f>
      </c>
      <c r="AG170">
        <f>VLOOKUP(D170,Sku_Consolidated!A2:R948,18,FALSE)</f>
      </c>
      <c r="AH170">
        <f>VLOOKUP(D170,Sku_Consolidated!A2:S948,19,FALSE)</f>
      </c>
      <c r="AI170">
        <f>VLOOKUP(D170,Sku_Consolidated!A2:T948,20,FALSE)</f>
      </c>
    </row>
    <row r="171" spans="1:35" x14ac:dyDescent="0.25">
      <c r="A171">
        <v>2024</v>
      </c>
      <c r="B171" t="s">
        <v>30</v>
      </c>
      <c r="C171" t="s">
        <v>31</v>
      </c>
      <c r="D171">
        <v>104086242</v>
      </c>
      <c r="E171" t="s">
        <v>178</v>
      </c>
      <c r="F171" s="12" t="s">
        <v>102</v>
      </c>
      <c r="G171" s="12" t="s">
        <v>102</v>
      </c>
      <c r="H171" t="s">
        <v>34</v>
      </c>
      <c r="I171" s="13" t="s">
        <v>35</v>
      </c>
      <c r="J171" s="13">
        <f>IF(H171="EA", I171, 0)</f>
      </c>
      <c r="K171" s="13">
        <f>IF(H171="KG", I171, I171 * VLOOKUP(D171,Sku_Consolidated!A2:U948,21,FALSE))</f>
      </c>
      <c r="L171" s="14" t="s">
        <v>36</v>
      </c>
      <c r="M171">
        <v>88</v>
      </c>
      <c r="N171" s="14" t="s">
        <v>179</v>
      </c>
      <c r="O171" s="14" t="s">
        <v>180</v>
      </c>
      <c r="P171" s="14" t="s">
        <v>36</v>
      </c>
      <c r="Q171" s="14" t="s">
        <v>180</v>
      </c>
      <c r="R171">
        <f>IF(IFERROR(VLOOKUP(U171,Store_Showcase!B2:H134,7, FALSE), TRUE)=TRUE, IF(IFERROR(VLOOKUP(U171,Store_SRP!B2:H103,7, FALSE), TRUE)=TRUE,VLOOKUP(U171,Store_VAM!B2:H271,7, FALSE),VLOOKUP(U171,Store_SRP!B2:H103,7, FALSE)), VLOOKUP(U171,Store_Showcase!B2:H134,7, FALSE))</f>
      </c>
      <c r="S171">
        <f>IF(IFERROR(VLOOKUP(U171,Store_Showcase!B2:K134,10, FALSE), TRUE)=TRUE, IF(IFERROR(VLOOKUP(U171,Store_SRP!B2:K103,10, FALSE), TRUE)=TRUE,VLOOKUP(U171,Store_VAM!B2:K271,10, FALSE),VLOOKUP(U171,Store_SRP!B2:K103,10, FALSE)), VLOOKUP(U171,Store_Showcase!B2:K134,10, FALSE))</f>
      </c>
      <c r="T171">
        <f>IF(VLOOKUP(D171,Sku_Consolidated!A2:S948,19,FALSE)="SHOWCASE", VLOOKUP(U171,Store_Showcase!B2:L134,11, FALSE), IF(VLOOKUP(D171,Sku_Consolidated!A2:S948,19,FALSE)="VAM",VLOOKUP(U171,Store_VAM!B2:L271,11, FALSE),VLOOKUP(U171,Store_SRP!B2:L103,11, FALSE)))</f>
      </c>
      <c r="U171" s="14">
        <v>2018</v>
      </c>
      <c r="V171">
        <f>IF(VLOOKUP(D171,Sku_Consolidated!A2:S948,19,FALSE)="SHOWCASE", VLOOKUP(U171,Store_Showcase!B2:C134,2, FALSE), IF(VLOOKUP(D171,Sku_Consolidated!A2:S948,19,FALSE)="VAM",VLOOKUP(U171,Store_VAM!B2:C271,2, FALSE),VLOOKUP(U171,Store_SRP!B2:C103,2, FALSE)))</f>
      </c>
      <c r="W171">
        <f>VLOOKUP(D171,Sku_Consolidated!A2:G948, 7, FALSE)</f>
      </c>
      <c r="X171">
        <f>VLOOKUP(D171,Sku_Consolidated!A2:K948, 11, FALSE)</f>
      </c>
      <c r="Y171">
        <f>VLOOKUP(D171,Sku_Consolidated!A2:H948, 8, FALSE)</f>
      </c>
      <c r="Z171">
        <f>VLOOKUP(D171,Sku_Consolidated!A2:I948, 9, FALSE)</f>
      </c>
      <c r="AA171" t="s">
        <v>41</v>
      </c>
      <c r="AB171">
        <f>VLOOKUP(D171,Sku_Consolidated!A2:E948, {5}, FALSE)</f>
      </c>
      <c r="AC171">
        <f>IF(VLOOKUP(D171,Sku_Consolidated!A2:S948,19,FALSE)="SHOWCASE", VLOOKUP(U171,Store_Showcase!B2:N134,13, FALSE), IF(VLOOKUP(D171,Sku_Consolidated!A2:S948,19,FALSE)="VAM",VLOOKUP(U171,Store_VAM!B2:N271,13, FALSE),VLOOKUP(U171,Store_SRP!B2:N103,13, FALSE)))</f>
      </c>
      <c r="AD171">
        <f>IF(IFERROR(AC171,TRUE)=TRUE, "-","OK")</f>
      </c>
      <c r="AE171">
        <f>IF(IFERROR(VLOOKUP(U171,Store_Showcase!B2:H134,{5}, FALSE), TRUE)=TRUE, IF(IFERROR(VLOOKUP(U171,Store_SRP!B2:H103,{5}, FALSE), TRUE)=TRUE,VLOOKUP(U171,Store_VAM!B2:H271,{5}, FALSE),VLOOKUP(U171,Store_SRP!B2:H103,{5}, FALSE)), VLOOKUP(U171,Store_Showcase!B2:H134,{5}, FALSE))</f>
      </c>
      <c r="AF171">
        <f>IF(IFERROR(VLOOKUP(U171,Store_Showcase!B2:H134,{6}, FALSE), TRUE)=TRUE, IF(IFERROR(VLOOKUP(U171,Store_SRP!B2:H103,{6}, FALSE), TRUE)=TRUE,VLOOKUP(U171,Store_VAM!B2:H271,{6}, FALSE),VLOOKUP(U171,Store_SRP!B2:H103,{6}, FALSE)), VLOOKUP(U171,Store_Showcase!B2:H134,{6}, FALSE))</f>
      </c>
      <c r="AG171">
        <f>VLOOKUP(D171,Sku_Consolidated!A2:R948,18,FALSE)</f>
      </c>
      <c r="AH171">
        <f>VLOOKUP(D171,Sku_Consolidated!A2:S948,19,FALSE)</f>
      </c>
      <c r="AI171">
        <f>VLOOKUP(D171,Sku_Consolidated!A2:T948,20,FALSE)</f>
      </c>
    </row>
    <row r="172" spans="1:35" x14ac:dyDescent="0.25">
      <c r="A172">
        <v>2024</v>
      </c>
      <c r="B172" t="s">
        <v>30</v>
      </c>
      <c r="C172" t="s">
        <v>31</v>
      </c>
      <c r="D172">
        <v>104086256</v>
      </c>
      <c r="E172" t="s">
        <v>190</v>
      </c>
      <c r="F172" s="12" t="s">
        <v>102</v>
      </c>
      <c r="G172" s="12" t="s">
        <v>102</v>
      </c>
      <c r="H172" t="s">
        <v>34</v>
      </c>
      <c r="I172" s="13" t="s">
        <v>68</v>
      </c>
      <c r="J172" s="13">
        <f>IF(H172="EA", I172, 0)</f>
      </c>
      <c r="K172" s="13">
        <f>IF(H172="KG", I172, I172 * VLOOKUP(D172,Sku_Consolidated!A2:U948,21,FALSE))</f>
      </c>
      <c r="L172" s="14" t="s">
        <v>36</v>
      </c>
      <c r="M172">
        <v>88</v>
      </c>
      <c r="N172" s="14" t="s">
        <v>199</v>
      </c>
      <c r="O172" s="14" t="s">
        <v>200</v>
      </c>
      <c r="P172" s="14" t="s">
        <v>36</v>
      </c>
      <c r="Q172" s="14" t="s">
        <v>200</v>
      </c>
      <c r="R172">
        <f>IF(IFERROR(VLOOKUP(U172,Store_Showcase!B2:H134,7, FALSE), TRUE)=TRUE, IF(IFERROR(VLOOKUP(U172,Store_SRP!B2:H103,7, FALSE), TRUE)=TRUE,VLOOKUP(U172,Store_VAM!B2:H271,7, FALSE),VLOOKUP(U172,Store_SRP!B2:H103,7, FALSE)), VLOOKUP(U172,Store_Showcase!B2:H134,7, FALSE))</f>
      </c>
      <c r="S172">
        <f>IF(IFERROR(VLOOKUP(U172,Store_Showcase!B2:K134,10, FALSE), TRUE)=TRUE, IF(IFERROR(VLOOKUP(U172,Store_SRP!B2:K103,10, FALSE), TRUE)=TRUE,VLOOKUP(U172,Store_VAM!B2:K271,10, FALSE),VLOOKUP(U172,Store_SRP!B2:K103,10, FALSE)), VLOOKUP(U172,Store_Showcase!B2:K134,10, FALSE))</f>
      </c>
      <c r="T172">
        <f>IF(VLOOKUP(D172,Sku_Consolidated!A2:S948,19,FALSE)="SHOWCASE", VLOOKUP(U172,Store_Showcase!B2:L134,11, FALSE), IF(VLOOKUP(D172,Sku_Consolidated!A2:S948,19,FALSE)="VAM",VLOOKUP(U172,Store_VAM!B2:L271,11, FALSE),VLOOKUP(U172,Store_SRP!B2:L103,11, FALSE)))</f>
      </c>
      <c r="U172" s="14">
        <v>2018</v>
      </c>
      <c r="V172">
        <f>IF(VLOOKUP(D172,Sku_Consolidated!A2:S948,19,FALSE)="SHOWCASE", VLOOKUP(U172,Store_Showcase!B2:C134,2, FALSE), IF(VLOOKUP(D172,Sku_Consolidated!A2:S948,19,FALSE)="VAM",VLOOKUP(U172,Store_VAM!B2:C271,2, FALSE),VLOOKUP(U172,Store_SRP!B2:C103,2, FALSE)))</f>
      </c>
      <c r="W172">
        <f>VLOOKUP(D172,Sku_Consolidated!A2:G948, 7, FALSE)</f>
      </c>
      <c r="X172">
        <f>VLOOKUP(D172,Sku_Consolidated!A2:K948, 11, FALSE)</f>
      </c>
      <c r="Y172">
        <f>VLOOKUP(D172,Sku_Consolidated!A2:H948, 8, FALSE)</f>
      </c>
      <c r="Z172">
        <f>VLOOKUP(D172,Sku_Consolidated!A2:I948, 9, FALSE)</f>
      </c>
      <c r="AA172" t="s">
        <v>41</v>
      </c>
      <c r="AB172">
        <f>VLOOKUP(D172,Sku_Consolidated!A2:E948, {5}, FALSE)</f>
      </c>
      <c r="AC172">
        <f>IF(VLOOKUP(D172,Sku_Consolidated!A2:S948,19,FALSE)="SHOWCASE", VLOOKUP(U172,Store_Showcase!B2:N134,13, FALSE), IF(VLOOKUP(D172,Sku_Consolidated!A2:S948,19,FALSE)="VAM",VLOOKUP(U172,Store_VAM!B2:N271,13, FALSE),VLOOKUP(U172,Store_SRP!B2:N103,13, FALSE)))</f>
      </c>
      <c r="AD172">
        <f>IF(IFERROR(AC172,TRUE)=TRUE, "-","OK")</f>
      </c>
      <c r="AE172">
        <f>IF(IFERROR(VLOOKUP(U172,Store_Showcase!B2:H134,{5}, FALSE), TRUE)=TRUE, IF(IFERROR(VLOOKUP(U172,Store_SRP!B2:H103,{5}, FALSE), TRUE)=TRUE,VLOOKUP(U172,Store_VAM!B2:H271,{5}, FALSE),VLOOKUP(U172,Store_SRP!B2:H103,{5}, FALSE)), VLOOKUP(U172,Store_Showcase!B2:H134,{5}, FALSE))</f>
      </c>
      <c r="AF172">
        <f>IF(IFERROR(VLOOKUP(U172,Store_Showcase!B2:H134,{6}, FALSE), TRUE)=TRUE, IF(IFERROR(VLOOKUP(U172,Store_SRP!B2:H103,{6}, FALSE), TRUE)=TRUE,VLOOKUP(U172,Store_VAM!B2:H271,{6}, FALSE),VLOOKUP(U172,Store_SRP!B2:H103,{6}, FALSE)), VLOOKUP(U172,Store_Showcase!B2:H134,{6}, FALSE))</f>
      </c>
      <c r="AG172">
        <f>VLOOKUP(D172,Sku_Consolidated!A2:R948,18,FALSE)</f>
      </c>
      <c r="AH172">
        <f>VLOOKUP(D172,Sku_Consolidated!A2:S948,19,FALSE)</f>
      </c>
      <c r="AI172">
        <f>VLOOKUP(D172,Sku_Consolidated!A2:T948,20,FALSE)</f>
      </c>
    </row>
    <row r="173" spans="1:35" x14ac:dyDescent="0.25">
      <c r="A173">
        <v>2024</v>
      </c>
      <c r="B173" t="s">
        <v>30</v>
      </c>
      <c r="C173" t="s">
        <v>31</v>
      </c>
      <c r="D173">
        <v>104086250</v>
      </c>
      <c r="E173" t="s">
        <v>175</v>
      </c>
      <c r="F173" s="12" t="s">
        <v>110</v>
      </c>
      <c r="G173" s="12" t="s">
        <v>110</v>
      </c>
      <c r="H173" t="s">
        <v>34</v>
      </c>
      <c r="I173" s="13" t="s">
        <v>35</v>
      </c>
      <c r="J173" s="13">
        <f>IF(H173="EA", I173, 0)</f>
      </c>
      <c r="K173" s="13">
        <f>IF(H173="KG", I173, I173 * VLOOKUP(D173,Sku_Consolidated!A2:U948,21,FALSE))</f>
      </c>
      <c r="L173" s="14" t="s">
        <v>36</v>
      </c>
      <c r="M173">
        <v>88</v>
      </c>
      <c r="N173" s="14" t="s">
        <v>176</v>
      </c>
      <c r="O173" s="14" t="s">
        <v>177</v>
      </c>
      <c r="P173" s="14" t="s">
        <v>36</v>
      </c>
      <c r="Q173" s="14" t="s">
        <v>177</v>
      </c>
      <c r="R173">
        <f>IF(IFERROR(VLOOKUP(U173,Store_Showcase!B2:H134,7, FALSE), TRUE)=TRUE, IF(IFERROR(VLOOKUP(U173,Store_SRP!B2:H103,7, FALSE), TRUE)=TRUE,VLOOKUP(U173,Store_VAM!B2:H271,7, FALSE),VLOOKUP(U173,Store_SRP!B2:H103,7, FALSE)), VLOOKUP(U173,Store_Showcase!B2:H134,7, FALSE))</f>
      </c>
      <c r="S173">
        <f>IF(IFERROR(VLOOKUP(U173,Store_Showcase!B2:K134,10, FALSE), TRUE)=TRUE, IF(IFERROR(VLOOKUP(U173,Store_SRP!B2:K103,10, FALSE), TRUE)=TRUE,VLOOKUP(U173,Store_VAM!B2:K271,10, FALSE),VLOOKUP(U173,Store_SRP!B2:K103,10, FALSE)), VLOOKUP(U173,Store_Showcase!B2:K134,10, FALSE))</f>
      </c>
      <c r="T173">
        <f>IF(VLOOKUP(D173,Sku_Consolidated!A2:S948,19,FALSE)="SHOWCASE", VLOOKUP(U173,Store_Showcase!B2:L134,11, FALSE), IF(VLOOKUP(D173,Sku_Consolidated!A2:S948,19,FALSE)="VAM",VLOOKUP(U173,Store_VAM!B2:L271,11, FALSE),VLOOKUP(U173,Store_SRP!B2:L103,11, FALSE)))</f>
      </c>
      <c r="U173" s="14">
        <v>2018</v>
      </c>
      <c r="V173">
        <f>IF(VLOOKUP(D173,Sku_Consolidated!A2:S948,19,FALSE)="SHOWCASE", VLOOKUP(U173,Store_Showcase!B2:C134,2, FALSE), IF(VLOOKUP(D173,Sku_Consolidated!A2:S948,19,FALSE)="VAM",VLOOKUP(U173,Store_VAM!B2:C271,2, FALSE),VLOOKUP(U173,Store_SRP!B2:C103,2, FALSE)))</f>
      </c>
      <c r="W173">
        <f>VLOOKUP(D173,Sku_Consolidated!A2:G948, 7, FALSE)</f>
      </c>
      <c r="X173">
        <f>VLOOKUP(D173,Sku_Consolidated!A2:K948, 11, FALSE)</f>
      </c>
      <c r="Y173">
        <f>VLOOKUP(D173,Sku_Consolidated!A2:H948, 8, FALSE)</f>
      </c>
      <c r="Z173">
        <f>VLOOKUP(D173,Sku_Consolidated!A2:I948, 9, FALSE)</f>
      </c>
      <c r="AA173" t="s">
        <v>41</v>
      </c>
      <c r="AB173">
        <f>VLOOKUP(D173,Sku_Consolidated!A2:E948, {5}, FALSE)</f>
      </c>
      <c r="AC173">
        <f>IF(VLOOKUP(D173,Sku_Consolidated!A2:S948,19,FALSE)="SHOWCASE", VLOOKUP(U173,Store_Showcase!B2:N134,13, FALSE), IF(VLOOKUP(D173,Sku_Consolidated!A2:S948,19,FALSE)="VAM",VLOOKUP(U173,Store_VAM!B2:N271,13, FALSE),VLOOKUP(U173,Store_SRP!B2:N103,13, FALSE)))</f>
      </c>
      <c r="AD173">
        <f>IF(IFERROR(AC173,TRUE)=TRUE, "-","OK")</f>
      </c>
      <c r="AE173">
        <f>IF(IFERROR(VLOOKUP(U173,Store_Showcase!B2:H134,{5}, FALSE), TRUE)=TRUE, IF(IFERROR(VLOOKUP(U173,Store_SRP!B2:H103,{5}, FALSE), TRUE)=TRUE,VLOOKUP(U173,Store_VAM!B2:H271,{5}, FALSE),VLOOKUP(U173,Store_SRP!B2:H103,{5}, FALSE)), VLOOKUP(U173,Store_Showcase!B2:H134,{5}, FALSE))</f>
      </c>
      <c r="AF173">
        <f>IF(IFERROR(VLOOKUP(U173,Store_Showcase!B2:H134,{6}, FALSE), TRUE)=TRUE, IF(IFERROR(VLOOKUP(U173,Store_SRP!B2:H103,{6}, FALSE), TRUE)=TRUE,VLOOKUP(U173,Store_VAM!B2:H271,{6}, FALSE),VLOOKUP(U173,Store_SRP!B2:H103,{6}, FALSE)), VLOOKUP(U173,Store_Showcase!B2:H134,{6}, FALSE))</f>
      </c>
      <c r="AG173">
        <f>VLOOKUP(D173,Sku_Consolidated!A2:R948,18,FALSE)</f>
      </c>
      <c r="AH173">
        <f>VLOOKUP(D173,Sku_Consolidated!A2:S948,19,FALSE)</f>
      </c>
      <c r="AI173">
        <f>VLOOKUP(D173,Sku_Consolidated!A2:T948,20,FALSE)</f>
      </c>
    </row>
    <row r="174" spans="1:35" x14ac:dyDescent="0.25">
      <c r="A174">
        <v>2024</v>
      </c>
      <c r="B174" t="s">
        <v>30</v>
      </c>
      <c r="C174" t="s">
        <v>31</v>
      </c>
      <c r="D174">
        <v>104086256</v>
      </c>
      <c r="E174" t="s">
        <v>190</v>
      </c>
      <c r="F174" s="12" t="s">
        <v>111</v>
      </c>
      <c r="G174" s="12" t="s">
        <v>111</v>
      </c>
      <c r="H174" t="s">
        <v>34</v>
      </c>
      <c r="I174" s="13" t="s">
        <v>35</v>
      </c>
      <c r="J174" s="13">
        <f>IF(H174="EA", I174, 0)</f>
      </c>
      <c r="K174" s="13">
        <f>IF(H174="KG", I174, I174 * VLOOKUP(D174,Sku_Consolidated!A2:U948,21,FALSE))</f>
      </c>
      <c r="L174" s="14" t="s">
        <v>36</v>
      </c>
      <c r="M174">
        <v>88</v>
      </c>
      <c r="N174" s="14" t="s">
        <v>191</v>
      </c>
      <c r="O174" s="14" t="s">
        <v>192</v>
      </c>
      <c r="P174" s="14" t="s">
        <v>36</v>
      </c>
      <c r="Q174" s="14" t="s">
        <v>192</v>
      </c>
      <c r="R174">
        <f>IF(IFERROR(VLOOKUP(U174,Store_Showcase!B2:H134,7, FALSE), TRUE)=TRUE, IF(IFERROR(VLOOKUP(U174,Store_SRP!B2:H103,7, FALSE), TRUE)=TRUE,VLOOKUP(U174,Store_VAM!B2:H271,7, FALSE),VLOOKUP(U174,Store_SRP!B2:H103,7, FALSE)), VLOOKUP(U174,Store_Showcase!B2:H134,7, FALSE))</f>
      </c>
      <c r="S174">
        <f>IF(IFERROR(VLOOKUP(U174,Store_Showcase!B2:K134,10, FALSE), TRUE)=TRUE, IF(IFERROR(VLOOKUP(U174,Store_SRP!B2:K103,10, FALSE), TRUE)=TRUE,VLOOKUP(U174,Store_VAM!B2:K271,10, FALSE),VLOOKUP(U174,Store_SRP!B2:K103,10, FALSE)), VLOOKUP(U174,Store_Showcase!B2:K134,10, FALSE))</f>
      </c>
      <c r="T174">
        <f>IF(VLOOKUP(D174,Sku_Consolidated!A2:S948,19,FALSE)="SHOWCASE", VLOOKUP(U174,Store_Showcase!B2:L134,11, FALSE), IF(VLOOKUP(D174,Sku_Consolidated!A2:S948,19,FALSE)="VAM",VLOOKUP(U174,Store_VAM!B2:L271,11, FALSE),VLOOKUP(U174,Store_SRP!B2:L103,11, FALSE)))</f>
      </c>
      <c r="U174" s="14">
        <v>2018</v>
      </c>
      <c r="V174">
        <f>IF(VLOOKUP(D174,Sku_Consolidated!A2:S948,19,FALSE)="SHOWCASE", VLOOKUP(U174,Store_Showcase!B2:C134,2, FALSE), IF(VLOOKUP(D174,Sku_Consolidated!A2:S948,19,FALSE)="VAM",VLOOKUP(U174,Store_VAM!B2:C271,2, FALSE),VLOOKUP(U174,Store_SRP!B2:C103,2, FALSE)))</f>
      </c>
      <c r="W174">
        <f>VLOOKUP(D174,Sku_Consolidated!A2:G948, 7, FALSE)</f>
      </c>
      <c r="X174">
        <f>VLOOKUP(D174,Sku_Consolidated!A2:K948, 11, FALSE)</f>
      </c>
      <c r="Y174">
        <f>VLOOKUP(D174,Sku_Consolidated!A2:H948, 8, FALSE)</f>
      </c>
      <c r="Z174">
        <f>VLOOKUP(D174,Sku_Consolidated!A2:I948, 9, FALSE)</f>
      </c>
      <c r="AA174" t="s">
        <v>41</v>
      </c>
      <c r="AB174">
        <f>VLOOKUP(D174,Sku_Consolidated!A2:E948, {5}, FALSE)</f>
      </c>
      <c r="AC174">
        <f>IF(VLOOKUP(D174,Sku_Consolidated!A2:S948,19,FALSE)="SHOWCASE", VLOOKUP(U174,Store_Showcase!B2:N134,13, FALSE), IF(VLOOKUP(D174,Sku_Consolidated!A2:S948,19,FALSE)="VAM",VLOOKUP(U174,Store_VAM!B2:N271,13, FALSE),VLOOKUP(U174,Store_SRP!B2:N103,13, FALSE)))</f>
      </c>
      <c r="AD174">
        <f>IF(IFERROR(AC174,TRUE)=TRUE, "-","OK")</f>
      </c>
      <c r="AE174">
        <f>IF(IFERROR(VLOOKUP(U174,Store_Showcase!B2:H134,{5}, FALSE), TRUE)=TRUE, IF(IFERROR(VLOOKUP(U174,Store_SRP!B2:H103,{5}, FALSE), TRUE)=TRUE,VLOOKUP(U174,Store_VAM!B2:H271,{5}, FALSE),VLOOKUP(U174,Store_SRP!B2:H103,{5}, FALSE)), VLOOKUP(U174,Store_Showcase!B2:H134,{5}, FALSE))</f>
      </c>
      <c r="AF174">
        <f>IF(IFERROR(VLOOKUP(U174,Store_Showcase!B2:H134,{6}, FALSE), TRUE)=TRUE, IF(IFERROR(VLOOKUP(U174,Store_SRP!B2:H103,{6}, FALSE), TRUE)=TRUE,VLOOKUP(U174,Store_VAM!B2:H271,{6}, FALSE),VLOOKUP(U174,Store_SRP!B2:H103,{6}, FALSE)), VLOOKUP(U174,Store_Showcase!B2:H134,{6}, FALSE))</f>
      </c>
      <c r="AG174">
        <f>VLOOKUP(D174,Sku_Consolidated!A2:R948,18,FALSE)</f>
      </c>
      <c r="AH174">
        <f>VLOOKUP(D174,Sku_Consolidated!A2:S948,19,FALSE)</f>
      </c>
      <c r="AI174">
        <f>VLOOKUP(D174,Sku_Consolidated!A2:T948,20,FALSE)</f>
      </c>
    </row>
    <row r="175" spans="1:35" x14ac:dyDescent="0.25">
      <c r="A175">
        <v>2024</v>
      </c>
      <c r="B175" t="s">
        <v>30</v>
      </c>
      <c r="C175" t="s">
        <v>31</v>
      </c>
      <c r="D175">
        <v>104086250</v>
      </c>
      <c r="E175" t="s">
        <v>175</v>
      </c>
      <c r="F175" s="12" t="s">
        <v>160</v>
      </c>
      <c r="G175" s="12" t="s">
        <v>160</v>
      </c>
      <c r="H175" t="s">
        <v>34</v>
      </c>
      <c r="I175" s="13" t="s">
        <v>35</v>
      </c>
      <c r="J175" s="13">
        <f>IF(H175="EA", I175, 0)</f>
      </c>
      <c r="K175" s="13">
        <f>IF(H175="KG", I175, I175 * VLOOKUP(D175,Sku_Consolidated!A2:U948,21,FALSE))</f>
      </c>
      <c r="L175" s="14" t="s">
        <v>36</v>
      </c>
      <c r="M175">
        <v>88</v>
      </c>
      <c r="N175" s="14" t="s">
        <v>176</v>
      </c>
      <c r="O175" s="14" t="s">
        <v>177</v>
      </c>
      <c r="P175" s="14" t="s">
        <v>36</v>
      </c>
      <c r="Q175" s="14" t="s">
        <v>177</v>
      </c>
      <c r="R175">
        <f>IF(IFERROR(VLOOKUP(U175,Store_Showcase!B2:H134,7, FALSE), TRUE)=TRUE, IF(IFERROR(VLOOKUP(U175,Store_SRP!B2:H103,7, FALSE), TRUE)=TRUE,VLOOKUP(U175,Store_VAM!B2:H271,7, FALSE),VLOOKUP(U175,Store_SRP!B2:H103,7, FALSE)), VLOOKUP(U175,Store_Showcase!B2:H134,7, FALSE))</f>
      </c>
      <c r="S175">
        <f>IF(IFERROR(VLOOKUP(U175,Store_Showcase!B2:K134,10, FALSE), TRUE)=TRUE, IF(IFERROR(VLOOKUP(U175,Store_SRP!B2:K103,10, FALSE), TRUE)=TRUE,VLOOKUP(U175,Store_VAM!B2:K271,10, FALSE),VLOOKUP(U175,Store_SRP!B2:K103,10, FALSE)), VLOOKUP(U175,Store_Showcase!B2:K134,10, FALSE))</f>
      </c>
      <c r="T175">
        <f>IF(VLOOKUP(D175,Sku_Consolidated!A2:S948,19,FALSE)="SHOWCASE", VLOOKUP(U175,Store_Showcase!B2:L134,11, FALSE), IF(VLOOKUP(D175,Sku_Consolidated!A2:S948,19,FALSE)="VAM",VLOOKUP(U175,Store_VAM!B2:L271,11, FALSE),VLOOKUP(U175,Store_SRP!B2:L103,11, FALSE)))</f>
      </c>
      <c r="U175" s="14">
        <v>6014</v>
      </c>
      <c r="V175">
        <f>IF(VLOOKUP(D175,Sku_Consolidated!A2:S948,19,FALSE)="SHOWCASE", VLOOKUP(U175,Store_Showcase!B2:C134,2, FALSE), IF(VLOOKUP(D175,Sku_Consolidated!A2:S948,19,FALSE)="VAM",VLOOKUP(U175,Store_VAM!B2:C271,2, FALSE),VLOOKUP(U175,Store_SRP!B2:C103,2, FALSE)))</f>
      </c>
      <c r="W175">
        <f>VLOOKUP(D175,Sku_Consolidated!A2:G948, 7, FALSE)</f>
      </c>
      <c r="X175">
        <f>VLOOKUP(D175,Sku_Consolidated!A2:K948, 11, FALSE)</f>
      </c>
      <c r="Y175">
        <f>VLOOKUP(D175,Sku_Consolidated!A2:H948, 8, FALSE)</f>
      </c>
      <c r="Z175">
        <f>VLOOKUP(D175,Sku_Consolidated!A2:I948, 9, FALSE)</f>
      </c>
      <c r="AA175" t="s">
        <v>41</v>
      </c>
      <c r="AB175">
        <f>VLOOKUP(D175,Sku_Consolidated!A2:E948, {5}, FALSE)</f>
      </c>
      <c r="AC175">
        <f>IF(VLOOKUP(D175,Sku_Consolidated!A2:S948,19,FALSE)="SHOWCASE", VLOOKUP(U175,Store_Showcase!B2:N134,13, FALSE), IF(VLOOKUP(D175,Sku_Consolidated!A2:S948,19,FALSE)="VAM",VLOOKUP(U175,Store_VAM!B2:N271,13, FALSE),VLOOKUP(U175,Store_SRP!B2:N103,13, FALSE)))</f>
      </c>
      <c r="AD175">
        <f>IF(IFERROR(AC175,TRUE)=TRUE, "-","OK")</f>
      </c>
      <c r="AE175">
        <f>IF(IFERROR(VLOOKUP(U175,Store_Showcase!B2:H134,{5}, FALSE), TRUE)=TRUE, IF(IFERROR(VLOOKUP(U175,Store_SRP!B2:H103,{5}, FALSE), TRUE)=TRUE,VLOOKUP(U175,Store_VAM!B2:H271,{5}, FALSE),VLOOKUP(U175,Store_SRP!B2:H103,{5}, FALSE)), VLOOKUP(U175,Store_Showcase!B2:H134,{5}, FALSE))</f>
      </c>
      <c r="AF175">
        <f>IF(IFERROR(VLOOKUP(U175,Store_Showcase!B2:H134,{6}, FALSE), TRUE)=TRUE, IF(IFERROR(VLOOKUP(U175,Store_SRP!B2:H103,{6}, FALSE), TRUE)=TRUE,VLOOKUP(U175,Store_VAM!B2:H271,{6}, FALSE),VLOOKUP(U175,Store_SRP!B2:H103,{6}, FALSE)), VLOOKUP(U175,Store_Showcase!B2:H134,{6}, FALSE))</f>
      </c>
      <c r="AG175">
        <f>VLOOKUP(D175,Sku_Consolidated!A2:R948,18,FALSE)</f>
      </c>
      <c r="AH175">
        <f>VLOOKUP(D175,Sku_Consolidated!A2:S948,19,FALSE)</f>
      </c>
      <c r="AI175">
        <f>VLOOKUP(D175,Sku_Consolidated!A2:T948,20,FALSE)</f>
      </c>
    </row>
    <row r="176" spans="1:35" x14ac:dyDescent="0.25">
      <c r="A176">
        <v>2024</v>
      </c>
      <c r="B176" t="s">
        <v>30</v>
      </c>
      <c r="C176" t="s">
        <v>31</v>
      </c>
      <c r="D176">
        <v>104086250</v>
      </c>
      <c r="E176" t="s">
        <v>175</v>
      </c>
      <c r="F176" s="12" t="s">
        <v>128</v>
      </c>
      <c r="G176" s="12" t="s">
        <v>128</v>
      </c>
      <c r="H176" t="s">
        <v>34</v>
      </c>
      <c r="I176" s="13" t="s">
        <v>35</v>
      </c>
      <c r="J176" s="13">
        <f>IF(H176="EA", I176, 0)</f>
      </c>
      <c r="K176" s="13">
        <f>IF(H176="KG", I176, I176 * VLOOKUP(D176,Sku_Consolidated!A2:U948,21,FALSE))</f>
      </c>
      <c r="L176" s="14" t="s">
        <v>36</v>
      </c>
      <c r="M176">
        <v>88</v>
      </c>
      <c r="N176" s="14" t="s">
        <v>184</v>
      </c>
      <c r="O176" s="14" t="s">
        <v>185</v>
      </c>
      <c r="P176" s="14" t="s">
        <v>36</v>
      </c>
      <c r="Q176" s="14" t="s">
        <v>185</v>
      </c>
      <c r="R176">
        <f>IF(IFERROR(VLOOKUP(U176,Store_Showcase!B2:H134,7, FALSE), TRUE)=TRUE, IF(IFERROR(VLOOKUP(U176,Store_SRP!B2:H103,7, FALSE), TRUE)=TRUE,VLOOKUP(U176,Store_VAM!B2:H271,7, FALSE),VLOOKUP(U176,Store_SRP!B2:H103,7, FALSE)), VLOOKUP(U176,Store_Showcase!B2:H134,7, FALSE))</f>
      </c>
      <c r="S176">
        <f>IF(IFERROR(VLOOKUP(U176,Store_Showcase!B2:K134,10, FALSE), TRUE)=TRUE, IF(IFERROR(VLOOKUP(U176,Store_SRP!B2:K103,10, FALSE), TRUE)=TRUE,VLOOKUP(U176,Store_VAM!B2:K271,10, FALSE),VLOOKUP(U176,Store_SRP!B2:K103,10, FALSE)), VLOOKUP(U176,Store_Showcase!B2:K134,10, FALSE))</f>
      </c>
      <c r="T176">
        <f>IF(VLOOKUP(D176,Sku_Consolidated!A2:S948,19,FALSE)="SHOWCASE", VLOOKUP(U176,Store_Showcase!B2:L134,11, FALSE), IF(VLOOKUP(D176,Sku_Consolidated!A2:S948,19,FALSE)="VAM",VLOOKUP(U176,Store_VAM!B2:L271,11, FALSE),VLOOKUP(U176,Store_SRP!B2:L103,11, FALSE)))</f>
      </c>
      <c r="U176" s="14">
        <v>6014</v>
      </c>
      <c r="V176">
        <f>IF(VLOOKUP(D176,Sku_Consolidated!A2:S948,19,FALSE)="SHOWCASE", VLOOKUP(U176,Store_Showcase!B2:C134,2, FALSE), IF(VLOOKUP(D176,Sku_Consolidated!A2:S948,19,FALSE)="VAM",VLOOKUP(U176,Store_VAM!B2:C271,2, FALSE),VLOOKUP(U176,Store_SRP!B2:C103,2, FALSE)))</f>
      </c>
      <c r="W176">
        <f>VLOOKUP(D176,Sku_Consolidated!A2:G948, 7, FALSE)</f>
      </c>
      <c r="X176">
        <f>VLOOKUP(D176,Sku_Consolidated!A2:K948, 11, FALSE)</f>
      </c>
      <c r="Y176">
        <f>VLOOKUP(D176,Sku_Consolidated!A2:H948, 8, FALSE)</f>
      </c>
      <c r="Z176">
        <f>VLOOKUP(D176,Sku_Consolidated!A2:I948, 9, FALSE)</f>
      </c>
      <c r="AA176" t="s">
        <v>41</v>
      </c>
      <c r="AB176">
        <f>VLOOKUP(D176,Sku_Consolidated!A2:E948, {5}, FALSE)</f>
      </c>
      <c r="AC176">
        <f>IF(VLOOKUP(D176,Sku_Consolidated!A2:S948,19,FALSE)="SHOWCASE", VLOOKUP(U176,Store_Showcase!B2:N134,13, FALSE), IF(VLOOKUP(D176,Sku_Consolidated!A2:S948,19,FALSE)="VAM",VLOOKUP(U176,Store_VAM!B2:N271,13, FALSE),VLOOKUP(U176,Store_SRP!B2:N103,13, FALSE)))</f>
      </c>
      <c r="AD176">
        <f>IF(IFERROR(AC176,TRUE)=TRUE, "-","OK")</f>
      </c>
      <c r="AE176">
        <f>IF(IFERROR(VLOOKUP(U176,Store_Showcase!B2:H134,{5}, FALSE), TRUE)=TRUE, IF(IFERROR(VLOOKUP(U176,Store_SRP!B2:H103,{5}, FALSE), TRUE)=TRUE,VLOOKUP(U176,Store_VAM!B2:H271,{5}, FALSE),VLOOKUP(U176,Store_SRP!B2:H103,{5}, FALSE)), VLOOKUP(U176,Store_Showcase!B2:H134,{5}, FALSE))</f>
      </c>
      <c r="AF176">
        <f>IF(IFERROR(VLOOKUP(U176,Store_Showcase!B2:H134,{6}, FALSE), TRUE)=TRUE, IF(IFERROR(VLOOKUP(U176,Store_SRP!B2:H103,{6}, FALSE), TRUE)=TRUE,VLOOKUP(U176,Store_VAM!B2:H271,{6}, FALSE),VLOOKUP(U176,Store_SRP!B2:H103,{6}, FALSE)), VLOOKUP(U176,Store_Showcase!B2:H134,{6}, FALSE))</f>
      </c>
      <c r="AG176">
        <f>VLOOKUP(D176,Sku_Consolidated!A2:R948,18,FALSE)</f>
      </c>
      <c r="AH176">
        <f>VLOOKUP(D176,Sku_Consolidated!A2:S948,19,FALSE)</f>
      </c>
      <c r="AI176">
        <f>VLOOKUP(D176,Sku_Consolidated!A2:T948,20,FALSE)</f>
      </c>
    </row>
    <row r="177" spans="1:35" x14ac:dyDescent="0.25">
      <c r="A177">
        <v>2024</v>
      </c>
      <c r="B177" t="s">
        <v>30</v>
      </c>
      <c r="C177" t="s">
        <v>31</v>
      </c>
      <c r="D177">
        <v>104086256</v>
      </c>
      <c r="E177" t="s">
        <v>190</v>
      </c>
      <c r="F177" s="12" t="s">
        <v>52</v>
      </c>
      <c r="G177" s="12" t="s">
        <v>52</v>
      </c>
      <c r="H177" t="s">
        <v>34</v>
      </c>
      <c r="I177" s="13" t="s">
        <v>35</v>
      </c>
      <c r="J177" s="13">
        <f>IF(H177="EA", I177, 0)</f>
      </c>
      <c r="K177" s="13">
        <f>IF(H177="KG", I177, I177 * VLOOKUP(D177,Sku_Consolidated!A2:U948,21,FALSE))</f>
      </c>
      <c r="L177" s="14" t="s">
        <v>36</v>
      </c>
      <c r="M177">
        <v>88</v>
      </c>
      <c r="N177" s="14" t="s">
        <v>191</v>
      </c>
      <c r="O177" s="14" t="s">
        <v>192</v>
      </c>
      <c r="P177" s="14" t="s">
        <v>36</v>
      </c>
      <c r="Q177" s="14" t="s">
        <v>192</v>
      </c>
      <c r="R177">
        <f>IF(IFERROR(VLOOKUP(U177,Store_Showcase!B2:H134,7, FALSE), TRUE)=TRUE, IF(IFERROR(VLOOKUP(U177,Store_SRP!B2:H103,7, FALSE), TRUE)=TRUE,VLOOKUP(U177,Store_VAM!B2:H271,7, FALSE),VLOOKUP(U177,Store_SRP!B2:H103,7, FALSE)), VLOOKUP(U177,Store_Showcase!B2:H134,7, FALSE))</f>
      </c>
      <c r="S177">
        <f>IF(IFERROR(VLOOKUP(U177,Store_Showcase!B2:K134,10, FALSE), TRUE)=TRUE, IF(IFERROR(VLOOKUP(U177,Store_SRP!B2:K103,10, FALSE), TRUE)=TRUE,VLOOKUP(U177,Store_VAM!B2:K271,10, FALSE),VLOOKUP(U177,Store_SRP!B2:K103,10, FALSE)), VLOOKUP(U177,Store_Showcase!B2:K134,10, FALSE))</f>
      </c>
      <c r="T177">
        <f>IF(VLOOKUP(D177,Sku_Consolidated!A2:S948,19,FALSE)="SHOWCASE", VLOOKUP(U177,Store_Showcase!B2:L134,11, FALSE), IF(VLOOKUP(D177,Sku_Consolidated!A2:S948,19,FALSE)="VAM",VLOOKUP(U177,Store_VAM!B2:L271,11, FALSE),VLOOKUP(U177,Store_SRP!B2:L103,11, FALSE)))</f>
      </c>
      <c r="U177" s="14">
        <v>6014</v>
      </c>
      <c r="V177">
        <f>IF(VLOOKUP(D177,Sku_Consolidated!A2:S948,19,FALSE)="SHOWCASE", VLOOKUP(U177,Store_Showcase!B2:C134,2, FALSE), IF(VLOOKUP(D177,Sku_Consolidated!A2:S948,19,FALSE)="VAM",VLOOKUP(U177,Store_VAM!B2:C271,2, FALSE),VLOOKUP(U177,Store_SRP!B2:C103,2, FALSE)))</f>
      </c>
      <c r="W177">
        <f>VLOOKUP(D177,Sku_Consolidated!A2:G948, 7, FALSE)</f>
      </c>
      <c r="X177">
        <f>VLOOKUP(D177,Sku_Consolidated!A2:K948, 11, FALSE)</f>
      </c>
      <c r="Y177">
        <f>VLOOKUP(D177,Sku_Consolidated!A2:H948, 8, FALSE)</f>
      </c>
      <c r="Z177">
        <f>VLOOKUP(D177,Sku_Consolidated!A2:I948, 9, FALSE)</f>
      </c>
      <c r="AA177" t="s">
        <v>41</v>
      </c>
      <c r="AB177">
        <f>VLOOKUP(D177,Sku_Consolidated!A2:E948, {5}, FALSE)</f>
      </c>
      <c r="AC177">
        <f>IF(VLOOKUP(D177,Sku_Consolidated!A2:S948,19,FALSE)="SHOWCASE", VLOOKUP(U177,Store_Showcase!B2:N134,13, FALSE), IF(VLOOKUP(D177,Sku_Consolidated!A2:S948,19,FALSE)="VAM",VLOOKUP(U177,Store_VAM!B2:N271,13, FALSE),VLOOKUP(U177,Store_SRP!B2:N103,13, FALSE)))</f>
      </c>
      <c r="AD177">
        <f>IF(IFERROR(AC177,TRUE)=TRUE, "-","OK")</f>
      </c>
      <c r="AE177">
        <f>IF(IFERROR(VLOOKUP(U177,Store_Showcase!B2:H134,{5}, FALSE), TRUE)=TRUE, IF(IFERROR(VLOOKUP(U177,Store_SRP!B2:H103,{5}, FALSE), TRUE)=TRUE,VLOOKUP(U177,Store_VAM!B2:H271,{5}, FALSE),VLOOKUP(U177,Store_SRP!B2:H103,{5}, FALSE)), VLOOKUP(U177,Store_Showcase!B2:H134,{5}, FALSE))</f>
      </c>
      <c r="AF177">
        <f>IF(IFERROR(VLOOKUP(U177,Store_Showcase!B2:H134,{6}, FALSE), TRUE)=TRUE, IF(IFERROR(VLOOKUP(U177,Store_SRP!B2:H103,{6}, FALSE), TRUE)=TRUE,VLOOKUP(U177,Store_VAM!B2:H271,{6}, FALSE),VLOOKUP(U177,Store_SRP!B2:H103,{6}, FALSE)), VLOOKUP(U177,Store_Showcase!B2:H134,{6}, FALSE))</f>
      </c>
      <c r="AG177">
        <f>VLOOKUP(D177,Sku_Consolidated!A2:R948,18,FALSE)</f>
      </c>
      <c r="AH177">
        <f>VLOOKUP(D177,Sku_Consolidated!A2:S948,19,FALSE)</f>
      </c>
      <c r="AI177">
        <f>VLOOKUP(D177,Sku_Consolidated!A2:T948,20,FALSE)</f>
      </c>
    </row>
    <row r="178" spans="1:35" x14ac:dyDescent="0.25">
      <c r="A178">
        <v>2024</v>
      </c>
      <c r="B178" t="s">
        <v>30</v>
      </c>
      <c r="C178" t="s">
        <v>31</v>
      </c>
      <c r="D178">
        <v>104086256</v>
      </c>
      <c r="E178" t="s">
        <v>190</v>
      </c>
      <c r="F178" s="12" t="s">
        <v>148</v>
      </c>
      <c r="G178" s="12" t="s">
        <v>148</v>
      </c>
      <c r="H178" t="s">
        <v>34</v>
      </c>
      <c r="I178" s="13" t="s">
        <v>35</v>
      </c>
      <c r="J178" s="13">
        <f>IF(H178="EA", I178, 0)</f>
      </c>
      <c r="K178" s="13">
        <f>IF(H178="KG", I178, I178 * VLOOKUP(D178,Sku_Consolidated!A2:U948,21,FALSE))</f>
      </c>
      <c r="L178" s="14" t="s">
        <v>36</v>
      </c>
      <c r="M178">
        <v>88</v>
      </c>
      <c r="N178" s="14" t="s">
        <v>191</v>
      </c>
      <c r="O178" s="14" t="s">
        <v>192</v>
      </c>
      <c r="P178" s="14" t="s">
        <v>36</v>
      </c>
      <c r="Q178" s="14" t="s">
        <v>192</v>
      </c>
      <c r="R178">
        <f>IF(IFERROR(VLOOKUP(U178,Store_Showcase!B2:H134,7, FALSE), TRUE)=TRUE, IF(IFERROR(VLOOKUP(U178,Store_SRP!B2:H103,7, FALSE), TRUE)=TRUE,VLOOKUP(U178,Store_VAM!B2:H271,7, FALSE),VLOOKUP(U178,Store_SRP!B2:H103,7, FALSE)), VLOOKUP(U178,Store_Showcase!B2:H134,7, FALSE))</f>
      </c>
      <c r="S178">
        <f>IF(IFERROR(VLOOKUP(U178,Store_Showcase!B2:K134,10, FALSE), TRUE)=TRUE, IF(IFERROR(VLOOKUP(U178,Store_SRP!B2:K103,10, FALSE), TRUE)=TRUE,VLOOKUP(U178,Store_VAM!B2:K271,10, FALSE),VLOOKUP(U178,Store_SRP!B2:K103,10, FALSE)), VLOOKUP(U178,Store_Showcase!B2:K134,10, FALSE))</f>
      </c>
      <c r="T178">
        <f>IF(VLOOKUP(D178,Sku_Consolidated!A2:S948,19,FALSE)="SHOWCASE", VLOOKUP(U178,Store_Showcase!B2:L134,11, FALSE), IF(VLOOKUP(D178,Sku_Consolidated!A2:S948,19,FALSE)="VAM",VLOOKUP(U178,Store_VAM!B2:L271,11, FALSE),VLOOKUP(U178,Store_SRP!B2:L103,11, FALSE)))</f>
      </c>
      <c r="U178" s="14">
        <v>6014</v>
      </c>
      <c r="V178">
        <f>IF(VLOOKUP(D178,Sku_Consolidated!A2:S948,19,FALSE)="SHOWCASE", VLOOKUP(U178,Store_Showcase!B2:C134,2, FALSE), IF(VLOOKUP(D178,Sku_Consolidated!A2:S948,19,FALSE)="VAM",VLOOKUP(U178,Store_VAM!B2:C271,2, FALSE),VLOOKUP(U178,Store_SRP!B2:C103,2, FALSE)))</f>
      </c>
      <c r="W178">
        <f>VLOOKUP(D178,Sku_Consolidated!A2:G948, 7, FALSE)</f>
      </c>
      <c r="X178">
        <f>VLOOKUP(D178,Sku_Consolidated!A2:K948, 11, FALSE)</f>
      </c>
      <c r="Y178">
        <f>VLOOKUP(D178,Sku_Consolidated!A2:H948, 8, FALSE)</f>
      </c>
      <c r="Z178">
        <f>VLOOKUP(D178,Sku_Consolidated!A2:I948, 9, FALSE)</f>
      </c>
      <c r="AA178" t="s">
        <v>41</v>
      </c>
      <c r="AB178">
        <f>VLOOKUP(D178,Sku_Consolidated!A2:E948, {5}, FALSE)</f>
      </c>
      <c r="AC178">
        <f>IF(VLOOKUP(D178,Sku_Consolidated!A2:S948,19,FALSE)="SHOWCASE", VLOOKUP(U178,Store_Showcase!B2:N134,13, FALSE), IF(VLOOKUP(D178,Sku_Consolidated!A2:S948,19,FALSE)="VAM",VLOOKUP(U178,Store_VAM!B2:N271,13, FALSE),VLOOKUP(U178,Store_SRP!B2:N103,13, FALSE)))</f>
      </c>
      <c r="AD178">
        <f>IF(IFERROR(AC178,TRUE)=TRUE, "-","OK")</f>
      </c>
      <c r="AE178">
        <f>IF(IFERROR(VLOOKUP(U178,Store_Showcase!B2:H134,{5}, FALSE), TRUE)=TRUE, IF(IFERROR(VLOOKUP(U178,Store_SRP!B2:H103,{5}, FALSE), TRUE)=TRUE,VLOOKUP(U178,Store_VAM!B2:H271,{5}, FALSE),VLOOKUP(U178,Store_SRP!B2:H103,{5}, FALSE)), VLOOKUP(U178,Store_Showcase!B2:H134,{5}, FALSE))</f>
      </c>
      <c r="AF178">
        <f>IF(IFERROR(VLOOKUP(U178,Store_Showcase!B2:H134,{6}, FALSE), TRUE)=TRUE, IF(IFERROR(VLOOKUP(U178,Store_SRP!B2:H103,{6}, FALSE), TRUE)=TRUE,VLOOKUP(U178,Store_VAM!B2:H271,{6}, FALSE),VLOOKUP(U178,Store_SRP!B2:H103,{6}, FALSE)), VLOOKUP(U178,Store_Showcase!B2:H134,{6}, FALSE))</f>
      </c>
      <c r="AG178">
        <f>VLOOKUP(D178,Sku_Consolidated!A2:R948,18,FALSE)</f>
      </c>
      <c r="AH178">
        <f>VLOOKUP(D178,Sku_Consolidated!A2:S948,19,FALSE)</f>
      </c>
      <c r="AI178">
        <f>VLOOKUP(D178,Sku_Consolidated!A2:T948,20,FALSE)</f>
      </c>
    </row>
    <row r="179" spans="1:35" x14ac:dyDescent="0.25">
      <c r="A179">
        <v>2024</v>
      </c>
      <c r="B179" t="s">
        <v>30</v>
      </c>
      <c r="C179" t="s">
        <v>31</v>
      </c>
      <c r="D179">
        <v>104086250</v>
      </c>
      <c r="E179" t="s">
        <v>175</v>
      </c>
      <c r="F179" s="12" t="s">
        <v>166</v>
      </c>
      <c r="G179" s="12" t="s">
        <v>166</v>
      </c>
      <c r="H179" t="s">
        <v>34</v>
      </c>
      <c r="I179" s="13" t="s">
        <v>35</v>
      </c>
      <c r="J179" s="13">
        <f>IF(H179="EA", I179, 0)</f>
      </c>
      <c r="K179" s="13">
        <f>IF(H179="KG", I179, I179 * VLOOKUP(D179,Sku_Consolidated!A2:U948,21,FALSE))</f>
      </c>
      <c r="L179" s="14" t="s">
        <v>36</v>
      </c>
      <c r="M179">
        <v>88</v>
      </c>
      <c r="N179" s="14" t="s">
        <v>176</v>
      </c>
      <c r="O179" s="14" t="s">
        <v>177</v>
      </c>
      <c r="P179" s="14" t="s">
        <v>36</v>
      </c>
      <c r="Q179" s="14" t="s">
        <v>177</v>
      </c>
      <c r="R179">
        <f>IF(IFERROR(VLOOKUP(U179,Store_Showcase!B2:H134,7, FALSE), TRUE)=TRUE, IF(IFERROR(VLOOKUP(U179,Store_SRP!B2:H103,7, FALSE), TRUE)=TRUE,VLOOKUP(U179,Store_VAM!B2:H271,7, FALSE),VLOOKUP(U179,Store_SRP!B2:H103,7, FALSE)), VLOOKUP(U179,Store_Showcase!B2:H134,7, FALSE))</f>
      </c>
      <c r="S179">
        <f>IF(IFERROR(VLOOKUP(U179,Store_Showcase!B2:K134,10, FALSE), TRUE)=TRUE, IF(IFERROR(VLOOKUP(U179,Store_SRP!B2:K103,10, FALSE), TRUE)=TRUE,VLOOKUP(U179,Store_VAM!B2:K271,10, FALSE),VLOOKUP(U179,Store_SRP!B2:K103,10, FALSE)), VLOOKUP(U179,Store_Showcase!B2:K134,10, FALSE))</f>
      </c>
      <c r="T179">
        <f>IF(VLOOKUP(D179,Sku_Consolidated!A2:S948,19,FALSE)="SHOWCASE", VLOOKUP(U179,Store_Showcase!B2:L134,11, FALSE), IF(VLOOKUP(D179,Sku_Consolidated!A2:S948,19,FALSE)="VAM",VLOOKUP(U179,Store_VAM!B2:L271,11, FALSE),VLOOKUP(U179,Store_SRP!B2:L103,11, FALSE)))</f>
      </c>
      <c r="U179" s="14">
        <v>6014</v>
      </c>
      <c r="V179">
        <f>IF(VLOOKUP(D179,Sku_Consolidated!A2:S948,19,FALSE)="SHOWCASE", VLOOKUP(U179,Store_Showcase!B2:C134,2, FALSE), IF(VLOOKUP(D179,Sku_Consolidated!A2:S948,19,FALSE)="VAM",VLOOKUP(U179,Store_VAM!B2:C271,2, FALSE),VLOOKUP(U179,Store_SRP!B2:C103,2, FALSE)))</f>
      </c>
      <c r="W179">
        <f>VLOOKUP(D179,Sku_Consolidated!A2:G948, 7, FALSE)</f>
      </c>
      <c r="X179">
        <f>VLOOKUP(D179,Sku_Consolidated!A2:K948, 11, FALSE)</f>
      </c>
      <c r="Y179">
        <f>VLOOKUP(D179,Sku_Consolidated!A2:H948, 8, FALSE)</f>
      </c>
      <c r="Z179">
        <f>VLOOKUP(D179,Sku_Consolidated!A2:I948, 9, FALSE)</f>
      </c>
      <c r="AA179" t="s">
        <v>41</v>
      </c>
      <c r="AB179">
        <f>VLOOKUP(D179,Sku_Consolidated!A2:E948, {5}, FALSE)</f>
      </c>
      <c r="AC179">
        <f>IF(VLOOKUP(D179,Sku_Consolidated!A2:S948,19,FALSE)="SHOWCASE", VLOOKUP(U179,Store_Showcase!B2:N134,13, FALSE), IF(VLOOKUP(D179,Sku_Consolidated!A2:S948,19,FALSE)="VAM",VLOOKUP(U179,Store_VAM!B2:N271,13, FALSE),VLOOKUP(U179,Store_SRP!B2:N103,13, FALSE)))</f>
      </c>
      <c r="AD179">
        <f>IF(IFERROR(AC179,TRUE)=TRUE, "-","OK")</f>
      </c>
      <c r="AE179">
        <f>IF(IFERROR(VLOOKUP(U179,Store_Showcase!B2:H134,{5}, FALSE), TRUE)=TRUE, IF(IFERROR(VLOOKUP(U179,Store_SRP!B2:H103,{5}, FALSE), TRUE)=TRUE,VLOOKUP(U179,Store_VAM!B2:H271,{5}, FALSE),VLOOKUP(U179,Store_SRP!B2:H103,{5}, FALSE)), VLOOKUP(U179,Store_Showcase!B2:H134,{5}, FALSE))</f>
      </c>
      <c r="AF179">
        <f>IF(IFERROR(VLOOKUP(U179,Store_Showcase!B2:H134,{6}, FALSE), TRUE)=TRUE, IF(IFERROR(VLOOKUP(U179,Store_SRP!B2:H103,{6}, FALSE), TRUE)=TRUE,VLOOKUP(U179,Store_VAM!B2:H271,{6}, FALSE),VLOOKUP(U179,Store_SRP!B2:H103,{6}, FALSE)), VLOOKUP(U179,Store_Showcase!B2:H134,{6}, FALSE))</f>
      </c>
      <c r="AG179">
        <f>VLOOKUP(D179,Sku_Consolidated!A2:R948,18,FALSE)</f>
      </c>
      <c r="AH179">
        <f>VLOOKUP(D179,Sku_Consolidated!A2:S948,19,FALSE)</f>
      </c>
      <c r="AI179">
        <f>VLOOKUP(D179,Sku_Consolidated!A2:T948,20,FALSE)</f>
      </c>
    </row>
    <row r="180" spans="1:35" x14ac:dyDescent="0.25">
      <c r="A180">
        <v>2024</v>
      </c>
      <c r="B180" t="s">
        <v>30</v>
      </c>
      <c r="C180" t="s">
        <v>31</v>
      </c>
      <c r="D180">
        <v>104086256</v>
      </c>
      <c r="E180" t="s">
        <v>190</v>
      </c>
      <c r="F180" s="12" t="s">
        <v>166</v>
      </c>
      <c r="G180" s="12" t="s">
        <v>166</v>
      </c>
      <c r="H180" t="s">
        <v>34</v>
      </c>
      <c r="I180" s="13" t="s">
        <v>35</v>
      </c>
      <c r="J180" s="13">
        <f>IF(H180="EA", I180, 0)</f>
      </c>
      <c r="K180" s="13">
        <f>IF(H180="KG", I180, I180 * VLOOKUP(D180,Sku_Consolidated!A2:U948,21,FALSE))</f>
      </c>
      <c r="L180" s="14" t="s">
        <v>36</v>
      </c>
      <c r="M180">
        <v>88</v>
      </c>
      <c r="N180" s="14" t="s">
        <v>191</v>
      </c>
      <c r="O180" s="14" t="s">
        <v>192</v>
      </c>
      <c r="P180" s="14" t="s">
        <v>36</v>
      </c>
      <c r="Q180" s="14" t="s">
        <v>192</v>
      </c>
      <c r="R180">
        <f>IF(IFERROR(VLOOKUP(U180,Store_Showcase!B2:H134,7, FALSE), TRUE)=TRUE, IF(IFERROR(VLOOKUP(U180,Store_SRP!B2:H103,7, FALSE), TRUE)=TRUE,VLOOKUP(U180,Store_VAM!B2:H271,7, FALSE),VLOOKUP(U180,Store_SRP!B2:H103,7, FALSE)), VLOOKUP(U180,Store_Showcase!B2:H134,7, FALSE))</f>
      </c>
      <c r="S180">
        <f>IF(IFERROR(VLOOKUP(U180,Store_Showcase!B2:K134,10, FALSE), TRUE)=TRUE, IF(IFERROR(VLOOKUP(U180,Store_SRP!B2:K103,10, FALSE), TRUE)=TRUE,VLOOKUP(U180,Store_VAM!B2:K271,10, FALSE),VLOOKUP(U180,Store_SRP!B2:K103,10, FALSE)), VLOOKUP(U180,Store_Showcase!B2:K134,10, FALSE))</f>
      </c>
      <c r="T180">
        <f>IF(VLOOKUP(D180,Sku_Consolidated!A2:S948,19,FALSE)="SHOWCASE", VLOOKUP(U180,Store_Showcase!B2:L134,11, FALSE), IF(VLOOKUP(D180,Sku_Consolidated!A2:S948,19,FALSE)="VAM",VLOOKUP(U180,Store_VAM!B2:L271,11, FALSE),VLOOKUP(U180,Store_SRP!B2:L103,11, FALSE)))</f>
      </c>
      <c r="U180" s="14">
        <v>6014</v>
      </c>
      <c r="V180">
        <f>IF(VLOOKUP(D180,Sku_Consolidated!A2:S948,19,FALSE)="SHOWCASE", VLOOKUP(U180,Store_Showcase!B2:C134,2, FALSE), IF(VLOOKUP(D180,Sku_Consolidated!A2:S948,19,FALSE)="VAM",VLOOKUP(U180,Store_VAM!B2:C271,2, FALSE),VLOOKUP(U180,Store_SRP!B2:C103,2, FALSE)))</f>
      </c>
      <c r="W180">
        <f>VLOOKUP(D180,Sku_Consolidated!A2:G948, 7, FALSE)</f>
      </c>
      <c r="X180">
        <f>VLOOKUP(D180,Sku_Consolidated!A2:K948, 11, FALSE)</f>
      </c>
      <c r="Y180">
        <f>VLOOKUP(D180,Sku_Consolidated!A2:H948, 8, FALSE)</f>
      </c>
      <c r="Z180">
        <f>VLOOKUP(D180,Sku_Consolidated!A2:I948, 9, FALSE)</f>
      </c>
      <c r="AA180" t="s">
        <v>41</v>
      </c>
      <c r="AB180">
        <f>VLOOKUP(D180,Sku_Consolidated!A2:E948, {5}, FALSE)</f>
      </c>
      <c r="AC180">
        <f>IF(VLOOKUP(D180,Sku_Consolidated!A2:S948,19,FALSE)="SHOWCASE", VLOOKUP(U180,Store_Showcase!B2:N134,13, FALSE), IF(VLOOKUP(D180,Sku_Consolidated!A2:S948,19,FALSE)="VAM",VLOOKUP(U180,Store_VAM!B2:N271,13, FALSE),VLOOKUP(U180,Store_SRP!B2:N103,13, FALSE)))</f>
      </c>
      <c r="AD180">
        <f>IF(IFERROR(AC180,TRUE)=TRUE, "-","OK")</f>
      </c>
      <c r="AE180">
        <f>IF(IFERROR(VLOOKUP(U180,Store_Showcase!B2:H134,{5}, FALSE), TRUE)=TRUE, IF(IFERROR(VLOOKUP(U180,Store_SRP!B2:H103,{5}, FALSE), TRUE)=TRUE,VLOOKUP(U180,Store_VAM!B2:H271,{5}, FALSE),VLOOKUP(U180,Store_SRP!B2:H103,{5}, FALSE)), VLOOKUP(U180,Store_Showcase!B2:H134,{5}, FALSE))</f>
      </c>
      <c r="AF180">
        <f>IF(IFERROR(VLOOKUP(U180,Store_Showcase!B2:H134,{6}, FALSE), TRUE)=TRUE, IF(IFERROR(VLOOKUP(U180,Store_SRP!B2:H103,{6}, FALSE), TRUE)=TRUE,VLOOKUP(U180,Store_VAM!B2:H271,{6}, FALSE),VLOOKUP(U180,Store_SRP!B2:H103,{6}, FALSE)), VLOOKUP(U180,Store_Showcase!B2:H134,{6}, FALSE))</f>
      </c>
      <c r="AG180">
        <f>VLOOKUP(D180,Sku_Consolidated!A2:R948,18,FALSE)</f>
      </c>
      <c r="AH180">
        <f>VLOOKUP(D180,Sku_Consolidated!A2:S948,19,FALSE)</f>
      </c>
      <c r="AI180">
        <f>VLOOKUP(D180,Sku_Consolidated!A2:T948,20,FALSE)</f>
      </c>
    </row>
    <row r="181" spans="1:35" x14ac:dyDescent="0.25">
      <c r="A181">
        <v>2024</v>
      </c>
      <c r="B181" t="s">
        <v>30</v>
      </c>
      <c r="C181" t="s">
        <v>31</v>
      </c>
      <c r="D181">
        <v>104086256</v>
      </c>
      <c r="E181" t="s">
        <v>190</v>
      </c>
      <c r="F181" s="12" t="s">
        <v>95</v>
      </c>
      <c r="G181" s="12" t="s">
        <v>95</v>
      </c>
      <c r="H181" t="s">
        <v>34</v>
      </c>
      <c r="I181" s="13" t="s">
        <v>35</v>
      </c>
      <c r="J181" s="13">
        <f>IF(H181="EA", I181, 0)</f>
      </c>
      <c r="K181" s="13">
        <f>IF(H181="KG", I181, I181 * VLOOKUP(D181,Sku_Consolidated!A2:U948,21,FALSE))</f>
      </c>
      <c r="L181" s="14" t="s">
        <v>36</v>
      </c>
      <c r="M181">
        <v>88</v>
      </c>
      <c r="N181" s="14" t="s">
        <v>191</v>
      </c>
      <c r="O181" s="14" t="s">
        <v>192</v>
      </c>
      <c r="P181" s="14" t="s">
        <v>36</v>
      </c>
      <c r="Q181" s="14" t="s">
        <v>192</v>
      </c>
      <c r="R181">
        <f>IF(IFERROR(VLOOKUP(U181,Store_Showcase!B2:H134,7, FALSE), TRUE)=TRUE, IF(IFERROR(VLOOKUP(U181,Store_SRP!B2:H103,7, FALSE), TRUE)=TRUE,VLOOKUP(U181,Store_VAM!B2:H271,7, FALSE),VLOOKUP(U181,Store_SRP!B2:H103,7, FALSE)), VLOOKUP(U181,Store_Showcase!B2:H134,7, FALSE))</f>
      </c>
      <c r="S181">
        <f>IF(IFERROR(VLOOKUP(U181,Store_Showcase!B2:K134,10, FALSE), TRUE)=TRUE, IF(IFERROR(VLOOKUP(U181,Store_SRP!B2:K103,10, FALSE), TRUE)=TRUE,VLOOKUP(U181,Store_VAM!B2:K271,10, FALSE),VLOOKUP(U181,Store_SRP!B2:K103,10, FALSE)), VLOOKUP(U181,Store_Showcase!B2:K134,10, FALSE))</f>
      </c>
      <c r="T181">
        <f>IF(VLOOKUP(D181,Sku_Consolidated!A2:S948,19,FALSE)="SHOWCASE", VLOOKUP(U181,Store_Showcase!B2:L134,11, FALSE), IF(VLOOKUP(D181,Sku_Consolidated!A2:S948,19,FALSE)="VAM",VLOOKUP(U181,Store_VAM!B2:L271,11, FALSE),VLOOKUP(U181,Store_SRP!B2:L103,11, FALSE)))</f>
      </c>
      <c r="U181" s="14">
        <v>6014</v>
      </c>
      <c r="V181">
        <f>IF(VLOOKUP(D181,Sku_Consolidated!A2:S948,19,FALSE)="SHOWCASE", VLOOKUP(U181,Store_Showcase!B2:C134,2, FALSE), IF(VLOOKUP(D181,Sku_Consolidated!A2:S948,19,FALSE)="VAM",VLOOKUP(U181,Store_VAM!B2:C271,2, FALSE),VLOOKUP(U181,Store_SRP!B2:C103,2, FALSE)))</f>
      </c>
      <c r="W181">
        <f>VLOOKUP(D181,Sku_Consolidated!A2:G948, 7, FALSE)</f>
      </c>
      <c r="X181">
        <f>VLOOKUP(D181,Sku_Consolidated!A2:K948, 11, FALSE)</f>
      </c>
      <c r="Y181">
        <f>VLOOKUP(D181,Sku_Consolidated!A2:H948, 8, FALSE)</f>
      </c>
      <c r="Z181">
        <f>VLOOKUP(D181,Sku_Consolidated!A2:I948, 9, FALSE)</f>
      </c>
      <c r="AA181" t="s">
        <v>41</v>
      </c>
      <c r="AB181">
        <f>VLOOKUP(D181,Sku_Consolidated!A2:E948, {5}, FALSE)</f>
      </c>
      <c r="AC181">
        <f>IF(VLOOKUP(D181,Sku_Consolidated!A2:S948,19,FALSE)="SHOWCASE", VLOOKUP(U181,Store_Showcase!B2:N134,13, FALSE), IF(VLOOKUP(D181,Sku_Consolidated!A2:S948,19,FALSE)="VAM",VLOOKUP(U181,Store_VAM!B2:N271,13, FALSE),VLOOKUP(U181,Store_SRP!B2:N103,13, FALSE)))</f>
      </c>
      <c r="AD181">
        <f>IF(IFERROR(AC181,TRUE)=TRUE, "-","OK")</f>
      </c>
      <c r="AE181">
        <f>IF(IFERROR(VLOOKUP(U181,Store_Showcase!B2:H134,{5}, FALSE), TRUE)=TRUE, IF(IFERROR(VLOOKUP(U181,Store_SRP!B2:H103,{5}, FALSE), TRUE)=TRUE,VLOOKUP(U181,Store_VAM!B2:H271,{5}, FALSE),VLOOKUP(U181,Store_SRP!B2:H103,{5}, FALSE)), VLOOKUP(U181,Store_Showcase!B2:H134,{5}, FALSE))</f>
      </c>
      <c r="AF181">
        <f>IF(IFERROR(VLOOKUP(U181,Store_Showcase!B2:H134,{6}, FALSE), TRUE)=TRUE, IF(IFERROR(VLOOKUP(U181,Store_SRP!B2:H103,{6}, FALSE), TRUE)=TRUE,VLOOKUP(U181,Store_VAM!B2:H271,{6}, FALSE),VLOOKUP(U181,Store_SRP!B2:H103,{6}, FALSE)), VLOOKUP(U181,Store_Showcase!B2:H134,{6}, FALSE))</f>
      </c>
      <c r="AG181">
        <f>VLOOKUP(D181,Sku_Consolidated!A2:R948,18,FALSE)</f>
      </c>
      <c r="AH181">
        <f>VLOOKUP(D181,Sku_Consolidated!A2:S948,19,FALSE)</f>
      </c>
      <c r="AI181">
        <f>VLOOKUP(D181,Sku_Consolidated!A2:T948,20,FALSE)</f>
      </c>
    </row>
    <row r="182" spans="1:35" x14ac:dyDescent="0.25">
      <c r="A182">
        <v>2024</v>
      </c>
      <c r="B182" t="s">
        <v>30</v>
      </c>
      <c r="C182" t="s">
        <v>31</v>
      </c>
      <c r="D182">
        <v>104086256</v>
      </c>
      <c r="E182" t="s">
        <v>190</v>
      </c>
      <c r="F182" s="12" t="s">
        <v>174</v>
      </c>
      <c r="G182" s="12" t="s">
        <v>174</v>
      </c>
      <c r="H182" t="s">
        <v>34</v>
      </c>
      <c r="I182" s="13" t="s">
        <v>53</v>
      </c>
      <c r="J182" s="13">
        <f>IF(H182="EA", I182, 0)</f>
      </c>
      <c r="K182" s="13">
        <f>IF(H182="KG", I182, I182 * VLOOKUP(D182,Sku_Consolidated!A2:U948,21,FALSE))</f>
      </c>
      <c r="L182" s="14" t="s">
        <v>36</v>
      </c>
      <c r="M182">
        <v>88</v>
      </c>
      <c r="N182" s="14" t="s">
        <v>202</v>
      </c>
      <c r="O182" s="14" t="s">
        <v>203</v>
      </c>
      <c r="P182" s="14" t="s">
        <v>36</v>
      </c>
      <c r="Q182" s="14" t="s">
        <v>203</v>
      </c>
      <c r="R182">
        <f>IF(IFERROR(VLOOKUP(U182,Store_Showcase!B2:H134,7, FALSE), TRUE)=TRUE, IF(IFERROR(VLOOKUP(U182,Store_SRP!B2:H103,7, FALSE), TRUE)=TRUE,VLOOKUP(U182,Store_VAM!B2:H271,7, FALSE),VLOOKUP(U182,Store_SRP!B2:H103,7, FALSE)), VLOOKUP(U182,Store_Showcase!B2:H134,7, FALSE))</f>
      </c>
      <c r="S182">
        <f>IF(IFERROR(VLOOKUP(U182,Store_Showcase!B2:K134,10, FALSE), TRUE)=TRUE, IF(IFERROR(VLOOKUP(U182,Store_SRP!B2:K103,10, FALSE), TRUE)=TRUE,VLOOKUP(U182,Store_VAM!B2:K271,10, FALSE),VLOOKUP(U182,Store_SRP!B2:K103,10, FALSE)), VLOOKUP(U182,Store_Showcase!B2:K134,10, FALSE))</f>
      </c>
      <c r="T182">
        <f>IF(VLOOKUP(D182,Sku_Consolidated!A2:S948,19,FALSE)="SHOWCASE", VLOOKUP(U182,Store_Showcase!B2:L134,11, FALSE), IF(VLOOKUP(D182,Sku_Consolidated!A2:S948,19,FALSE)="VAM",VLOOKUP(U182,Store_VAM!B2:L271,11, FALSE),VLOOKUP(U182,Store_SRP!B2:L103,11, FALSE)))</f>
      </c>
      <c r="U182" s="14">
        <v>6014</v>
      </c>
      <c r="V182">
        <f>IF(VLOOKUP(D182,Sku_Consolidated!A2:S948,19,FALSE)="SHOWCASE", VLOOKUP(U182,Store_Showcase!B2:C134,2, FALSE), IF(VLOOKUP(D182,Sku_Consolidated!A2:S948,19,FALSE)="VAM",VLOOKUP(U182,Store_VAM!B2:C271,2, FALSE),VLOOKUP(U182,Store_SRP!B2:C103,2, FALSE)))</f>
      </c>
      <c r="W182">
        <f>VLOOKUP(D182,Sku_Consolidated!A2:G948, 7, FALSE)</f>
      </c>
      <c r="X182">
        <f>VLOOKUP(D182,Sku_Consolidated!A2:K948, 11, FALSE)</f>
      </c>
      <c r="Y182">
        <f>VLOOKUP(D182,Sku_Consolidated!A2:H948, 8, FALSE)</f>
      </c>
      <c r="Z182">
        <f>VLOOKUP(D182,Sku_Consolidated!A2:I948, 9, FALSE)</f>
      </c>
      <c r="AA182" t="s">
        <v>41</v>
      </c>
      <c r="AB182">
        <f>VLOOKUP(D182,Sku_Consolidated!A2:E948, {5}, FALSE)</f>
      </c>
      <c r="AC182">
        <f>IF(VLOOKUP(D182,Sku_Consolidated!A2:S948,19,FALSE)="SHOWCASE", VLOOKUP(U182,Store_Showcase!B2:N134,13, FALSE), IF(VLOOKUP(D182,Sku_Consolidated!A2:S948,19,FALSE)="VAM",VLOOKUP(U182,Store_VAM!B2:N271,13, FALSE),VLOOKUP(U182,Store_SRP!B2:N103,13, FALSE)))</f>
      </c>
      <c r="AD182">
        <f>IF(IFERROR(AC182,TRUE)=TRUE, "-","OK")</f>
      </c>
      <c r="AE182">
        <f>IF(IFERROR(VLOOKUP(U182,Store_Showcase!B2:H134,{5}, FALSE), TRUE)=TRUE, IF(IFERROR(VLOOKUP(U182,Store_SRP!B2:H103,{5}, FALSE), TRUE)=TRUE,VLOOKUP(U182,Store_VAM!B2:H271,{5}, FALSE),VLOOKUP(U182,Store_SRP!B2:H103,{5}, FALSE)), VLOOKUP(U182,Store_Showcase!B2:H134,{5}, FALSE))</f>
      </c>
      <c r="AF182">
        <f>IF(IFERROR(VLOOKUP(U182,Store_Showcase!B2:H134,{6}, FALSE), TRUE)=TRUE, IF(IFERROR(VLOOKUP(U182,Store_SRP!B2:H103,{6}, FALSE), TRUE)=TRUE,VLOOKUP(U182,Store_VAM!B2:H271,{6}, FALSE),VLOOKUP(U182,Store_SRP!B2:H103,{6}, FALSE)), VLOOKUP(U182,Store_Showcase!B2:H134,{6}, FALSE))</f>
      </c>
      <c r="AG182">
        <f>VLOOKUP(D182,Sku_Consolidated!A2:R948,18,FALSE)</f>
      </c>
      <c r="AH182">
        <f>VLOOKUP(D182,Sku_Consolidated!A2:S948,19,FALSE)</f>
      </c>
      <c r="AI182">
        <f>VLOOKUP(D182,Sku_Consolidated!A2:T948,20,FALSE)</f>
      </c>
    </row>
    <row r="183" spans="1:35" x14ac:dyDescent="0.25">
      <c r="A183">
        <v>2024</v>
      </c>
      <c r="B183" t="s">
        <v>30</v>
      </c>
      <c r="C183" t="s">
        <v>31</v>
      </c>
      <c r="D183">
        <v>104086250</v>
      </c>
      <c r="E183" t="s">
        <v>175</v>
      </c>
      <c r="F183" s="12" t="s">
        <v>104</v>
      </c>
      <c r="G183" s="12" t="s">
        <v>104</v>
      </c>
      <c r="H183" t="s">
        <v>34</v>
      </c>
      <c r="I183" s="13" t="s">
        <v>68</v>
      </c>
      <c r="J183" s="13">
        <f>IF(H183="EA", I183, 0)</f>
      </c>
      <c r="K183" s="13">
        <f>IF(H183="KG", I183, I183 * VLOOKUP(D183,Sku_Consolidated!A2:U948,21,FALSE))</f>
      </c>
      <c r="L183" s="14" t="s">
        <v>36</v>
      </c>
      <c r="M183">
        <v>88</v>
      </c>
      <c r="N183" s="14" t="s">
        <v>204</v>
      </c>
      <c r="O183" s="14" t="s">
        <v>205</v>
      </c>
      <c r="P183" s="14" t="s">
        <v>36</v>
      </c>
      <c r="Q183" s="14" t="s">
        <v>205</v>
      </c>
      <c r="R183">
        <f>IF(IFERROR(VLOOKUP(U183,Store_Showcase!B2:H134,7, FALSE), TRUE)=TRUE, IF(IFERROR(VLOOKUP(U183,Store_SRP!B2:H103,7, FALSE), TRUE)=TRUE,VLOOKUP(U183,Store_VAM!B2:H271,7, FALSE),VLOOKUP(U183,Store_SRP!B2:H103,7, FALSE)), VLOOKUP(U183,Store_Showcase!B2:H134,7, FALSE))</f>
      </c>
      <c r="S183">
        <f>IF(IFERROR(VLOOKUP(U183,Store_Showcase!B2:K134,10, FALSE), TRUE)=TRUE, IF(IFERROR(VLOOKUP(U183,Store_SRP!B2:K103,10, FALSE), TRUE)=TRUE,VLOOKUP(U183,Store_VAM!B2:K271,10, FALSE),VLOOKUP(U183,Store_SRP!B2:K103,10, FALSE)), VLOOKUP(U183,Store_Showcase!B2:K134,10, FALSE))</f>
      </c>
      <c r="T183">
        <f>IF(VLOOKUP(D183,Sku_Consolidated!A2:S948,19,FALSE)="SHOWCASE", VLOOKUP(U183,Store_Showcase!B2:L134,11, FALSE), IF(VLOOKUP(D183,Sku_Consolidated!A2:S948,19,FALSE)="VAM",VLOOKUP(U183,Store_VAM!B2:L271,11, FALSE),VLOOKUP(U183,Store_SRP!B2:L103,11, FALSE)))</f>
      </c>
      <c r="U183" s="14">
        <v>6014</v>
      </c>
      <c r="V183">
        <f>IF(VLOOKUP(D183,Sku_Consolidated!A2:S948,19,FALSE)="SHOWCASE", VLOOKUP(U183,Store_Showcase!B2:C134,2, FALSE), IF(VLOOKUP(D183,Sku_Consolidated!A2:S948,19,FALSE)="VAM",VLOOKUP(U183,Store_VAM!B2:C271,2, FALSE),VLOOKUP(U183,Store_SRP!B2:C103,2, FALSE)))</f>
      </c>
      <c r="W183">
        <f>VLOOKUP(D183,Sku_Consolidated!A2:G948, 7, FALSE)</f>
      </c>
      <c r="X183">
        <f>VLOOKUP(D183,Sku_Consolidated!A2:K948, 11, FALSE)</f>
      </c>
      <c r="Y183">
        <f>VLOOKUP(D183,Sku_Consolidated!A2:H948, 8, FALSE)</f>
      </c>
      <c r="Z183">
        <f>VLOOKUP(D183,Sku_Consolidated!A2:I948, 9, FALSE)</f>
      </c>
      <c r="AA183" t="s">
        <v>41</v>
      </c>
      <c r="AB183">
        <f>VLOOKUP(D183,Sku_Consolidated!A2:E948, {5}, FALSE)</f>
      </c>
      <c r="AC183">
        <f>IF(VLOOKUP(D183,Sku_Consolidated!A2:S948,19,FALSE)="SHOWCASE", VLOOKUP(U183,Store_Showcase!B2:N134,13, FALSE), IF(VLOOKUP(D183,Sku_Consolidated!A2:S948,19,FALSE)="VAM",VLOOKUP(U183,Store_VAM!B2:N271,13, FALSE),VLOOKUP(U183,Store_SRP!B2:N103,13, FALSE)))</f>
      </c>
      <c r="AD183">
        <f>IF(IFERROR(AC183,TRUE)=TRUE, "-","OK")</f>
      </c>
      <c r="AE183">
        <f>IF(IFERROR(VLOOKUP(U183,Store_Showcase!B2:H134,{5}, FALSE), TRUE)=TRUE, IF(IFERROR(VLOOKUP(U183,Store_SRP!B2:H103,{5}, FALSE), TRUE)=TRUE,VLOOKUP(U183,Store_VAM!B2:H271,{5}, FALSE),VLOOKUP(U183,Store_SRP!B2:H103,{5}, FALSE)), VLOOKUP(U183,Store_Showcase!B2:H134,{5}, FALSE))</f>
      </c>
      <c r="AF183">
        <f>IF(IFERROR(VLOOKUP(U183,Store_Showcase!B2:H134,{6}, FALSE), TRUE)=TRUE, IF(IFERROR(VLOOKUP(U183,Store_SRP!B2:H103,{6}, FALSE), TRUE)=TRUE,VLOOKUP(U183,Store_VAM!B2:H271,{6}, FALSE),VLOOKUP(U183,Store_SRP!B2:H103,{6}, FALSE)), VLOOKUP(U183,Store_Showcase!B2:H134,{6}, FALSE))</f>
      </c>
      <c r="AG183">
        <f>VLOOKUP(D183,Sku_Consolidated!A2:R948,18,FALSE)</f>
      </c>
      <c r="AH183">
        <f>VLOOKUP(D183,Sku_Consolidated!A2:S948,19,FALSE)</f>
      </c>
      <c r="AI183">
        <f>VLOOKUP(D183,Sku_Consolidated!A2:T948,20,FALSE)</f>
      </c>
    </row>
    <row r="184" spans="1:35" x14ac:dyDescent="0.25">
      <c r="A184">
        <v>2024</v>
      </c>
      <c r="B184" t="s">
        <v>30</v>
      </c>
      <c r="C184" t="s">
        <v>31</v>
      </c>
      <c r="D184">
        <v>104086256</v>
      </c>
      <c r="E184" t="s">
        <v>190</v>
      </c>
      <c r="F184" s="12" t="s">
        <v>110</v>
      </c>
      <c r="G184" s="12" t="s">
        <v>110</v>
      </c>
      <c r="H184" t="s">
        <v>34</v>
      </c>
      <c r="I184" s="13" t="s">
        <v>68</v>
      </c>
      <c r="J184" s="13">
        <f>IF(H184="EA", I184, 0)</f>
      </c>
      <c r="K184" s="13">
        <f>IF(H184="KG", I184, I184 * VLOOKUP(D184,Sku_Consolidated!A2:U948,21,FALSE))</f>
      </c>
      <c r="L184" s="14" t="s">
        <v>36</v>
      </c>
      <c r="M184">
        <v>88</v>
      </c>
      <c r="N184" s="14" t="s">
        <v>206</v>
      </c>
      <c r="O184" s="14" t="s">
        <v>207</v>
      </c>
      <c r="P184" s="14" t="s">
        <v>36</v>
      </c>
      <c r="Q184" s="14" t="s">
        <v>207</v>
      </c>
      <c r="R184">
        <f>IF(IFERROR(VLOOKUP(U184,Store_Showcase!B2:H134,7, FALSE), TRUE)=TRUE, IF(IFERROR(VLOOKUP(U184,Store_SRP!B2:H103,7, FALSE), TRUE)=TRUE,VLOOKUP(U184,Store_VAM!B2:H271,7, FALSE),VLOOKUP(U184,Store_SRP!B2:H103,7, FALSE)), VLOOKUP(U184,Store_Showcase!B2:H134,7, FALSE))</f>
      </c>
      <c r="S184">
        <f>IF(IFERROR(VLOOKUP(U184,Store_Showcase!B2:K134,10, FALSE), TRUE)=TRUE, IF(IFERROR(VLOOKUP(U184,Store_SRP!B2:K103,10, FALSE), TRUE)=TRUE,VLOOKUP(U184,Store_VAM!B2:K271,10, FALSE),VLOOKUP(U184,Store_SRP!B2:K103,10, FALSE)), VLOOKUP(U184,Store_Showcase!B2:K134,10, FALSE))</f>
      </c>
      <c r="T184">
        <f>IF(VLOOKUP(D184,Sku_Consolidated!A2:S948,19,FALSE)="SHOWCASE", VLOOKUP(U184,Store_Showcase!B2:L134,11, FALSE), IF(VLOOKUP(D184,Sku_Consolidated!A2:S948,19,FALSE)="VAM",VLOOKUP(U184,Store_VAM!B2:L271,11, FALSE),VLOOKUP(U184,Store_SRP!B2:L103,11, FALSE)))</f>
      </c>
      <c r="U184" s="14">
        <v>6014</v>
      </c>
      <c r="V184">
        <f>IF(VLOOKUP(D184,Sku_Consolidated!A2:S948,19,FALSE)="SHOWCASE", VLOOKUP(U184,Store_Showcase!B2:C134,2, FALSE), IF(VLOOKUP(D184,Sku_Consolidated!A2:S948,19,FALSE)="VAM",VLOOKUP(U184,Store_VAM!B2:C271,2, FALSE),VLOOKUP(U184,Store_SRP!B2:C103,2, FALSE)))</f>
      </c>
      <c r="W184">
        <f>VLOOKUP(D184,Sku_Consolidated!A2:G948, 7, FALSE)</f>
      </c>
      <c r="X184">
        <f>VLOOKUP(D184,Sku_Consolidated!A2:K948, 11, FALSE)</f>
      </c>
      <c r="Y184">
        <f>VLOOKUP(D184,Sku_Consolidated!A2:H948, 8, FALSE)</f>
      </c>
      <c r="Z184">
        <f>VLOOKUP(D184,Sku_Consolidated!A2:I948, 9, FALSE)</f>
      </c>
      <c r="AA184" t="s">
        <v>41</v>
      </c>
      <c r="AB184">
        <f>VLOOKUP(D184,Sku_Consolidated!A2:E948, {5}, FALSE)</f>
      </c>
      <c r="AC184">
        <f>IF(VLOOKUP(D184,Sku_Consolidated!A2:S948,19,FALSE)="SHOWCASE", VLOOKUP(U184,Store_Showcase!B2:N134,13, FALSE), IF(VLOOKUP(D184,Sku_Consolidated!A2:S948,19,FALSE)="VAM",VLOOKUP(U184,Store_VAM!B2:N271,13, FALSE),VLOOKUP(U184,Store_SRP!B2:N103,13, FALSE)))</f>
      </c>
      <c r="AD184">
        <f>IF(IFERROR(AC184,TRUE)=TRUE, "-","OK")</f>
      </c>
      <c r="AE184">
        <f>IF(IFERROR(VLOOKUP(U184,Store_Showcase!B2:H134,{5}, FALSE), TRUE)=TRUE, IF(IFERROR(VLOOKUP(U184,Store_SRP!B2:H103,{5}, FALSE), TRUE)=TRUE,VLOOKUP(U184,Store_VAM!B2:H271,{5}, FALSE),VLOOKUP(U184,Store_SRP!B2:H103,{5}, FALSE)), VLOOKUP(U184,Store_Showcase!B2:H134,{5}, FALSE))</f>
      </c>
      <c r="AF184">
        <f>IF(IFERROR(VLOOKUP(U184,Store_Showcase!B2:H134,{6}, FALSE), TRUE)=TRUE, IF(IFERROR(VLOOKUP(U184,Store_SRP!B2:H103,{6}, FALSE), TRUE)=TRUE,VLOOKUP(U184,Store_VAM!B2:H271,{6}, FALSE),VLOOKUP(U184,Store_SRP!B2:H103,{6}, FALSE)), VLOOKUP(U184,Store_Showcase!B2:H134,{6}, FALSE))</f>
      </c>
      <c r="AG184">
        <f>VLOOKUP(D184,Sku_Consolidated!A2:R948,18,FALSE)</f>
      </c>
      <c r="AH184">
        <f>VLOOKUP(D184,Sku_Consolidated!A2:S948,19,FALSE)</f>
      </c>
      <c r="AI184">
        <f>VLOOKUP(D184,Sku_Consolidated!A2:T948,20,FALSE)</f>
      </c>
    </row>
    <row r="185" spans="1:35" x14ac:dyDescent="0.25">
      <c r="A185">
        <v>2024</v>
      </c>
      <c r="B185" t="s">
        <v>30</v>
      </c>
      <c r="C185" t="s">
        <v>31</v>
      </c>
      <c r="D185">
        <v>104086250</v>
      </c>
      <c r="E185" t="s">
        <v>175</v>
      </c>
      <c r="F185" s="12" t="s">
        <v>168</v>
      </c>
      <c r="G185" s="12" t="s">
        <v>168</v>
      </c>
      <c r="H185" t="s">
        <v>34</v>
      </c>
      <c r="I185" s="13" t="s">
        <v>68</v>
      </c>
      <c r="J185" s="13">
        <f>IF(H185="EA", I185, 0)</f>
      </c>
      <c r="K185" s="13">
        <f>IF(H185="KG", I185, I185 * VLOOKUP(D185,Sku_Consolidated!A2:U948,21,FALSE))</f>
      </c>
      <c r="L185" s="14" t="s">
        <v>36</v>
      </c>
      <c r="M185">
        <v>88</v>
      </c>
      <c r="N185" s="14" t="s">
        <v>204</v>
      </c>
      <c r="O185" s="14" t="s">
        <v>205</v>
      </c>
      <c r="P185" s="14" t="s">
        <v>36</v>
      </c>
      <c r="Q185" s="14" t="s">
        <v>205</v>
      </c>
      <c r="R185">
        <f>IF(IFERROR(VLOOKUP(U185,Store_Showcase!B2:H134,7, FALSE), TRUE)=TRUE, IF(IFERROR(VLOOKUP(U185,Store_SRP!B2:H103,7, FALSE), TRUE)=TRUE,VLOOKUP(U185,Store_VAM!B2:H271,7, FALSE),VLOOKUP(U185,Store_SRP!B2:H103,7, FALSE)), VLOOKUP(U185,Store_Showcase!B2:H134,7, FALSE))</f>
      </c>
      <c r="S185">
        <f>IF(IFERROR(VLOOKUP(U185,Store_Showcase!B2:K134,10, FALSE), TRUE)=TRUE, IF(IFERROR(VLOOKUP(U185,Store_SRP!B2:K103,10, FALSE), TRUE)=TRUE,VLOOKUP(U185,Store_VAM!B2:K271,10, FALSE),VLOOKUP(U185,Store_SRP!B2:K103,10, FALSE)), VLOOKUP(U185,Store_Showcase!B2:K134,10, FALSE))</f>
      </c>
      <c r="T185">
        <f>IF(VLOOKUP(D185,Sku_Consolidated!A2:S948,19,FALSE)="SHOWCASE", VLOOKUP(U185,Store_Showcase!B2:L134,11, FALSE), IF(VLOOKUP(D185,Sku_Consolidated!A2:S948,19,FALSE)="VAM",VLOOKUP(U185,Store_VAM!B2:L271,11, FALSE),VLOOKUP(U185,Store_SRP!B2:L103,11, FALSE)))</f>
      </c>
      <c r="U185" s="14">
        <v>6014</v>
      </c>
      <c r="V185">
        <f>IF(VLOOKUP(D185,Sku_Consolidated!A2:S948,19,FALSE)="SHOWCASE", VLOOKUP(U185,Store_Showcase!B2:C134,2, FALSE), IF(VLOOKUP(D185,Sku_Consolidated!A2:S948,19,FALSE)="VAM",VLOOKUP(U185,Store_VAM!B2:C271,2, FALSE),VLOOKUP(U185,Store_SRP!B2:C103,2, FALSE)))</f>
      </c>
      <c r="W185">
        <f>VLOOKUP(D185,Sku_Consolidated!A2:G948, 7, FALSE)</f>
      </c>
      <c r="X185">
        <f>VLOOKUP(D185,Sku_Consolidated!A2:K948, 11, FALSE)</f>
      </c>
      <c r="Y185">
        <f>VLOOKUP(D185,Sku_Consolidated!A2:H948, 8, FALSE)</f>
      </c>
      <c r="Z185">
        <f>VLOOKUP(D185,Sku_Consolidated!A2:I948, 9, FALSE)</f>
      </c>
      <c r="AA185" t="s">
        <v>41</v>
      </c>
      <c r="AB185">
        <f>VLOOKUP(D185,Sku_Consolidated!A2:E948, {5}, FALSE)</f>
      </c>
      <c r="AC185">
        <f>IF(VLOOKUP(D185,Sku_Consolidated!A2:S948,19,FALSE)="SHOWCASE", VLOOKUP(U185,Store_Showcase!B2:N134,13, FALSE), IF(VLOOKUP(D185,Sku_Consolidated!A2:S948,19,FALSE)="VAM",VLOOKUP(U185,Store_VAM!B2:N271,13, FALSE),VLOOKUP(U185,Store_SRP!B2:N103,13, FALSE)))</f>
      </c>
      <c r="AD185">
        <f>IF(IFERROR(AC185,TRUE)=TRUE, "-","OK")</f>
      </c>
      <c r="AE185">
        <f>IF(IFERROR(VLOOKUP(U185,Store_Showcase!B2:H134,{5}, FALSE), TRUE)=TRUE, IF(IFERROR(VLOOKUP(U185,Store_SRP!B2:H103,{5}, FALSE), TRUE)=TRUE,VLOOKUP(U185,Store_VAM!B2:H271,{5}, FALSE),VLOOKUP(U185,Store_SRP!B2:H103,{5}, FALSE)), VLOOKUP(U185,Store_Showcase!B2:H134,{5}, FALSE))</f>
      </c>
      <c r="AF185">
        <f>IF(IFERROR(VLOOKUP(U185,Store_Showcase!B2:H134,{6}, FALSE), TRUE)=TRUE, IF(IFERROR(VLOOKUP(U185,Store_SRP!B2:H103,{6}, FALSE), TRUE)=TRUE,VLOOKUP(U185,Store_VAM!B2:H271,{6}, FALSE),VLOOKUP(U185,Store_SRP!B2:H103,{6}, FALSE)), VLOOKUP(U185,Store_Showcase!B2:H134,{6}, FALSE))</f>
      </c>
      <c r="AG185">
        <f>VLOOKUP(D185,Sku_Consolidated!A2:R948,18,FALSE)</f>
      </c>
      <c r="AH185">
        <f>VLOOKUP(D185,Sku_Consolidated!A2:S948,19,FALSE)</f>
      </c>
      <c r="AI185">
        <f>VLOOKUP(D185,Sku_Consolidated!A2:T948,20,FALSE)</f>
      </c>
    </row>
    <row r="186" spans="1:35" x14ac:dyDescent="0.25">
      <c r="A186">
        <v>2024</v>
      </c>
      <c r="B186" t="s">
        <v>30</v>
      </c>
      <c r="C186" t="s">
        <v>31</v>
      </c>
      <c r="D186">
        <v>104086250</v>
      </c>
      <c r="E186" t="s">
        <v>175</v>
      </c>
      <c r="F186" s="12" t="s">
        <v>117</v>
      </c>
      <c r="G186" s="12" t="s">
        <v>117</v>
      </c>
      <c r="H186" t="s">
        <v>34</v>
      </c>
      <c r="I186" s="13" t="s">
        <v>35</v>
      </c>
      <c r="J186" s="13">
        <f>IF(H186="EA", I186, 0)</f>
      </c>
      <c r="K186" s="13">
        <f>IF(H186="KG", I186, I186 * VLOOKUP(D186,Sku_Consolidated!A2:U948,21,FALSE))</f>
      </c>
      <c r="L186" s="14" t="s">
        <v>36</v>
      </c>
      <c r="M186">
        <v>88</v>
      </c>
      <c r="N186" s="14" t="s">
        <v>176</v>
      </c>
      <c r="O186" s="14" t="s">
        <v>177</v>
      </c>
      <c r="P186" s="14" t="s">
        <v>36</v>
      </c>
      <c r="Q186" s="14" t="s">
        <v>177</v>
      </c>
      <c r="R186">
        <f>IF(IFERROR(VLOOKUP(U186,Store_Showcase!B2:H134,7, FALSE), TRUE)=TRUE, IF(IFERROR(VLOOKUP(U186,Store_SRP!B2:H103,7, FALSE), TRUE)=TRUE,VLOOKUP(U186,Store_VAM!B2:H271,7, FALSE),VLOOKUP(U186,Store_SRP!B2:H103,7, FALSE)), VLOOKUP(U186,Store_Showcase!B2:H134,7, FALSE))</f>
      </c>
      <c r="S186">
        <f>IF(IFERROR(VLOOKUP(U186,Store_Showcase!B2:K134,10, FALSE), TRUE)=TRUE, IF(IFERROR(VLOOKUP(U186,Store_SRP!B2:K103,10, FALSE), TRUE)=TRUE,VLOOKUP(U186,Store_VAM!B2:K271,10, FALSE),VLOOKUP(U186,Store_SRP!B2:K103,10, FALSE)), VLOOKUP(U186,Store_Showcase!B2:K134,10, FALSE))</f>
      </c>
      <c r="T186">
        <f>IF(VLOOKUP(D186,Sku_Consolidated!A2:S948,19,FALSE)="SHOWCASE", VLOOKUP(U186,Store_Showcase!B2:L134,11, FALSE), IF(VLOOKUP(D186,Sku_Consolidated!A2:S948,19,FALSE)="VAM",VLOOKUP(U186,Store_VAM!B2:L271,11, FALSE),VLOOKUP(U186,Store_SRP!B2:L103,11, FALSE)))</f>
      </c>
      <c r="U186" s="14">
        <v>6014</v>
      </c>
      <c r="V186">
        <f>IF(VLOOKUP(D186,Sku_Consolidated!A2:S948,19,FALSE)="SHOWCASE", VLOOKUP(U186,Store_Showcase!B2:C134,2, FALSE), IF(VLOOKUP(D186,Sku_Consolidated!A2:S948,19,FALSE)="VAM",VLOOKUP(U186,Store_VAM!B2:C271,2, FALSE),VLOOKUP(U186,Store_SRP!B2:C103,2, FALSE)))</f>
      </c>
      <c r="W186">
        <f>VLOOKUP(D186,Sku_Consolidated!A2:G948, 7, FALSE)</f>
      </c>
      <c r="X186">
        <f>VLOOKUP(D186,Sku_Consolidated!A2:K948, 11, FALSE)</f>
      </c>
      <c r="Y186">
        <f>VLOOKUP(D186,Sku_Consolidated!A2:H948, 8, FALSE)</f>
      </c>
      <c r="Z186">
        <f>VLOOKUP(D186,Sku_Consolidated!A2:I948, 9, FALSE)</f>
      </c>
      <c r="AA186" t="s">
        <v>41</v>
      </c>
      <c r="AB186">
        <f>VLOOKUP(D186,Sku_Consolidated!A2:E948, {5}, FALSE)</f>
      </c>
      <c r="AC186">
        <f>IF(VLOOKUP(D186,Sku_Consolidated!A2:S948,19,FALSE)="SHOWCASE", VLOOKUP(U186,Store_Showcase!B2:N134,13, FALSE), IF(VLOOKUP(D186,Sku_Consolidated!A2:S948,19,FALSE)="VAM",VLOOKUP(U186,Store_VAM!B2:N271,13, FALSE),VLOOKUP(U186,Store_SRP!B2:N103,13, FALSE)))</f>
      </c>
      <c r="AD186">
        <f>IF(IFERROR(AC186,TRUE)=TRUE, "-","OK")</f>
      </c>
      <c r="AE186">
        <f>IF(IFERROR(VLOOKUP(U186,Store_Showcase!B2:H134,{5}, FALSE), TRUE)=TRUE, IF(IFERROR(VLOOKUP(U186,Store_SRP!B2:H103,{5}, FALSE), TRUE)=TRUE,VLOOKUP(U186,Store_VAM!B2:H271,{5}, FALSE),VLOOKUP(U186,Store_SRP!B2:H103,{5}, FALSE)), VLOOKUP(U186,Store_Showcase!B2:H134,{5}, FALSE))</f>
      </c>
      <c r="AF186">
        <f>IF(IFERROR(VLOOKUP(U186,Store_Showcase!B2:H134,{6}, FALSE), TRUE)=TRUE, IF(IFERROR(VLOOKUP(U186,Store_SRP!B2:H103,{6}, FALSE), TRUE)=TRUE,VLOOKUP(U186,Store_VAM!B2:H271,{6}, FALSE),VLOOKUP(U186,Store_SRP!B2:H103,{6}, FALSE)), VLOOKUP(U186,Store_Showcase!B2:H134,{6}, FALSE))</f>
      </c>
      <c r="AG186">
        <f>VLOOKUP(D186,Sku_Consolidated!A2:R948,18,FALSE)</f>
      </c>
      <c r="AH186">
        <f>VLOOKUP(D186,Sku_Consolidated!A2:S948,19,FALSE)</f>
      </c>
      <c r="AI186">
        <f>VLOOKUP(D186,Sku_Consolidated!A2:T948,20,FALSE)</f>
      </c>
    </row>
    <row r="187" spans="1:35" x14ac:dyDescent="0.25">
      <c r="A187">
        <v>2024</v>
      </c>
      <c r="B187" t="s">
        <v>30</v>
      </c>
      <c r="C187" t="s">
        <v>31</v>
      </c>
      <c r="D187">
        <v>21825</v>
      </c>
      <c r="E187" t="s">
        <v>208</v>
      </c>
      <c r="F187" s="12" t="s">
        <v>33</v>
      </c>
      <c r="G187" s="12" t="s">
        <v>33</v>
      </c>
      <c r="H187" t="s">
        <v>10</v>
      </c>
      <c r="I187" s="13" t="s">
        <v>209</v>
      </c>
      <c r="J187" s="13">
        <f>IF(H187="EA", I187, 0)</f>
      </c>
      <c r="K187" s="13">
        <f>IF(H187="KG", I187, I187 * VLOOKUP(D187,Sku_Consolidated!A2:U948,21,FALSE))</f>
      </c>
      <c r="L187" s="14" t="s">
        <v>36</v>
      </c>
      <c r="M187">
        <v>88</v>
      </c>
      <c r="N187" s="14" t="s">
        <v>210</v>
      </c>
      <c r="O187" s="14" t="s">
        <v>211</v>
      </c>
      <c r="P187" s="14" t="s">
        <v>36</v>
      </c>
      <c r="Q187" s="14" t="s">
        <v>211</v>
      </c>
      <c r="R187">
        <f>IF(IFERROR(VLOOKUP(U187,Store_Showcase!B2:H134,7, FALSE), TRUE)=TRUE, IF(IFERROR(VLOOKUP(U187,Store_SRP!B2:H103,7, FALSE), TRUE)=TRUE,VLOOKUP(U187,Store_VAM!B2:H271,7, FALSE),VLOOKUP(U187,Store_SRP!B2:H103,7, FALSE)), VLOOKUP(U187,Store_Showcase!B2:H134,7, FALSE))</f>
      </c>
      <c r="S187">
        <f>IF(IFERROR(VLOOKUP(U187,Store_Showcase!B2:K134,10, FALSE), TRUE)=TRUE, IF(IFERROR(VLOOKUP(U187,Store_SRP!B2:K103,10, FALSE), TRUE)=TRUE,VLOOKUP(U187,Store_VAM!B2:K271,10, FALSE),VLOOKUP(U187,Store_SRP!B2:K103,10, FALSE)), VLOOKUP(U187,Store_Showcase!B2:K134,10, FALSE))</f>
      </c>
      <c r="T187">
        <f>IF(VLOOKUP(D187,Sku_Consolidated!A2:S948,19,FALSE)="SHOWCASE", VLOOKUP(U187,Store_Showcase!B2:L134,11, FALSE), IF(VLOOKUP(D187,Sku_Consolidated!A2:S948,19,FALSE)="VAM",VLOOKUP(U187,Store_VAM!B2:L271,11, FALSE),VLOOKUP(U187,Store_SRP!B2:L103,11, FALSE)))</f>
      </c>
      <c r="U187" s="14">
        <v>2012</v>
      </c>
      <c r="V187">
        <f>IF(VLOOKUP(D187,Sku_Consolidated!A2:S948,19,FALSE)="SHOWCASE", VLOOKUP(U187,Store_Showcase!B2:C134,2, FALSE), IF(VLOOKUP(D187,Sku_Consolidated!A2:S948,19,FALSE)="VAM",VLOOKUP(U187,Store_VAM!B2:C271,2, FALSE),VLOOKUP(U187,Store_SRP!B2:C103,2, FALSE)))</f>
      </c>
      <c r="W187">
        <f>VLOOKUP(D187,Sku_Consolidated!A2:G948, 7, FALSE)</f>
      </c>
      <c r="X187">
        <f>VLOOKUP(D187,Sku_Consolidated!A2:K948, 11, FALSE)</f>
      </c>
      <c r="Y187">
        <f>VLOOKUP(D187,Sku_Consolidated!A2:H948, 8, FALSE)</f>
      </c>
      <c r="Z187">
        <f>VLOOKUP(D187,Sku_Consolidated!A2:I948, 9, FALSE)</f>
      </c>
      <c r="AA187" t="s">
        <v>41</v>
      </c>
      <c r="AB187">
        <f>VLOOKUP(D187,Sku_Consolidated!A2:E948, {5}, FALSE)</f>
      </c>
      <c r="AC187">
        <f>IF(VLOOKUP(D187,Sku_Consolidated!A2:S948,19,FALSE)="SHOWCASE", VLOOKUP(U187,Store_Showcase!B2:N134,13, FALSE), IF(VLOOKUP(D187,Sku_Consolidated!A2:S948,19,FALSE)="VAM",VLOOKUP(U187,Store_VAM!B2:N271,13, FALSE),VLOOKUP(U187,Store_SRP!B2:N103,13, FALSE)))</f>
      </c>
      <c r="AD187">
        <f>IF(IFERROR(AC187,TRUE)=TRUE, "-","OK")</f>
      </c>
      <c r="AE187">
        <f>IF(IFERROR(VLOOKUP(U187,Store_Showcase!B2:H134,{5}, FALSE), TRUE)=TRUE, IF(IFERROR(VLOOKUP(U187,Store_SRP!B2:H103,{5}, FALSE), TRUE)=TRUE,VLOOKUP(U187,Store_VAM!B2:H271,{5}, FALSE),VLOOKUP(U187,Store_SRP!B2:H103,{5}, FALSE)), VLOOKUP(U187,Store_Showcase!B2:H134,{5}, FALSE))</f>
      </c>
      <c r="AF187">
        <f>IF(IFERROR(VLOOKUP(U187,Store_Showcase!B2:H134,{6}, FALSE), TRUE)=TRUE, IF(IFERROR(VLOOKUP(U187,Store_SRP!B2:H103,{6}, FALSE), TRUE)=TRUE,VLOOKUP(U187,Store_VAM!B2:H271,{6}, FALSE),VLOOKUP(U187,Store_SRP!B2:H103,{6}, FALSE)), VLOOKUP(U187,Store_Showcase!B2:H134,{6}, FALSE))</f>
      </c>
      <c r="AG187">
        <f>VLOOKUP(D187,Sku_Consolidated!A2:R948,18,FALSE)</f>
      </c>
      <c r="AH187">
        <f>VLOOKUP(D187,Sku_Consolidated!A2:S948,19,FALSE)</f>
      </c>
      <c r="AI187">
        <f>VLOOKUP(D187,Sku_Consolidated!A2:T948,20,FALSE)</f>
      </c>
    </row>
    <row r="188" spans="1:35" x14ac:dyDescent="0.25">
      <c r="A188">
        <v>2024</v>
      </c>
      <c r="B188" t="s">
        <v>30</v>
      </c>
      <c r="C188" t="s">
        <v>31</v>
      </c>
      <c r="D188">
        <v>21829</v>
      </c>
      <c r="E188" t="s">
        <v>212</v>
      </c>
      <c r="F188" s="12" t="s">
        <v>33</v>
      </c>
      <c r="G188" s="12" t="s">
        <v>33</v>
      </c>
      <c r="H188" t="s">
        <v>10</v>
      </c>
      <c r="I188" s="13" t="s">
        <v>213</v>
      </c>
      <c r="J188" s="13">
        <f>IF(H188="EA", I188, 0)</f>
      </c>
      <c r="K188" s="13">
        <f>IF(H188="KG", I188, I188 * VLOOKUP(D188,Sku_Consolidated!A2:U948,21,FALSE))</f>
      </c>
      <c r="L188" s="14" t="s">
        <v>36</v>
      </c>
      <c r="M188">
        <v>88</v>
      </c>
      <c r="N188" s="14" t="s">
        <v>214</v>
      </c>
      <c r="O188" s="14" t="s">
        <v>215</v>
      </c>
      <c r="P188" s="14" t="s">
        <v>36</v>
      </c>
      <c r="Q188" s="14" t="s">
        <v>215</v>
      </c>
      <c r="R188">
        <f>IF(IFERROR(VLOOKUP(U188,Store_Showcase!B2:H134,7, FALSE), TRUE)=TRUE, IF(IFERROR(VLOOKUP(U188,Store_SRP!B2:H103,7, FALSE), TRUE)=TRUE,VLOOKUP(U188,Store_VAM!B2:H271,7, FALSE),VLOOKUP(U188,Store_SRP!B2:H103,7, FALSE)), VLOOKUP(U188,Store_Showcase!B2:H134,7, FALSE))</f>
      </c>
      <c r="S188">
        <f>IF(IFERROR(VLOOKUP(U188,Store_Showcase!B2:K134,10, FALSE), TRUE)=TRUE, IF(IFERROR(VLOOKUP(U188,Store_SRP!B2:K103,10, FALSE), TRUE)=TRUE,VLOOKUP(U188,Store_VAM!B2:K271,10, FALSE),VLOOKUP(U188,Store_SRP!B2:K103,10, FALSE)), VLOOKUP(U188,Store_Showcase!B2:K134,10, FALSE))</f>
      </c>
      <c r="T188">
        <f>IF(VLOOKUP(D188,Sku_Consolidated!A2:S948,19,FALSE)="SHOWCASE", VLOOKUP(U188,Store_Showcase!B2:L134,11, FALSE), IF(VLOOKUP(D188,Sku_Consolidated!A2:S948,19,FALSE)="VAM",VLOOKUP(U188,Store_VAM!B2:L271,11, FALSE),VLOOKUP(U188,Store_SRP!B2:L103,11, FALSE)))</f>
      </c>
      <c r="U188" s="14">
        <v>2012</v>
      </c>
      <c r="V188">
        <f>IF(VLOOKUP(D188,Sku_Consolidated!A2:S948,19,FALSE)="SHOWCASE", VLOOKUP(U188,Store_Showcase!B2:C134,2, FALSE), IF(VLOOKUP(D188,Sku_Consolidated!A2:S948,19,FALSE)="VAM",VLOOKUP(U188,Store_VAM!B2:C271,2, FALSE),VLOOKUP(U188,Store_SRP!B2:C103,2, FALSE)))</f>
      </c>
      <c r="W188">
        <f>VLOOKUP(D188,Sku_Consolidated!A2:G948, 7, FALSE)</f>
      </c>
      <c r="X188">
        <f>VLOOKUP(D188,Sku_Consolidated!A2:K948, 11, FALSE)</f>
      </c>
      <c r="Y188">
        <f>VLOOKUP(D188,Sku_Consolidated!A2:H948, 8, FALSE)</f>
      </c>
      <c r="Z188">
        <f>VLOOKUP(D188,Sku_Consolidated!A2:I948, 9, FALSE)</f>
      </c>
      <c r="AA188" t="s">
        <v>41</v>
      </c>
      <c r="AB188">
        <f>VLOOKUP(D188,Sku_Consolidated!A2:E948, {5}, FALSE)</f>
      </c>
      <c r="AC188">
        <f>IF(VLOOKUP(D188,Sku_Consolidated!A2:S948,19,FALSE)="SHOWCASE", VLOOKUP(U188,Store_Showcase!B2:N134,13, FALSE), IF(VLOOKUP(D188,Sku_Consolidated!A2:S948,19,FALSE)="VAM",VLOOKUP(U188,Store_VAM!B2:N271,13, FALSE),VLOOKUP(U188,Store_SRP!B2:N103,13, FALSE)))</f>
      </c>
      <c r="AD188">
        <f>IF(IFERROR(AC188,TRUE)=TRUE, "-","OK")</f>
      </c>
      <c r="AE188">
        <f>IF(IFERROR(VLOOKUP(U188,Store_Showcase!B2:H134,{5}, FALSE), TRUE)=TRUE, IF(IFERROR(VLOOKUP(U188,Store_SRP!B2:H103,{5}, FALSE), TRUE)=TRUE,VLOOKUP(U188,Store_VAM!B2:H271,{5}, FALSE),VLOOKUP(U188,Store_SRP!B2:H103,{5}, FALSE)), VLOOKUP(U188,Store_Showcase!B2:H134,{5}, FALSE))</f>
      </c>
      <c r="AF188">
        <f>IF(IFERROR(VLOOKUP(U188,Store_Showcase!B2:H134,{6}, FALSE), TRUE)=TRUE, IF(IFERROR(VLOOKUP(U188,Store_SRP!B2:H103,{6}, FALSE), TRUE)=TRUE,VLOOKUP(U188,Store_VAM!B2:H271,{6}, FALSE),VLOOKUP(U188,Store_SRP!B2:H103,{6}, FALSE)), VLOOKUP(U188,Store_Showcase!B2:H134,{6}, FALSE))</f>
      </c>
      <c r="AG188">
        <f>VLOOKUP(D188,Sku_Consolidated!A2:R948,18,FALSE)</f>
      </c>
      <c r="AH188">
        <f>VLOOKUP(D188,Sku_Consolidated!A2:S948,19,FALSE)</f>
      </c>
      <c r="AI188">
        <f>VLOOKUP(D188,Sku_Consolidated!A2:T948,20,FALSE)</f>
      </c>
    </row>
    <row r="189" spans="1:35" x14ac:dyDescent="0.25">
      <c r="A189">
        <v>2024</v>
      </c>
      <c r="B189" t="s">
        <v>30</v>
      </c>
      <c r="C189" t="s">
        <v>31</v>
      </c>
      <c r="D189">
        <v>21843</v>
      </c>
      <c r="E189" t="s">
        <v>216</v>
      </c>
      <c r="F189" s="12" t="s">
        <v>33</v>
      </c>
      <c r="G189" s="12" t="s">
        <v>33</v>
      </c>
      <c r="H189" t="s">
        <v>10</v>
      </c>
      <c r="I189" s="13" t="s">
        <v>217</v>
      </c>
      <c r="J189" s="13">
        <f>IF(H189="EA", I189, 0)</f>
      </c>
      <c r="K189" s="13">
        <f>IF(H189="KG", I189, I189 * VLOOKUP(D189,Sku_Consolidated!A2:U948,21,FALSE))</f>
      </c>
      <c r="L189" s="14" t="s">
        <v>36</v>
      </c>
      <c r="M189">
        <v>88</v>
      </c>
      <c r="N189" s="14" t="s">
        <v>218</v>
      </c>
      <c r="O189" s="14" t="s">
        <v>219</v>
      </c>
      <c r="P189" s="14" t="s">
        <v>36</v>
      </c>
      <c r="Q189" s="14" t="s">
        <v>219</v>
      </c>
      <c r="R189">
        <f>IF(IFERROR(VLOOKUP(U189,Store_Showcase!B2:H134,7, FALSE), TRUE)=TRUE, IF(IFERROR(VLOOKUP(U189,Store_SRP!B2:H103,7, FALSE), TRUE)=TRUE,VLOOKUP(U189,Store_VAM!B2:H271,7, FALSE),VLOOKUP(U189,Store_SRP!B2:H103,7, FALSE)), VLOOKUP(U189,Store_Showcase!B2:H134,7, FALSE))</f>
      </c>
      <c r="S189">
        <f>IF(IFERROR(VLOOKUP(U189,Store_Showcase!B2:K134,10, FALSE), TRUE)=TRUE, IF(IFERROR(VLOOKUP(U189,Store_SRP!B2:K103,10, FALSE), TRUE)=TRUE,VLOOKUP(U189,Store_VAM!B2:K271,10, FALSE),VLOOKUP(U189,Store_SRP!B2:K103,10, FALSE)), VLOOKUP(U189,Store_Showcase!B2:K134,10, FALSE))</f>
      </c>
      <c r="T189">
        <f>IF(VLOOKUP(D189,Sku_Consolidated!A2:S948,19,FALSE)="SHOWCASE", VLOOKUP(U189,Store_Showcase!B2:L134,11, FALSE), IF(VLOOKUP(D189,Sku_Consolidated!A2:S948,19,FALSE)="VAM",VLOOKUP(U189,Store_VAM!B2:L271,11, FALSE),VLOOKUP(U189,Store_SRP!B2:L103,11, FALSE)))</f>
      </c>
      <c r="U189" s="14">
        <v>2012</v>
      </c>
      <c r="V189">
        <f>IF(VLOOKUP(D189,Sku_Consolidated!A2:S948,19,FALSE)="SHOWCASE", VLOOKUP(U189,Store_Showcase!B2:C134,2, FALSE), IF(VLOOKUP(D189,Sku_Consolidated!A2:S948,19,FALSE)="VAM",VLOOKUP(U189,Store_VAM!B2:C271,2, FALSE),VLOOKUP(U189,Store_SRP!B2:C103,2, FALSE)))</f>
      </c>
      <c r="W189">
        <f>VLOOKUP(D189,Sku_Consolidated!A2:G948, 7, FALSE)</f>
      </c>
      <c r="X189">
        <f>VLOOKUP(D189,Sku_Consolidated!A2:K948, 11, FALSE)</f>
      </c>
      <c r="Y189">
        <f>VLOOKUP(D189,Sku_Consolidated!A2:H948, 8, FALSE)</f>
      </c>
      <c r="Z189">
        <f>VLOOKUP(D189,Sku_Consolidated!A2:I948, 9, FALSE)</f>
      </c>
      <c r="AA189" t="s">
        <v>41</v>
      </c>
      <c r="AB189">
        <f>VLOOKUP(D189,Sku_Consolidated!A2:E948, {5}, FALSE)</f>
      </c>
      <c r="AC189">
        <f>IF(VLOOKUP(D189,Sku_Consolidated!A2:S948,19,FALSE)="SHOWCASE", VLOOKUP(U189,Store_Showcase!B2:N134,13, FALSE), IF(VLOOKUP(D189,Sku_Consolidated!A2:S948,19,FALSE)="VAM",VLOOKUP(U189,Store_VAM!B2:N271,13, FALSE),VLOOKUP(U189,Store_SRP!B2:N103,13, FALSE)))</f>
      </c>
      <c r="AD189">
        <f>IF(IFERROR(AC189,TRUE)=TRUE, "-","OK")</f>
      </c>
      <c r="AE189">
        <f>IF(IFERROR(VLOOKUP(U189,Store_Showcase!B2:H134,{5}, FALSE), TRUE)=TRUE, IF(IFERROR(VLOOKUP(U189,Store_SRP!B2:H103,{5}, FALSE), TRUE)=TRUE,VLOOKUP(U189,Store_VAM!B2:H271,{5}, FALSE),VLOOKUP(U189,Store_SRP!B2:H103,{5}, FALSE)), VLOOKUP(U189,Store_Showcase!B2:H134,{5}, FALSE))</f>
      </c>
      <c r="AF189">
        <f>IF(IFERROR(VLOOKUP(U189,Store_Showcase!B2:H134,{6}, FALSE), TRUE)=TRUE, IF(IFERROR(VLOOKUP(U189,Store_SRP!B2:H103,{6}, FALSE), TRUE)=TRUE,VLOOKUP(U189,Store_VAM!B2:H271,{6}, FALSE),VLOOKUP(U189,Store_SRP!B2:H103,{6}, FALSE)), VLOOKUP(U189,Store_Showcase!B2:H134,{6}, FALSE))</f>
      </c>
      <c r="AG189">
        <f>VLOOKUP(D189,Sku_Consolidated!A2:R948,18,FALSE)</f>
      </c>
      <c r="AH189">
        <f>VLOOKUP(D189,Sku_Consolidated!A2:S948,19,FALSE)</f>
      </c>
      <c r="AI189">
        <f>VLOOKUP(D189,Sku_Consolidated!A2:T948,20,FALSE)</f>
      </c>
    </row>
    <row r="190" spans="1:35" x14ac:dyDescent="0.25">
      <c r="A190">
        <v>2024</v>
      </c>
      <c r="B190" t="s">
        <v>30</v>
      </c>
      <c r="C190" t="s">
        <v>31</v>
      </c>
      <c r="D190">
        <v>21844</v>
      </c>
      <c r="E190" t="s">
        <v>220</v>
      </c>
      <c r="F190" s="12" t="s">
        <v>33</v>
      </c>
      <c r="G190" s="12" t="s">
        <v>33</v>
      </c>
      <c r="H190" t="s">
        <v>10</v>
      </c>
      <c r="I190" s="13" t="s">
        <v>221</v>
      </c>
      <c r="J190" s="13">
        <f>IF(H190="EA", I190, 0)</f>
      </c>
      <c r="K190" s="13">
        <f>IF(H190="KG", I190, I190 * VLOOKUP(D190,Sku_Consolidated!A2:U948,21,FALSE))</f>
      </c>
      <c r="L190" s="14" t="s">
        <v>36</v>
      </c>
      <c r="M190">
        <v>88</v>
      </c>
      <c r="N190" s="14" t="s">
        <v>222</v>
      </c>
      <c r="O190" s="14" t="s">
        <v>223</v>
      </c>
      <c r="P190" s="14" t="s">
        <v>36</v>
      </c>
      <c r="Q190" s="14" t="s">
        <v>223</v>
      </c>
      <c r="R190">
        <f>IF(IFERROR(VLOOKUP(U190,Store_Showcase!B2:H134,7, FALSE), TRUE)=TRUE, IF(IFERROR(VLOOKUP(U190,Store_SRP!B2:H103,7, FALSE), TRUE)=TRUE,VLOOKUP(U190,Store_VAM!B2:H271,7, FALSE),VLOOKUP(U190,Store_SRP!B2:H103,7, FALSE)), VLOOKUP(U190,Store_Showcase!B2:H134,7, FALSE))</f>
      </c>
      <c r="S190">
        <f>IF(IFERROR(VLOOKUP(U190,Store_Showcase!B2:K134,10, FALSE), TRUE)=TRUE, IF(IFERROR(VLOOKUP(U190,Store_SRP!B2:K103,10, FALSE), TRUE)=TRUE,VLOOKUP(U190,Store_VAM!B2:K271,10, FALSE),VLOOKUP(U190,Store_SRP!B2:K103,10, FALSE)), VLOOKUP(U190,Store_Showcase!B2:K134,10, FALSE))</f>
      </c>
      <c r="T190">
        <f>IF(VLOOKUP(D190,Sku_Consolidated!A2:S948,19,FALSE)="SHOWCASE", VLOOKUP(U190,Store_Showcase!B2:L134,11, FALSE), IF(VLOOKUP(D190,Sku_Consolidated!A2:S948,19,FALSE)="VAM",VLOOKUP(U190,Store_VAM!B2:L271,11, FALSE),VLOOKUP(U190,Store_SRP!B2:L103,11, FALSE)))</f>
      </c>
      <c r="U190" s="14">
        <v>2012</v>
      </c>
      <c r="V190">
        <f>IF(VLOOKUP(D190,Sku_Consolidated!A2:S948,19,FALSE)="SHOWCASE", VLOOKUP(U190,Store_Showcase!B2:C134,2, FALSE), IF(VLOOKUP(D190,Sku_Consolidated!A2:S948,19,FALSE)="VAM",VLOOKUP(U190,Store_VAM!B2:C271,2, FALSE),VLOOKUP(U190,Store_SRP!B2:C103,2, FALSE)))</f>
      </c>
      <c r="W190">
        <f>VLOOKUP(D190,Sku_Consolidated!A2:G948, 7, FALSE)</f>
      </c>
      <c r="X190">
        <f>VLOOKUP(D190,Sku_Consolidated!A2:K948, 11, FALSE)</f>
      </c>
      <c r="Y190">
        <f>VLOOKUP(D190,Sku_Consolidated!A2:H948, 8, FALSE)</f>
      </c>
      <c r="Z190">
        <f>VLOOKUP(D190,Sku_Consolidated!A2:I948, 9, FALSE)</f>
      </c>
      <c r="AA190" t="s">
        <v>41</v>
      </c>
      <c r="AB190">
        <f>VLOOKUP(D190,Sku_Consolidated!A2:E948, {5}, FALSE)</f>
      </c>
      <c r="AC190">
        <f>IF(VLOOKUP(D190,Sku_Consolidated!A2:S948,19,FALSE)="SHOWCASE", VLOOKUP(U190,Store_Showcase!B2:N134,13, FALSE), IF(VLOOKUP(D190,Sku_Consolidated!A2:S948,19,FALSE)="VAM",VLOOKUP(U190,Store_VAM!B2:N271,13, FALSE),VLOOKUP(U190,Store_SRP!B2:N103,13, FALSE)))</f>
      </c>
      <c r="AD190">
        <f>IF(IFERROR(AC190,TRUE)=TRUE, "-","OK")</f>
      </c>
      <c r="AE190">
        <f>IF(IFERROR(VLOOKUP(U190,Store_Showcase!B2:H134,{5}, FALSE), TRUE)=TRUE, IF(IFERROR(VLOOKUP(U190,Store_SRP!B2:H103,{5}, FALSE), TRUE)=TRUE,VLOOKUP(U190,Store_VAM!B2:H271,{5}, FALSE),VLOOKUP(U190,Store_SRP!B2:H103,{5}, FALSE)), VLOOKUP(U190,Store_Showcase!B2:H134,{5}, FALSE))</f>
      </c>
      <c r="AF190">
        <f>IF(IFERROR(VLOOKUP(U190,Store_Showcase!B2:H134,{6}, FALSE), TRUE)=TRUE, IF(IFERROR(VLOOKUP(U190,Store_SRP!B2:H103,{6}, FALSE), TRUE)=TRUE,VLOOKUP(U190,Store_VAM!B2:H271,{6}, FALSE),VLOOKUP(U190,Store_SRP!B2:H103,{6}, FALSE)), VLOOKUP(U190,Store_Showcase!B2:H134,{6}, FALSE))</f>
      </c>
      <c r="AG190">
        <f>VLOOKUP(D190,Sku_Consolidated!A2:R948,18,FALSE)</f>
      </c>
      <c r="AH190">
        <f>VLOOKUP(D190,Sku_Consolidated!A2:S948,19,FALSE)</f>
      </c>
      <c r="AI190">
        <f>VLOOKUP(D190,Sku_Consolidated!A2:T948,20,FALSE)</f>
      </c>
    </row>
    <row r="191" spans="1:35" x14ac:dyDescent="0.25">
      <c r="A191">
        <v>2024</v>
      </c>
      <c r="B191" t="s">
        <v>30</v>
      </c>
      <c r="C191" t="s">
        <v>31</v>
      </c>
      <c r="D191">
        <v>21861</v>
      </c>
      <c r="E191" t="s">
        <v>224</v>
      </c>
      <c r="F191" s="12" t="s">
        <v>33</v>
      </c>
      <c r="G191" s="12" t="s">
        <v>33</v>
      </c>
      <c r="H191" t="s">
        <v>10</v>
      </c>
      <c r="I191" s="13" t="s">
        <v>225</v>
      </c>
      <c r="J191" s="13">
        <f>IF(H191="EA", I191, 0)</f>
      </c>
      <c r="K191" s="13">
        <f>IF(H191="KG", I191, I191 * VLOOKUP(D191,Sku_Consolidated!A2:U948,21,FALSE))</f>
      </c>
      <c r="L191" s="14" t="s">
        <v>36</v>
      </c>
      <c r="M191">
        <v>88</v>
      </c>
      <c r="N191" s="14" t="s">
        <v>226</v>
      </c>
      <c r="O191" s="14" t="s">
        <v>227</v>
      </c>
      <c r="P191" s="14" t="s">
        <v>36</v>
      </c>
      <c r="Q191" s="14" t="s">
        <v>227</v>
      </c>
      <c r="R191">
        <f>IF(IFERROR(VLOOKUP(U191,Store_Showcase!B2:H134,7, FALSE), TRUE)=TRUE, IF(IFERROR(VLOOKUP(U191,Store_SRP!B2:H103,7, FALSE), TRUE)=TRUE,VLOOKUP(U191,Store_VAM!B2:H271,7, FALSE),VLOOKUP(U191,Store_SRP!B2:H103,7, FALSE)), VLOOKUP(U191,Store_Showcase!B2:H134,7, FALSE))</f>
      </c>
      <c r="S191">
        <f>IF(IFERROR(VLOOKUP(U191,Store_Showcase!B2:K134,10, FALSE), TRUE)=TRUE, IF(IFERROR(VLOOKUP(U191,Store_SRP!B2:K103,10, FALSE), TRUE)=TRUE,VLOOKUP(U191,Store_VAM!B2:K271,10, FALSE),VLOOKUP(U191,Store_SRP!B2:K103,10, FALSE)), VLOOKUP(U191,Store_Showcase!B2:K134,10, FALSE))</f>
      </c>
      <c r="T191">
        <f>IF(VLOOKUP(D191,Sku_Consolidated!A2:S948,19,FALSE)="SHOWCASE", VLOOKUP(U191,Store_Showcase!B2:L134,11, FALSE), IF(VLOOKUP(D191,Sku_Consolidated!A2:S948,19,FALSE)="VAM",VLOOKUP(U191,Store_VAM!B2:L271,11, FALSE),VLOOKUP(U191,Store_SRP!B2:L103,11, FALSE)))</f>
      </c>
      <c r="U191" s="14">
        <v>2012</v>
      </c>
      <c r="V191">
        <f>IF(VLOOKUP(D191,Sku_Consolidated!A2:S948,19,FALSE)="SHOWCASE", VLOOKUP(U191,Store_Showcase!B2:C134,2, FALSE), IF(VLOOKUP(D191,Sku_Consolidated!A2:S948,19,FALSE)="VAM",VLOOKUP(U191,Store_VAM!B2:C271,2, FALSE),VLOOKUP(U191,Store_SRP!B2:C103,2, FALSE)))</f>
      </c>
      <c r="W191">
        <f>VLOOKUP(D191,Sku_Consolidated!A2:G948, 7, FALSE)</f>
      </c>
      <c r="X191">
        <f>VLOOKUP(D191,Sku_Consolidated!A2:K948, 11, FALSE)</f>
      </c>
      <c r="Y191">
        <f>VLOOKUP(D191,Sku_Consolidated!A2:H948, 8, FALSE)</f>
      </c>
      <c r="Z191">
        <f>VLOOKUP(D191,Sku_Consolidated!A2:I948, 9, FALSE)</f>
      </c>
      <c r="AA191" t="s">
        <v>41</v>
      </c>
      <c r="AB191">
        <f>VLOOKUP(D191,Sku_Consolidated!A2:E948, {5}, FALSE)</f>
      </c>
      <c r="AC191">
        <f>IF(VLOOKUP(D191,Sku_Consolidated!A2:S948,19,FALSE)="SHOWCASE", VLOOKUP(U191,Store_Showcase!B2:N134,13, FALSE), IF(VLOOKUP(D191,Sku_Consolidated!A2:S948,19,FALSE)="VAM",VLOOKUP(U191,Store_VAM!B2:N271,13, FALSE),VLOOKUP(U191,Store_SRP!B2:N103,13, FALSE)))</f>
      </c>
      <c r="AD191">
        <f>IF(IFERROR(AC191,TRUE)=TRUE, "-","OK")</f>
      </c>
      <c r="AE191">
        <f>IF(IFERROR(VLOOKUP(U191,Store_Showcase!B2:H134,{5}, FALSE), TRUE)=TRUE, IF(IFERROR(VLOOKUP(U191,Store_SRP!B2:H103,{5}, FALSE), TRUE)=TRUE,VLOOKUP(U191,Store_VAM!B2:H271,{5}, FALSE),VLOOKUP(U191,Store_SRP!B2:H103,{5}, FALSE)), VLOOKUP(U191,Store_Showcase!B2:H134,{5}, FALSE))</f>
      </c>
      <c r="AF191">
        <f>IF(IFERROR(VLOOKUP(U191,Store_Showcase!B2:H134,{6}, FALSE), TRUE)=TRUE, IF(IFERROR(VLOOKUP(U191,Store_SRP!B2:H103,{6}, FALSE), TRUE)=TRUE,VLOOKUP(U191,Store_VAM!B2:H271,{6}, FALSE),VLOOKUP(U191,Store_SRP!B2:H103,{6}, FALSE)), VLOOKUP(U191,Store_Showcase!B2:H134,{6}, FALSE))</f>
      </c>
      <c r="AG191">
        <f>VLOOKUP(D191,Sku_Consolidated!A2:R948,18,FALSE)</f>
      </c>
      <c r="AH191">
        <f>VLOOKUP(D191,Sku_Consolidated!A2:S948,19,FALSE)</f>
      </c>
      <c r="AI191">
        <f>VLOOKUP(D191,Sku_Consolidated!A2:T948,20,FALSE)</f>
      </c>
    </row>
    <row r="192" spans="1:35" x14ac:dyDescent="0.25">
      <c r="A192">
        <v>2024</v>
      </c>
      <c r="B192" t="s">
        <v>30</v>
      </c>
      <c r="C192" t="s">
        <v>31</v>
      </c>
      <c r="D192">
        <v>21872</v>
      </c>
      <c r="E192" t="s">
        <v>228</v>
      </c>
      <c r="F192" s="12" t="s">
        <v>33</v>
      </c>
      <c r="G192" s="12" t="s">
        <v>33</v>
      </c>
      <c r="H192" t="s">
        <v>10</v>
      </c>
      <c r="I192" s="13" t="s">
        <v>229</v>
      </c>
      <c r="J192" s="13">
        <f>IF(H192="EA", I192, 0)</f>
      </c>
      <c r="K192" s="13">
        <f>IF(H192="KG", I192, I192 * VLOOKUP(D192,Sku_Consolidated!A2:U948,21,FALSE))</f>
      </c>
      <c r="L192" s="14" t="s">
        <v>36</v>
      </c>
      <c r="M192">
        <v>88</v>
      </c>
      <c r="N192" s="14" t="s">
        <v>230</v>
      </c>
      <c r="O192" s="14" t="s">
        <v>231</v>
      </c>
      <c r="P192" s="14" t="s">
        <v>36</v>
      </c>
      <c r="Q192" s="14" t="s">
        <v>231</v>
      </c>
      <c r="R192">
        <f>IF(IFERROR(VLOOKUP(U192,Store_Showcase!B2:H134,7, FALSE), TRUE)=TRUE, IF(IFERROR(VLOOKUP(U192,Store_SRP!B2:H103,7, FALSE), TRUE)=TRUE,VLOOKUP(U192,Store_VAM!B2:H271,7, FALSE),VLOOKUP(U192,Store_SRP!B2:H103,7, FALSE)), VLOOKUP(U192,Store_Showcase!B2:H134,7, FALSE))</f>
      </c>
      <c r="S192">
        <f>IF(IFERROR(VLOOKUP(U192,Store_Showcase!B2:K134,10, FALSE), TRUE)=TRUE, IF(IFERROR(VLOOKUP(U192,Store_SRP!B2:K103,10, FALSE), TRUE)=TRUE,VLOOKUP(U192,Store_VAM!B2:K271,10, FALSE),VLOOKUP(U192,Store_SRP!B2:K103,10, FALSE)), VLOOKUP(U192,Store_Showcase!B2:K134,10, FALSE))</f>
      </c>
      <c r="T192">
        <f>IF(VLOOKUP(D192,Sku_Consolidated!A2:S948,19,FALSE)="SHOWCASE", VLOOKUP(U192,Store_Showcase!B2:L134,11, FALSE), IF(VLOOKUP(D192,Sku_Consolidated!A2:S948,19,FALSE)="VAM",VLOOKUP(U192,Store_VAM!B2:L271,11, FALSE),VLOOKUP(U192,Store_SRP!B2:L103,11, FALSE)))</f>
      </c>
      <c r="U192" s="14">
        <v>2012</v>
      </c>
      <c r="V192">
        <f>IF(VLOOKUP(D192,Sku_Consolidated!A2:S948,19,FALSE)="SHOWCASE", VLOOKUP(U192,Store_Showcase!B2:C134,2, FALSE), IF(VLOOKUP(D192,Sku_Consolidated!A2:S948,19,FALSE)="VAM",VLOOKUP(U192,Store_VAM!B2:C271,2, FALSE),VLOOKUP(U192,Store_SRP!B2:C103,2, FALSE)))</f>
      </c>
      <c r="W192">
        <f>VLOOKUP(D192,Sku_Consolidated!A2:G948, 7, FALSE)</f>
      </c>
      <c r="X192">
        <f>VLOOKUP(D192,Sku_Consolidated!A2:K948, 11, FALSE)</f>
      </c>
      <c r="Y192">
        <f>VLOOKUP(D192,Sku_Consolidated!A2:H948, 8, FALSE)</f>
      </c>
      <c r="Z192">
        <f>VLOOKUP(D192,Sku_Consolidated!A2:I948, 9, FALSE)</f>
      </c>
      <c r="AA192" t="s">
        <v>41</v>
      </c>
      <c r="AB192">
        <f>VLOOKUP(D192,Sku_Consolidated!A2:E948, {5}, FALSE)</f>
      </c>
      <c r="AC192">
        <f>IF(VLOOKUP(D192,Sku_Consolidated!A2:S948,19,FALSE)="SHOWCASE", VLOOKUP(U192,Store_Showcase!B2:N134,13, FALSE), IF(VLOOKUP(D192,Sku_Consolidated!A2:S948,19,FALSE)="VAM",VLOOKUP(U192,Store_VAM!B2:N271,13, FALSE),VLOOKUP(U192,Store_SRP!B2:N103,13, FALSE)))</f>
      </c>
      <c r="AD192">
        <f>IF(IFERROR(AC192,TRUE)=TRUE, "-","OK")</f>
      </c>
      <c r="AE192">
        <f>IF(IFERROR(VLOOKUP(U192,Store_Showcase!B2:H134,{5}, FALSE), TRUE)=TRUE, IF(IFERROR(VLOOKUP(U192,Store_SRP!B2:H103,{5}, FALSE), TRUE)=TRUE,VLOOKUP(U192,Store_VAM!B2:H271,{5}, FALSE),VLOOKUP(U192,Store_SRP!B2:H103,{5}, FALSE)), VLOOKUP(U192,Store_Showcase!B2:H134,{5}, FALSE))</f>
      </c>
      <c r="AF192">
        <f>IF(IFERROR(VLOOKUP(U192,Store_Showcase!B2:H134,{6}, FALSE), TRUE)=TRUE, IF(IFERROR(VLOOKUP(U192,Store_SRP!B2:H103,{6}, FALSE), TRUE)=TRUE,VLOOKUP(U192,Store_VAM!B2:H271,{6}, FALSE),VLOOKUP(U192,Store_SRP!B2:H103,{6}, FALSE)), VLOOKUP(U192,Store_Showcase!B2:H134,{6}, FALSE))</f>
      </c>
      <c r="AG192">
        <f>VLOOKUP(D192,Sku_Consolidated!A2:R948,18,FALSE)</f>
      </c>
      <c r="AH192">
        <f>VLOOKUP(D192,Sku_Consolidated!A2:S948,19,FALSE)</f>
      </c>
      <c r="AI192">
        <f>VLOOKUP(D192,Sku_Consolidated!A2:T948,20,FALSE)</f>
      </c>
    </row>
    <row r="193" spans="1:35" x14ac:dyDescent="0.25">
      <c r="A193">
        <v>2024</v>
      </c>
      <c r="B193" t="s">
        <v>30</v>
      </c>
      <c r="C193" t="s">
        <v>31</v>
      </c>
      <c r="D193">
        <v>21921</v>
      </c>
      <c r="E193" t="s">
        <v>232</v>
      </c>
      <c r="F193" s="12" t="s">
        <v>33</v>
      </c>
      <c r="G193" s="12" t="s">
        <v>33</v>
      </c>
      <c r="H193" t="s">
        <v>10</v>
      </c>
      <c r="I193" s="13" t="s">
        <v>233</v>
      </c>
      <c r="J193" s="13">
        <f>IF(H193="EA", I193, 0)</f>
      </c>
      <c r="K193" s="13">
        <f>IF(H193="KG", I193, I193 * VLOOKUP(D193,Sku_Consolidated!A2:U948,21,FALSE))</f>
      </c>
      <c r="L193" s="14" t="s">
        <v>36</v>
      </c>
      <c r="M193">
        <v>86</v>
      </c>
      <c r="N193" s="14" t="s">
        <v>234</v>
      </c>
      <c r="O193" s="14" t="s">
        <v>235</v>
      </c>
      <c r="P193" s="14" t="s">
        <v>36</v>
      </c>
      <c r="Q193" s="14" t="s">
        <v>235</v>
      </c>
      <c r="R193">
        <f>IF(IFERROR(VLOOKUP(U193,Store_Showcase!B2:H134,7, FALSE), TRUE)=TRUE, IF(IFERROR(VLOOKUP(U193,Store_SRP!B2:H103,7, FALSE), TRUE)=TRUE,VLOOKUP(U193,Store_VAM!B2:H271,7, FALSE),VLOOKUP(U193,Store_SRP!B2:H103,7, FALSE)), VLOOKUP(U193,Store_Showcase!B2:H134,7, FALSE))</f>
      </c>
      <c r="S193">
        <f>IF(IFERROR(VLOOKUP(U193,Store_Showcase!B2:K134,10, FALSE), TRUE)=TRUE, IF(IFERROR(VLOOKUP(U193,Store_SRP!B2:K103,10, FALSE), TRUE)=TRUE,VLOOKUP(U193,Store_VAM!B2:K271,10, FALSE),VLOOKUP(U193,Store_SRP!B2:K103,10, FALSE)), VLOOKUP(U193,Store_Showcase!B2:K134,10, FALSE))</f>
      </c>
      <c r="T193">
        <f>IF(VLOOKUP(D193,Sku_Consolidated!A2:S948,19,FALSE)="SHOWCASE", VLOOKUP(U193,Store_Showcase!B2:L134,11, FALSE), IF(VLOOKUP(D193,Sku_Consolidated!A2:S948,19,FALSE)="VAM",VLOOKUP(U193,Store_VAM!B2:L271,11, FALSE),VLOOKUP(U193,Store_SRP!B2:L103,11, FALSE)))</f>
      </c>
      <c r="U193" s="14">
        <v>2012</v>
      </c>
      <c r="V193">
        <f>IF(VLOOKUP(D193,Sku_Consolidated!A2:S948,19,FALSE)="SHOWCASE", VLOOKUP(U193,Store_Showcase!B2:C134,2, FALSE), IF(VLOOKUP(D193,Sku_Consolidated!A2:S948,19,FALSE)="VAM",VLOOKUP(U193,Store_VAM!B2:C271,2, FALSE),VLOOKUP(U193,Store_SRP!B2:C103,2, FALSE)))</f>
      </c>
      <c r="W193">
        <f>VLOOKUP(D193,Sku_Consolidated!A2:G948, 7, FALSE)</f>
      </c>
      <c r="X193">
        <f>VLOOKUP(D193,Sku_Consolidated!A2:K948, 11, FALSE)</f>
      </c>
      <c r="Y193">
        <f>VLOOKUP(D193,Sku_Consolidated!A2:H948, 8, FALSE)</f>
      </c>
      <c r="Z193">
        <f>VLOOKUP(D193,Sku_Consolidated!A2:I948, 9, FALSE)</f>
      </c>
      <c r="AA193" t="s">
        <v>41</v>
      </c>
      <c r="AB193">
        <f>VLOOKUP(D193,Sku_Consolidated!A2:E948, {5}, FALSE)</f>
      </c>
      <c r="AC193">
        <f>IF(VLOOKUP(D193,Sku_Consolidated!A2:S948,19,FALSE)="SHOWCASE", VLOOKUP(U193,Store_Showcase!B2:N134,13, FALSE), IF(VLOOKUP(D193,Sku_Consolidated!A2:S948,19,FALSE)="VAM",VLOOKUP(U193,Store_VAM!B2:N271,13, FALSE),VLOOKUP(U193,Store_SRP!B2:N103,13, FALSE)))</f>
      </c>
      <c r="AD193">
        <f>IF(IFERROR(AC193,TRUE)=TRUE, "-","OK")</f>
      </c>
      <c r="AE193">
        <f>IF(IFERROR(VLOOKUP(U193,Store_Showcase!B2:H134,{5}, FALSE), TRUE)=TRUE, IF(IFERROR(VLOOKUP(U193,Store_SRP!B2:H103,{5}, FALSE), TRUE)=TRUE,VLOOKUP(U193,Store_VAM!B2:H271,{5}, FALSE),VLOOKUP(U193,Store_SRP!B2:H103,{5}, FALSE)), VLOOKUP(U193,Store_Showcase!B2:H134,{5}, FALSE))</f>
      </c>
      <c r="AF193">
        <f>IF(IFERROR(VLOOKUP(U193,Store_Showcase!B2:H134,{6}, FALSE), TRUE)=TRUE, IF(IFERROR(VLOOKUP(U193,Store_SRP!B2:H103,{6}, FALSE), TRUE)=TRUE,VLOOKUP(U193,Store_VAM!B2:H271,{6}, FALSE),VLOOKUP(U193,Store_SRP!B2:H103,{6}, FALSE)), VLOOKUP(U193,Store_Showcase!B2:H134,{6}, FALSE))</f>
      </c>
      <c r="AG193">
        <f>VLOOKUP(D193,Sku_Consolidated!A2:R948,18,FALSE)</f>
      </c>
      <c r="AH193">
        <f>VLOOKUP(D193,Sku_Consolidated!A2:S948,19,FALSE)</f>
      </c>
      <c r="AI193">
        <f>VLOOKUP(D193,Sku_Consolidated!A2:T948,20,FALSE)</f>
      </c>
    </row>
    <row r="194" spans="1:35" x14ac:dyDescent="0.25">
      <c r="A194">
        <v>2024</v>
      </c>
      <c r="B194" t="s">
        <v>30</v>
      </c>
      <c r="C194" t="s">
        <v>31</v>
      </c>
      <c r="D194">
        <v>21825</v>
      </c>
      <c r="E194" t="s">
        <v>208</v>
      </c>
      <c r="F194" s="12" t="s">
        <v>154</v>
      </c>
      <c r="G194" s="12" t="s">
        <v>154</v>
      </c>
      <c r="H194" t="s">
        <v>10</v>
      </c>
      <c r="I194" s="13" t="s">
        <v>236</v>
      </c>
      <c r="J194" s="13">
        <f>IF(H194="EA", I194, 0)</f>
      </c>
      <c r="K194" s="13">
        <f>IF(H194="KG", I194, I194 * VLOOKUP(D194,Sku_Consolidated!A2:U948,21,FALSE))</f>
      </c>
      <c r="L194" s="14" t="s">
        <v>36</v>
      </c>
      <c r="M194">
        <v>88</v>
      </c>
      <c r="N194" s="14" t="s">
        <v>237</v>
      </c>
      <c r="O194" s="14" t="s">
        <v>238</v>
      </c>
      <c r="P194" s="14" t="s">
        <v>36</v>
      </c>
      <c r="Q194" s="14" t="s">
        <v>238</v>
      </c>
      <c r="R194">
        <f>IF(IFERROR(VLOOKUP(U194,Store_Showcase!B2:H134,7, FALSE), TRUE)=TRUE, IF(IFERROR(VLOOKUP(U194,Store_SRP!B2:H103,7, FALSE), TRUE)=TRUE,VLOOKUP(U194,Store_VAM!B2:H271,7, FALSE),VLOOKUP(U194,Store_SRP!B2:H103,7, FALSE)), VLOOKUP(U194,Store_Showcase!B2:H134,7, FALSE))</f>
      </c>
      <c r="S194">
        <f>IF(IFERROR(VLOOKUP(U194,Store_Showcase!B2:K134,10, FALSE), TRUE)=TRUE, IF(IFERROR(VLOOKUP(U194,Store_SRP!B2:K103,10, FALSE), TRUE)=TRUE,VLOOKUP(U194,Store_VAM!B2:K271,10, FALSE),VLOOKUP(U194,Store_SRP!B2:K103,10, FALSE)), VLOOKUP(U194,Store_Showcase!B2:K134,10, FALSE))</f>
      </c>
      <c r="T194">
        <f>IF(VLOOKUP(D194,Sku_Consolidated!A2:S948,19,FALSE)="SHOWCASE", VLOOKUP(U194,Store_Showcase!B2:L134,11, FALSE), IF(VLOOKUP(D194,Sku_Consolidated!A2:S948,19,FALSE)="VAM",VLOOKUP(U194,Store_VAM!B2:L271,11, FALSE),VLOOKUP(U194,Store_SRP!B2:L103,11, FALSE)))</f>
      </c>
      <c r="U194" s="14">
        <v>2012</v>
      </c>
      <c r="V194">
        <f>IF(VLOOKUP(D194,Sku_Consolidated!A2:S948,19,FALSE)="SHOWCASE", VLOOKUP(U194,Store_Showcase!B2:C134,2, FALSE), IF(VLOOKUP(D194,Sku_Consolidated!A2:S948,19,FALSE)="VAM",VLOOKUP(U194,Store_VAM!B2:C271,2, FALSE),VLOOKUP(U194,Store_SRP!B2:C103,2, FALSE)))</f>
      </c>
      <c r="W194">
        <f>VLOOKUP(D194,Sku_Consolidated!A2:G948, 7, FALSE)</f>
      </c>
      <c r="X194">
        <f>VLOOKUP(D194,Sku_Consolidated!A2:K948, 11, FALSE)</f>
      </c>
      <c r="Y194">
        <f>VLOOKUP(D194,Sku_Consolidated!A2:H948, 8, FALSE)</f>
      </c>
      <c r="Z194">
        <f>VLOOKUP(D194,Sku_Consolidated!A2:I948, 9, FALSE)</f>
      </c>
      <c r="AA194" t="s">
        <v>41</v>
      </c>
      <c r="AB194">
        <f>VLOOKUP(D194,Sku_Consolidated!A2:E948, {5}, FALSE)</f>
      </c>
      <c r="AC194">
        <f>IF(VLOOKUP(D194,Sku_Consolidated!A2:S948,19,FALSE)="SHOWCASE", VLOOKUP(U194,Store_Showcase!B2:N134,13, FALSE), IF(VLOOKUP(D194,Sku_Consolidated!A2:S948,19,FALSE)="VAM",VLOOKUP(U194,Store_VAM!B2:N271,13, FALSE),VLOOKUP(U194,Store_SRP!B2:N103,13, FALSE)))</f>
      </c>
      <c r="AD194">
        <f>IF(IFERROR(AC194,TRUE)=TRUE, "-","OK")</f>
      </c>
      <c r="AE194">
        <f>IF(IFERROR(VLOOKUP(U194,Store_Showcase!B2:H134,{5}, FALSE), TRUE)=TRUE, IF(IFERROR(VLOOKUP(U194,Store_SRP!B2:H103,{5}, FALSE), TRUE)=TRUE,VLOOKUP(U194,Store_VAM!B2:H271,{5}, FALSE),VLOOKUP(U194,Store_SRP!B2:H103,{5}, FALSE)), VLOOKUP(U194,Store_Showcase!B2:H134,{5}, FALSE))</f>
      </c>
      <c r="AF194">
        <f>IF(IFERROR(VLOOKUP(U194,Store_Showcase!B2:H134,{6}, FALSE), TRUE)=TRUE, IF(IFERROR(VLOOKUP(U194,Store_SRP!B2:H103,{6}, FALSE), TRUE)=TRUE,VLOOKUP(U194,Store_VAM!B2:H271,{6}, FALSE),VLOOKUP(U194,Store_SRP!B2:H103,{6}, FALSE)), VLOOKUP(U194,Store_Showcase!B2:H134,{6}, FALSE))</f>
      </c>
      <c r="AG194">
        <f>VLOOKUP(D194,Sku_Consolidated!A2:R948,18,FALSE)</f>
      </c>
      <c r="AH194">
        <f>VLOOKUP(D194,Sku_Consolidated!A2:S948,19,FALSE)</f>
      </c>
      <c r="AI194">
        <f>VLOOKUP(D194,Sku_Consolidated!A2:T948,20,FALSE)</f>
      </c>
    </row>
    <row r="195" spans="1:35" x14ac:dyDescent="0.25">
      <c r="A195">
        <v>2024</v>
      </c>
      <c r="B195" t="s">
        <v>30</v>
      </c>
      <c r="C195" t="s">
        <v>31</v>
      </c>
      <c r="D195">
        <v>21826</v>
      </c>
      <c r="E195" t="s">
        <v>239</v>
      </c>
      <c r="F195" s="12" t="s">
        <v>154</v>
      </c>
      <c r="G195" s="12" t="s">
        <v>154</v>
      </c>
      <c r="H195" t="s">
        <v>10</v>
      </c>
      <c r="I195" s="13" t="s">
        <v>213</v>
      </c>
      <c r="J195" s="13">
        <f>IF(H195="EA", I195, 0)</f>
      </c>
      <c r="K195" s="13">
        <f>IF(H195="KG", I195, I195 * VLOOKUP(D195,Sku_Consolidated!A2:U948,21,FALSE))</f>
      </c>
      <c r="L195" s="14" t="s">
        <v>36</v>
      </c>
      <c r="M195">
        <v>88</v>
      </c>
      <c r="N195" s="14" t="s">
        <v>240</v>
      </c>
      <c r="O195" s="14" t="s">
        <v>241</v>
      </c>
      <c r="P195" s="14" t="s">
        <v>36</v>
      </c>
      <c r="Q195" s="14" t="s">
        <v>241</v>
      </c>
      <c r="R195">
        <f>IF(IFERROR(VLOOKUP(U195,Store_Showcase!B2:H134,7, FALSE), TRUE)=TRUE, IF(IFERROR(VLOOKUP(U195,Store_SRP!B2:H103,7, FALSE), TRUE)=TRUE,VLOOKUP(U195,Store_VAM!B2:H271,7, FALSE),VLOOKUP(U195,Store_SRP!B2:H103,7, FALSE)), VLOOKUP(U195,Store_Showcase!B2:H134,7, FALSE))</f>
      </c>
      <c r="S195">
        <f>IF(IFERROR(VLOOKUP(U195,Store_Showcase!B2:K134,10, FALSE), TRUE)=TRUE, IF(IFERROR(VLOOKUP(U195,Store_SRP!B2:K103,10, FALSE), TRUE)=TRUE,VLOOKUP(U195,Store_VAM!B2:K271,10, FALSE),VLOOKUP(U195,Store_SRP!B2:K103,10, FALSE)), VLOOKUP(U195,Store_Showcase!B2:K134,10, FALSE))</f>
      </c>
      <c r="T195">
        <f>IF(VLOOKUP(D195,Sku_Consolidated!A2:S948,19,FALSE)="SHOWCASE", VLOOKUP(U195,Store_Showcase!B2:L134,11, FALSE), IF(VLOOKUP(D195,Sku_Consolidated!A2:S948,19,FALSE)="VAM",VLOOKUP(U195,Store_VAM!B2:L271,11, FALSE),VLOOKUP(U195,Store_SRP!B2:L103,11, FALSE)))</f>
      </c>
      <c r="U195" s="14">
        <v>2012</v>
      </c>
      <c r="V195">
        <f>IF(VLOOKUP(D195,Sku_Consolidated!A2:S948,19,FALSE)="SHOWCASE", VLOOKUP(U195,Store_Showcase!B2:C134,2, FALSE), IF(VLOOKUP(D195,Sku_Consolidated!A2:S948,19,FALSE)="VAM",VLOOKUP(U195,Store_VAM!B2:C271,2, FALSE),VLOOKUP(U195,Store_SRP!B2:C103,2, FALSE)))</f>
      </c>
      <c r="W195">
        <f>VLOOKUP(D195,Sku_Consolidated!A2:G948, 7, FALSE)</f>
      </c>
      <c r="X195">
        <f>VLOOKUP(D195,Sku_Consolidated!A2:K948, 11, FALSE)</f>
      </c>
      <c r="Y195">
        <f>VLOOKUP(D195,Sku_Consolidated!A2:H948, 8, FALSE)</f>
      </c>
      <c r="Z195">
        <f>VLOOKUP(D195,Sku_Consolidated!A2:I948, 9, FALSE)</f>
      </c>
      <c r="AA195" t="s">
        <v>41</v>
      </c>
      <c r="AB195">
        <f>VLOOKUP(D195,Sku_Consolidated!A2:E948, {5}, FALSE)</f>
      </c>
      <c r="AC195">
        <f>IF(VLOOKUP(D195,Sku_Consolidated!A2:S948,19,FALSE)="SHOWCASE", VLOOKUP(U195,Store_Showcase!B2:N134,13, FALSE), IF(VLOOKUP(D195,Sku_Consolidated!A2:S948,19,FALSE)="VAM",VLOOKUP(U195,Store_VAM!B2:N271,13, FALSE),VLOOKUP(U195,Store_SRP!B2:N103,13, FALSE)))</f>
      </c>
      <c r="AD195">
        <f>IF(IFERROR(AC195,TRUE)=TRUE, "-","OK")</f>
      </c>
      <c r="AE195">
        <f>IF(IFERROR(VLOOKUP(U195,Store_Showcase!B2:H134,{5}, FALSE), TRUE)=TRUE, IF(IFERROR(VLOOKUP(U195,Store_SRP!B2:H103,{5}, FALSE), TRUE)=TRUE,VLOOKUP(U195,Store_VAM!B2:H271,{5}, FALSE),VLOOKUP(U195,Store_SRP!B2:H103,{5}, FALSE)), VLOOKUP(U195,Store_Showcase!B2:H134,{5}, FALSE))</f>
      </c>
      <c r="AF195">
        <f>IF(IFERROR(VLOOKUP(U195,Store_Showcase!B2:H134,{6}, FALSE), TRUE)=TRUE, IF(IFERROR(VLOOKUP(U195,Store_SRP!B2:H103,{6}, FALSE), TRUE)=TRUE,VLOOKUP(U195,Store_VAM!B2:H271,{6}, FALSE),VLOOKUP(U195,Store_SRP!B2:H103,{6}, FALSE)), VLOOKUP(U195,Store_Showcase!B2:H134,{6}, FALSE))</f>
      </c>
      <c r="AG195">
        <f>VLOOKUP(D195,Sku_Consolidated!A2:R948,18,FALSE)</f>
      </c>
      <c r="AH195">
        <f>VLOOKUP(D195,Sku_Consolidated!A2:S948,19,FALSE)</f>
      </c>
      <c r="AI195">
        <f>VLOOKUP(D195,Sku_Consolidated!A2:T948,20,FALSE)</f>
      </c>
    </row>
    <row r="196" spans="1:35" x14ac:dyDescent="0.25">
      <c r="A196">
        <v>2024</v>
      </c>
      <c r="B196" t="s">
        <v>30</v>
      </c>
      <c r="C196" t="s">
        <v>31</v>
      </c>
      <c r="D196">
        <v>21829</v>
      </c>
      <c r="E196" t="s">
        <v>212</v>
      </c>
      <c r="F196" s="12" t="s">
        <v>154</v>
      </c>
      <c r="G196" s="12" t="s">
        <v>154</v>
      </c>
      <c r="H196" t="s">
        <v>10</v>
      </c>
      <c r="I196" s="13" t="s">
        <v>242</v>
      </c>
      <c r="J196" s="13">
        <f>IF(H196="EA", I196, 0)</f>
      </c>
      <c r="K196" s="13">
        <f>IF(H196="KG", I196, I196 * VLOOKUP(D196,Sku_Consolidated!A2:U948,21,FALSE))</f>
      </c>
      <c r="L196" s="14" t="s">
        <v>36</v>
      </c>
      <c r="M196">
        <v>88</v>
      </c>
      <c r="N196" s="14" t="s">
        <v>243</v>
      </c>
      <c r="O196" s="14" t="s">
        <v>244</v>
      </c>
      <c r="P196" s="14" t="s">
        <v>36</v>
      </c>
      <c r="Q196" s="14" t="s">
        <v>244</v>
      </c>
      <c r="R196">
        <f>IF(IFERROR(VLOOKUP(U196,Store_Showcase!B2:H134,7, FALSE), TRUE)=TRUE, IF(IFERROR(VLOOKUP(U196,Store_SRP!B2:H103,7, FALSE), TRUE)=TRUE,VLOOKUP(U196,Store_VAM!B2:H271,7, FALSE),VLOOKUP(U196,Store_SRP!B2:H103,7, FALSE)), VLOOKUP(U196,Store_Showcase!B2:H134,7, FALSE))</f>
      </c>
      <c r="S196">
        <f>IF(IFERROR(VLOOKUP(U196,Store_Showcase!B2:K134,10, FALSE), TRUE)=TRUE, IF(IFERROR(VLOOKUP(U196,Store_SRP!B2:K103,10, FALSE), TRUE)=TRUE,VLOOKUP(U196,Store_VAM!B2:K271,10, FALSE),VLOOKUP(U196,Store_SRP!B2:K103,10, FALSE)), VLOOKUP(U196,Store_Showcase!B2:K134,10, FALSE))</f>
      </c>
      <c r="T196">
        <f>IF(VLOOKUP(D196,Sku_Consolidated!A2:S948,19,FALSE)="SHOWCASE", VLOOKUP(U196,Store_Showcase!B2:L134,11, FALSE), IF(VLOOKUP(D196,Sku_Consolidated!A2:S948,19,FALSE)="VAM",VLOOKUP(U196,Store_VAM!B2:L271,11, FALSE),VLOOKUP(U196,Store_SRP!B2:L103,11, FALSE)))</f>
      </c>
      <c r="U196" s="14">
        <v>2012</v>
      </c>
      <c r="V196">
        <f>IF(VLOOKUP(D196,Sku_Consolidated!A2:S948,19,FALSE)="SHOWCASE", VLOOKUP(U196,Store_Showcase!B2:C134,2, FALSE), IF(VLOOKUP(D196,Sku_Consolidated!A2:S948,19,FALSE)="VAM",VLOOKUP(U196,Store_VAM!B2:C271,2, FALSE),VLOOKUP(U196,Store_SRP!B2:C103,2, FALSE)))</f>
      </c>
      <c r="W196">
        <f>VLOOKUP(D196,Sku_Consolidated!A2:G948, 7, FALSE)</f>
      </c>
      <c r="X196">
        <f>VLOOKUP(D196,Sku_Consolidated!A2:K948, 11, FALSE)</f>
      </c>
      <c r="Y196">
        <f>VLOOKUP(D196,Sku_Consolidated!A2:H948, 8, FALSE)</f>
      </c>
      <c r="Z196">
        <f>VLOOKUP(D196,Sku_Consolidated!A2:I948, 9, FALSE)</f>
      </c>
      <c r="AA196" t="s">
        <v>41</v>
      </c>
      <c r="AB196">
        <f>VLOOKUP(D196,Sku_Consolidated!A2:E948, {5}, FALSE)</f>
      </c>
      <c r="AC196">
        <f>IF(VLOOKUP(D196,Sku_Consolidated!A2:S948,19,FALSE)="SHOWCASE", VLOOKUP(U196,Store_Showcase!B2:N134,13, FALSE), IF(VLOOKUP(D196,Sku_Consolidated!A2:S948,19,FALSE)="VAM",VLOOKUP(U196,Store_VAM!B2:N271,13, FALSE),VLOOKUP(U196,Store_SRP!B2:N103,13, FALSE)))</f>
      </c>
      <c r="AD196">
        <f>IF(IFERROR(AC196,TRUE)=TRUE, "-","OK")</f>
      </c>
      <c r="AE196">
        <f>IF(IFERROR(VLOOKUP(U196,Store_Showcase!B2:H134,{5}, FALSE), TRUE)=TRUE, IF(IFERROR(VLOOKUP(U196,Store_SRP!B2:H103,{5}, FALSE), TRUE)=TRUE,VLOOKUP(U196,Store_VAM!B2:H271,{5}, FALSE),VLOOKUP(U196,Store_SRP!B2:H103,{5}, FALSE)), VLOOKUP(U196,Store_Showcase!B2:H134,{5}, FALSE))</f>
      </c>
      <c r="AF196">
        <f>IF(IFERROR(VLOOKUP(U196,Store_Showcase!B2:H134,{6}, FALSE), TRUE)=TRUE, IF(IFERROR(VLOOKUP(U196,Store_SRP!B2:H103,{6}, FALSE), TRUE)=TRUE,VLOOKUP(U196,Store_VAM!B2:H271,{6}, FALSE),VLOOKUP(U196,Store_SRP!B2:H103,{6}, FALSE)), VLOOKUP(U196,Store_Showcase!B2:H134,{6}, FALSE))</f>
      </c>
      <c r="AG196">
        <f>VLOOKUP(D196,Sku_Consolidated!A2:R948,18,FALSE)</f>
      </c>
      <c r="AH196">
        <f>VLOOKUP(D196,Sku_Consolidated!A2:S948,19,FALSE)</f>
      </c>
      <c r="AI196">
        <f>VLOOKUP(D196,Sku_Consolidated!A2:T948,20,FALSE)</f>
      </c>
    </row>
    <row r="197" spans="1:35" x14ac:dyDescent="0.25">
      <c r="A197">
        <v>2024</v>
      </c>
      <c r="B197" t="s">
        <v>30</v>
      </c>
      <c r="C197" t="s">
        <v>31</v>
      </c>
      <c r="D197">
        <v>21832</v>
      </c>
      <c r="E197" t="s">
        <v>245</v>
      </c>
      <c r="F197" s="12" t="s">
        <v>154</v>
      </c>
      <c r="G197" s="12" t="s">
        <v>154</v>
      </c>
      <c r="H197" t="s">
        <v>10</v>
      </c>
      <c r="I197" s="13" t="s">
        <v>246</v>
      </c>
      <c r="J197" s="13">
        <f>IF(H197="EA", I197, 0)</f>
      </c>
      <c r="K197" s="13">
        <f>IF(H197="KG", I197, I197 * VLOOKUP(D197,Sku_Consolidated!A2:U948,21,FALSE))</f>
      </c>
      <c r="L197" s="14" t="s">
        <v>36</v>
      </c>
      <c r="M197">
        <v>88</v>
      </c>
      <c r="N197" s="14" t="s">
        <v>247</v>
      </c>
      <c r="O197" s="14" t="s">
        <v>248</v>
      </c>
      <c r="P197" s="14" t="s">
        <v>36</v>
      </c>
      <c r="Q197" s="14" t="s">
        <v>248</v>
      </c>
      <c r="R197">
        <f>IF(IFERROR(VLOOKUP(U197,Store_Showcase!B2:H134,7, FALSE), TRUE)=TRUE, IF(IFERROR(VLOOKUP(U197,Store_SRP!B2:H103,7, FALSE), TRUE)=TRUE,VLOOKUP(U197,Store_VAM!B2:H271,7, FALSE),VLOOKUP(U197,Store_SRP!B2:H103,7, FALSE)), VLOOKUP(U197,Store_Showcase!B2:H134,7, FALSE))</f>
      </c>
      <c r="S197">
        <f>IF(IFERROR(VLOOKUP(U197,Store_Showcase!B2:K134,10, FALSE), TRUE)=TRUE, IF(IFERROR(VLOOKUP(U197,Store_SRP!B2:K103,10, FALSE), TRUE)=TRUE,VLOOKUP(U197,Store_VAM!B2:K271,10, FALSE),VLOOKUP(U197,Store_SRP!B2:K103,10, FALSE)), VLOOKUP(U197,Store_Showcase!B2:K134,10, FALSE))</f>
      </c>
      <c r="T197">
        <f>IF(VLOOKUP(D197,Sku_Consolidated!A2:S948,19,FALSE)="SHOWCASE", VLOOKUP(U197,Store_Showcase!B2:L134,11, FALSE), IF(VLOOKUP(D197,Sku_Consolidated!A2:S948,19,FALSE)="VAM",VLOOKUP(U197,Store_VAM!B2:L271,11, FALSE),VLOOKUP(U197,Store_SRP!B2:L103,11, FALSE)))</f>
      </c>
      <c r="U197" s="14">
        <v>2012</v>
      </c>
      <c r="V197">
        <f>IF(VLOOKUP(D197,Sku_Consolidated!A2:S948,19,FALSE)="SHOWCASE", VLOOKUP(U197,Store_Showcase!B2:C134,2, FALSE), IF(VLOOKUP(D197,Sku_Consolidated!A2:S948,19,FALSE)="VAM",VLOOKUP(U197,Store_VAM!B2:C271,2, FALSE),VLOOKUP(U197,Store_SRP!B2:C103,2, FALSE)))</f>
      </c>
      <c r="W197">
        <f>VLOOKUP(D197,Sku_Consolidated!A2:G948, 7, FALSE)</f>
      </c>
      <c r="X197">
        <f>VLOOKUP(D197,Sku_Consolidated!A2:K948, 11, FALSE)</f>
      </c>
      <c r="Y197">
        <f>VLOOKUP(D197,Sku_Consolidated!A2:H948, 8, FALSE)</f>
      </c>
      <c r="Z197">
        <f>VLOOKUP(D197,Sku_Consolidated!A2:I948, 9, FALSE)</f>
      </c>
      <c r="AA197" t="s">
        <v>41</v>
      </c>
      <c r="AB197">
        <f>VLOOKUP(D197,Sku_Consolidated!A2:E948, {5}, FALSE)</f>
      </c>
      <c r="AC197">
        <f>IF(VLOOKUP(D197,Sku_Consolidated!A2:S948,19,FALSE)="SHOWCASE", VLOOKUP(U197,Store_Showcase!B2:N134,13, FALSE), IF(VLOOKUP(D197,Sku_Consolidated!A2:S948,19,FALSE)="VAM",VLOOKUP(U197,Store_VAM!B2:N271,13, FALSE),VLOOKUP(U197,Store_SRP!B2:N103,13, FALSE)))</f>
      </c>
      <c r="AD197">
        <f>IF(IFERROR(AC197,TRUE)=TRUE, "-","OK")</f>
      </c>
      <c r="AE197">
        <f>IF(IFERROR(VLOOKUP(U197,Store_Showcase!B2:H134,{5}, FALSE), TRUE)=TRUE, IF(IFERROR(VLOOKUP(U197,Store_SRP!B2:H103,{5}, FALSE), TRUE)=TRUE,VLOOKUP(U197,Store_VAM!B2:H271,{5}, FALSE),VLOOKUP(U197,Store_SRP!B2:H103,{5}, FALSE)), VLOOKUP(U197,Store_Showcase!B2:H134,{5}, FALSE))</f>
      </c>
      <c r="AF197">
        <f>IF(IFERROR(VLOOKUP(U197,Store_Showcase!B2:H134,{6}, FALSE), TRUE)=TRUE, IF(IFERROR(VLOOKUP(U197,Store_SRP!B2:H103,{6}, FALSE), TRUE)=TRUE,VLOOKUP(U197,Store_VAM!B2:H271,{6}, FALSE),VLOOKUP(U197,Store_SRP!B2:H103,{6}, FALSE)), VLOOKUP(U197,Store_Showcase!B2:H134,{6}, FALSE))</f>
      </c>
      <c r="AG197">
        <f>VLOOKUP(D197,Sku_Consolidated!A2:R948,18,FALSE)</f>
      </c>
      <c r="AH197">
        <f>VLOOKUP(D197,Sku_Consolidated!A2:S948,19,FALSE)</f>
      </c>
      <c r="AI197">
        <f>VLOOKUP(D197,Sku_Consolidated!A2:T948,20,FALSE)</f>
      </c>
    </row>
    <row r="198" spans="1:35" x14ac:dyDescent="0.25">
      <c r="A198">
        <v>2024</v>
      </c>
      <c r="B198" t="s">
        <v>30</v>
      </c>
      <c r="C198" t="s">
        <v>31</v>
      </c>
      <c r="D198">
        <v>21838</v>
      </c>
      <c r="E198" t="s">
        <v>249</v>
      </c>
      <c r="F198" s="12" t="s">
        <v>154</v>
      </c>
      <c r="G198" s="12" t="s">
        <v>154</v>
      </c>
      <c r="H198" t="s">
        <v>10</v>
      </c>
      <c r="I198" s="13" t="s">
        <v>250</v>
      </c>
      <c r="J198" s="13">
        <f>IF(H198="EA", I198, 0)</f>
      </c>
      <c r="K198" s="13">
        <f>IF(H198="KG", I198, I198 * VLOOKUP(D198,Sku_Consolidated!A2:U948,21,FALSE))</f>
      </c>
      <c r="L198" s="14" t="s">
        <v>36</v>
      </c>
      <c r="M198">
        <v>88</v>
      </c>
      <c r="N198" s="14" t="s">
        <v>251</v>
      </c>
      <c r="O198" s="14" t="s">
        <v>252</v>
      </c>
      <c r="P198" s="14" t="s">
        <v>36</v>
      </c>
      <c r="Q198" s="14" t="s">
        <v>252</v>
      </c>
      <c r="R198">
        <f>IF(IFERROR(VLOOKUP(U198,Store_Showcase!B2:H134,7, FALSE), TRUE)=TRUE, IF(IFERROR(VLOOKUP(U198,Store_SRP!B2:H103,7, FALSE), TRUE)=TRUE,VLOOKUP(U198,Store_VAM!B2:H271,7, FALSE),VLOOKUP(U198,Store_SRP!B2:H103,7, FALSE)), VLOOKUP(U198,Store_Showcase!B2:H134,7, FALSE))</f>
      </c>
      <c r="S198">
        <f>IF(IFERROR(VLOOKUP(U198,Store_Showcase!B2:K134,10, FALSE), TRUE)=TRUE, IF(IFERROR(VLOOKUP(U198,Store_SRP!B2:K103,10, FALSE), TRUE)=TRUE,VLOOKUP(U198,Store_VAM!B2:K271,10, FALSE),VLOOKUP(U198,Store_SRP!B2:K103,10, FALSE)), VLOOKUP(U198,Store_Showcase!B2:K134,10, FALSE))</f>
      </c>
      <c r="T198">
        <f>IF(VLOOKUP(D198,Sku_Consolidated!A2:S948,19,FALSE)="SHOWCASE", VLOOKUP(U198,Store_Showcase!B2:L134,11, FALSE), IF(VLOOKUP(D198,Sku_Consolidated!A2:S948,19,FALSE)="VAM",VLOOKUP(U198,Store_VAM!B2:L271,11, FALSE),VLOOKUP(U198,Store_SRP!B2:L103,11, FALSE)))</f>
      </c>
      <c r="U198" s="14">
        <v>2012</v>
      </c>
      <c r="V198">
        <f>IF(VLOOKUP(D198,Sku_Consolidated!A2:S948,19,FALSE)="SHOWCASE", VLOOKUP(U198,Store_Showcase!B2:C134,2, FALSE), IF(VLOOKUP(D198,Sku_Consolidated!A2:S948,19,FALSE)="VAM",VLOOKUP(U198,Store_VAM!B2:C271,2, FALSE),VLOOKUP(U198,Store_SRP!B2:C103,2, FALSE)))</f>
      </c>
      <c r="W198">
        <f>VLOOKUP(D198,Sku_Consolidated!A2:G948, 7, FALSE)</f>
      </c>
      <c r="X198">
        <f>VLOOKUP(D198,Sku_Consolidated!A2:K948, 11, FALSE)</f>
      </c>
      <c r="Y198">
        <f>VLOOKUP(D198,Sku_Consolidated!A2:H948, 8, FALSE)</f>
      </c>
      <c r="Z198">
        <f>VLOOKUP(D198,Sku_Consolidated!A2:I948, 9, FALSE)</f>
      </c>
      <c r="AA198" t="s">
        <v>41</v>
      </c>
      <c r="AB198">
        <f>VLOOKUP(D198,Sku_Consolidated!A2:E948, {5}, FALSE)</f>
      </c>
      <c r="AC198">
        <f>IF(VLOOKUP(D198,Sku_Consolidated!A2:S948,19,FALSE)="SHOWCASE", VLOOKUP(U198,Store_Showcase!B2:N134,13, FALSE), IF(VLOOKUP(D198,Sku_Consolidated!A2:S948,19,FALSE)="VAM",VLOOKUP(U198,Store_VAM!B2:N271,13, FALSE),VLOOKUP(U198,Store_SRP!B2:N103,13, FALSE)))</f>
      </c>
      <c r="AD198">
        <f>IF(IFERROR(AC198,TRUE)=TRUE, "-","OK")</f>
      </c>
      <c r="AE198">
        <f>IF(IFERROR(VLOOKUP(U198,Store_Showcase!B2:H134,{5}, FALSE), TRUE)=TRUE, IF(IFERROR(VLOOKUP(U198,Store_SRP!B2:H103,{5}, FALSE), TRUE)=TRUE,VLOOKUP(U198,Store_VAM!B2:H271,{5}, FALSE),VLOOKUP(U198,Store_SRP!B2:H103,{5}, FALSE)), VLOOKUP(U198,Store_Showcase!B2:H134,{5}, FALSE))</f>
      </c>
      <c r="AF198">
        <f>IF(IFERROR(VLOOKUP(U198,Store_Showcase!B2:H134,{6}, FALSE), TRUE)=TRUE, IF(IFERROR(VLOOKUP(U198,Store_SRP!B2:H103,{6}, FALSE), TRUE)=TRUE,VLOOKUP(U198,Store_VAM!B2:H271,{6}, FALSE),VLOOKUP(U198,Store_SRP!B2:H103,{6}, FALSE)), VLOOKUP(U198,Store_Showcase!B2:H134,{6}, FALSE))</f>
      </c>
      <c r="AG198">
        <f>VLOOKUP(D198,Sku_Consolidated!A2:R948,18,FALSE)</f>
      </c>
      <c r="AH198">
        <f>VLOOKUP(D198,Sku_Consolidated!A2:S948,19,FALSE)</f>
      </c>
      <c r="AI198">
        <f>VLOOKUP(D198,Sku_Consolidated!A2:T948,20,FALSE)</f>
      </c>
    </row>
    <row r="199" spans="1:35" x14ac:dyDescent="0.25">
      <c r="A199">
        <v>2024</v>
      </c>
      <c r="B199" t="s">
        <v>30</v>
      </c>
      <c r="C199" t="s">
        <v>31</v>
      </c>
      <c r="D199">
        <v>21841</v>
      </c>
      <c r="E199" t="s">
        <v>253</v>
      </c>
      <c r="F199" s="12" t="s">
        <v>154</v>
      </c>
      <c r="G199" s="12" t="s">
        <v>154</v>
      </c>
      <c r="H199" t="s">
        <v>10</v>
      </c>
      <c r="I199" s="13" t="s">
        <v>254</v>
      </c>
      <c r="J199" s="13">
        <f>IF(H199="EA", I199, 0)</f>
      </c>
      <c r="K199" s="13">
        <f>IF(H199="KG", I199, I199 * VLOOKUP(D199,Sku_Consolidated!A2:U948,21,FALSE))</f>
      </c>
      <c r="L199" s="14" t="s">
        <v>36</v>
      </c>
      <c r="M199">
        <v>88</v>
      </c>
      <c r="N199" s="14" t="s">
        <v>255</v>
      </c>
      <c r="O199" s="14" t="s">
        <v>256</v>
      </c>
      <c r="P199" s="14" t="s">
        <v>36</v>
      </c>
      <c r="Q199" s="14" t="s">
        <v>256</v>
      </c>
      <c r="R199">
        <f>IF(IFERROR(VLOOKUP(U199,Store_Showcase!B2:H134,7, FALSE), TRUE)=TRUE, IF(IFERROR(VLOOKUP(U199,Store_SRP!B2:H103,7, FALSE), TRUE)=TRUE,VLOOKUP(U199,Store_VAM!B2:H271,7, FALSE),VLOOKUP(U199,Store_SRP!B2:H103,7, FALSE)), VLOOKUP(U199,Store_Showcase!B2:H134,7, FALSE))</f>
      </c>
      <c r="S199">
        <f>IF(IFERROR(VLOOKUP(U199,Store_Showcase!B2:K134,10, FALSE), TRUE)=TRUE, IF(IFERROR(VLOOKUP(U199,Store_SRP!B2:K103,10, FALSE), TRUE)=TRUE,VLOOKUP(U199,Store_VAM!B2:K271,10, FALSE),VLOOKUP(U199,Store_SRP!B2:K103,10, FALSE)), VLOOKUP(U199,Store_Showcase!B2:K134,10, FALSE))</f>
      </c>
      <c r="T199">
        <f>IF(VLOOKUP(D199,Sku_Consolidated!A2:S948,19,FALSE)="SHOWCASE", VLOOKUP(U199,Store_Showcase!B2:L134,11, FALSE), IF(VLOOKUP(D199,Sku_Consolidated!A2:S948,19,FALSE)="VAM",VLOOKUP(U199,Store_VAM!B2:L271,11, FALSE),VLOOKUP(U199,Store_SRP!B2:L103,11, FALSE)))</f>
      </c>
      <c r="U199" s="14">
        <v>2012</v>
      </c>
      <c r="V199">
        <f>IF(VLOOKUP(D199,Sku_Consolidated!A2:S948,19,FALSE)="SHOWCASE", VLOOKUP(U199,Store_Showcase!B2:C134,2, FALSE), IF(VLOOKUP(D199,Sku_Consolidated!A2:S948,19,FALSE)="VAM",VLOOKUP(U199,Store_VAM!B2:C271,2, FALSE),VLOOKUP(U199,Store_SRP!B2:C103,2, FALSE)))</f>
      </c>
      <c r="W199">
        <f>VLOOKUP(D199,Sku_Consolidated!A2:G948, 7, FALSE)</f>
      </c>
      <c r="X199">
        <f>VLOOKUP(D199,Sku_Consolidated!A2:K948, 11, FALSE)</f>
      </c>
      <c r="Y199">
        <f>VLOOKUP(D199,Sku_Consolidated!A2:H948, 8, FALSE)</f>
      </c>
      <c r="Z199">
        <f>VLOOKUP(D199,Sku_Consolidated!A2:I948, 9, FALSE)</f>
      </c>
      <c r="AA199" t="s">
        <v>41</v>
      </c>
      <c r="AB199">
        <f>VLOOKUP(D199,Sku_Consolidated!A2:E948, {5}, FALSE)</f>
      </c>
      <c r="AC199">
        <f>IF(VLOOKUP(D199,Sku_Consolidated!A2:S948,19,FALSE)="SHOWCASE", VLOOKUP(U199,Store_Showcase!B2:N134,13, FALSE), IF(VLOOKUP(D199,Sku_Consolidated!A2:S948,19,FALSE)="VAM",VLOOKUP(U199,Store_VAM!B2:N271,13, FALSE),VLOOKUP(U199,Store_SRP!B2:N103,13, FALSE)))</f>
      </c>
      <c r="AD199">
        <f>IF(IFERROR(AC199,TRUE)=TRUE, "-","OK")</f>
      </c>
      <c r="AE199">
        <f>IF(IFERROR(VLOOKUP(U199,Store_Showcase!B2:H134,{5}, FALSE), TRUE)=TRUE, IF(IFERROR(VLOOKUP(U199,Store_SRP!B2:H103,{5}, FALSE), TRUE)=TRUE,VLOOKUP(U199,Store_VAM!B2:H271,{5}, FALSE),VLOOKUP(U199,Store_SRP!B2:H103,{5}, FALSE)), VLOOKUP(U199,Store_Showcase!B2:H134,{5}, FALSE))</f>
      </c>
      <c r="AF199">
        <f>IF(IFERROR(VLOOKUP(U199,Store_Showcase!B2:H134,{6}, FALSE), TRUE)=TRUE, IF(IFERROR(VLOOKUP(U199,Store_SRP!B2:H103,{6}, FALSE), TRUE)=TRUE,VLOOKUP(U199,Store_VAM!B2:H271,{6}, FALSE),VLOOKUP(U199,Store_SRP!B2:H103,{6}, FALSE)), VLOOKUP(U199,Store_Showcase!B2:H134,{6}, FALSE))</f>
      </c>
      <c r="AG199">
        <f>VLOOKUP(D199,Sku_Consolidated!A2:R948,18,FALSE)</f>
      </c>
      <c r="AH199">
        <f>VLOOKUP(D199,Sku_Consolidated!A2:S948,19,FALSE)</f>
      </c>
      <c r="AI199">
        <f>VLOOKUP(D199,Sku_Consolidated!A2:T948,20,FALSE)</f>
      </c>
    </row>
    <row r="200" spans="1:35" x14ac:dyDescent="0.25">
      <c r="A200">
        <v>2024</v>
      </c>
      <c r="B200" t="s">
        <v>30</v>
      </c>
      <c r="C200" t="s">
        <v>31</v>
      </c>
      <c r="D200">
        <v>21843</v>
      </c>
      <c r="E200" t="s">
        <v>216</v>
      </c>
      <c r="F200" s="12" t="s">
        <v>154</v>
      </c>
      <c r="G200" s="12" t="s">
        <v>154</v>
      </c>
      <c r="H200" t="s">
        <v>10</v>
      </c>
      <c r="I200" s="13" t="s">
        <v>257</v>
      </c>
      <c r="J200" s="13">
        <f>IF(H200="EA", I200, 0)</f>
      </c>
      <c r="K200" s="13">
        <f>IF(H200="KG", I200, I200 * VLOOKUP(D200,Sku_Consolidated!A2:U948,21,FALSE))</f>
      </c>
      <c r="L200" s="14" t="s">
        <v>36</v>
      </c>
      <c r="M200">
        <v>88</v>
      </c>
      <c r="N200" s="14" t="s">
        <v>258</v>
      </c>
      <c r="O200" s="14" t="s">
        <v>259</v>
      </c>
      <c r="P200" s="14" t="s">
        <v>36</v>
      </c>
      <c r="Q200" s="14" t="s">
        <v>259</v>
      </c>
      <c r="R200">
        <f>IF(IFERROR(VLOOKUP(U200,Store_Showcase!B2:H134,7, FALSE), TRUE)=TRUE, IF(IFERROR(VLOOKUP(U200,Store_SRP!B2:H103,7, FALSE), TRUE)=TRUE,VLOOKUP(U200,Store_VAM!B2:H271,7, FALSE),VLOOKUP(U200,Store_SRP!B2:H103,7, FALSE)), VLOOKUP(U200,Store_Showcase!B2:H134,7, FALSE))</f>
      </c>
      <c r="S200">
        <f>IF(IFERROR(VLOOKUP(U200,Store_Showcase!B2:K134,10, FALSE), TRUE)=TRUE, IF(IFERROR(VLOOKUP(U200,Store_SRP!B2:K103,10, FALSE), TRUE)=TRUE,VLOOKUP(U200,Store_VAM!B2:K271,10, FALSE),VLOOKUP(U200,Store_SRP!B2:K103,10, FALSE)), VLOOKUP(U200,Store_Showcase!B2:K134,10, FALSE))</f>
      </c>
      <c r="T200">
        <f>IF(VLOOKUP(D200,Sku_Consolidated!A2:S948,19,FALSE)="SHOWCASE", VLOOKUP(U200,Store_Showcase!B2:L134,11, FALSE), IF(VLOOKUP(D200,Sku_Consolidated!A2:S948,19,FALSE)="VAM",VLOOKUP(U200,Store_VAM!B2:L271,11, FALSE),VLOOKUP(U200,Store_SRP!B2:L103,11, FALSE)))</f>
      </c>
      <c r="U200" s="14">
        <v>2012</v>
      </c>
      <c r="V200">
        <f>IF(VLOOKUP(D200,Sku_Consolidated!A2:S948,19,FALSE)="SHOWCASE", VLOOKUP(U200,Store_Showcase!B2:C134,2, FALSE), IF(VLOOKUP(D200,Sku_Consolidated!A2:S948,19,FALSE)="VAM",VLOOKUP(U200,Store_VAM!B2:C271,2, FALSE),VLOOKUP(U200,Store_SRP!B2:C103,2, FALSE)))</f>
      </c>
      <c r="W200">
        <f>VLOOKUP(D200,Sku_Consolidated!A2:G948, 7, FALSE)</f>
      </c>
      <c r="X200">
        <f>VLOOKUP(D200,Sku_Consolidated!A2:K948, 11, FALSE)</f>
      </c>
      <c r="Y200">
        <f>VLOOKUP(D200,Sku_Consolidated!A2:H948, 8, FALSE)</f>
      </c>
      <c r="Z200">
        <f>VLOOKUP(D200,Sku_Consolidated!A2:I948, 9, FALSE)</f>
      </c>
      <c r="AA200" t="s">
        <v>41</v>
      </c>
      <c r="AB200">
        <f>VLOOKUP(D200,Sku_Consolidated!A2:E948, {5}, FALSE)</f>
      </c>
      <c r="AC200">
        <f>IF(VLOOKUP(D200,Sku_Consolidated!A2:S948,19,FALSE)="SHOWCASE", VLOOKUP(U200,Store_Showcase!B2:N134,13, FALSE), IF(VLOOKUP(D200,Sku_Consolidated!A2:S948,19,FALSE)="VAM",VLOOKUP(U200,Store_VAM!B2:N271,13, FALSE),VLOOKUP(U200,Store_SRP!B2:N103,13, FALSE)))</f>
      </c>
      <c r="AD200">
        <f>IF(IFERROR(AC200,TRUE)=TRUE, "-","OK")</f>
      </c>
      <c r="AE200">
        <f>IF(IFERROR(VLOOKUP(U200,Store_Showcase!B2:H134,{5}, FALSE), TRUE)=TRUE, IF(IFERROR(VLOOKUP(U200,Store_SRP!B2:H103,{5}, FALSE), TRUE)=TRUE,VLOOKUP(U200,Store_VAM!B2:H271,{5}, FALSE),VLOOKUP(U200,Store_SRP!B2:H103,{5}, FALSE)), VLOOKUP(U200,Store_Showcase!B2:H134,{5}, FALSE))</f>
      </c>
      <c r="AF200">
        <f>IF(IFERROR(VLOOKUP(U200,Store_Showcase!B2:H134,{6}, FALSE), TRUE)=TRUE, IF(IFERROR(VLOOKUP(U200,Store_SRP!B2:H103,{6}, FALSE), TRUE)=TRUE,VLOOKUP(U200,Store_VAM!B2:H271,{6}, FALSE),VLOOKUP(U200,Store_SRP!B2:H103,{6}, FALSE)), VLOOKUP(U200,Store_Showcase!B2:H134,{6}, FALSE))</f>
      </c>
      <c r="AG200">
        <f>VLOOKUP(D200,Sku_Consolidated!A2:R948,18,FALSE)</f>
      </c>
      <c r="AH200">
        <f>VLOOKUP(D200,Sku_Consolidated!A2:S948,19,FALSE)</f>
      </c>
      <c r="AI200">
        <f>VLOOKUP(D200,Sku_Consolidated!A2:T948,20,FALSE)</f>
      </c>
    </row>
    <row r="201" spans="1:35" x14ac:dyDescent="0.25">
      <c r="A201">
        <v>2024</v>
      </c>
      <c r="B201" t="s">
        <v>30</v>
      </c>
      <c r="C201" t="s">
        <v>31</v>
      </c>
      <c r="D201">
        <v>21844</v>
      </c>
      <c r="E201" t="s">
        <v>220</v>
      </c>
      <c r="F201" s="12" t="s">
        <v>154</v>
      </c>
      <c r="G201" s="12" t="s">
        <v>154</v>
      </c>
      <c r="H201" t="s">
        <v>10</v>
      </c>
      <c r="I201" s="13" t="s">
        <v>260</v>
      </c>
      <c r="J201" s="13">
        <f>IF(H201="EA", I201, 0)</f>
      </c>
      <c r="K201" s="13">
        <f>IF(H201="KG", I201, I201 * VLOOKUP(D201,Sku_Consolidated!A2:U948,21,FALSE))</f>
      </c>
      <c r="L201" s="14" t="s">
        <v>36</v>
      </c>
      <c r="M201">
        <v>88</v>
      </c>
      <c r="N201" s="14" t="s">
        <v>261</v>
      </c>
      <c r="O201" s="14" t="s">
        <v>262</v>
      </c>
      <c r="P201" s="14" t="s">
        <v>36</v>
      </c>
      <c r="Q201" s="14" t="s">
        <v>262</v>
      </c>
      <c r="R201">
        <f>IF(IFERROR(VLOOKUP(U201,Store_Showcase!B2:H134,7, FALSE), TRUE)=TRUE, IF(IFERROR(VLOOKUP(U201,Store_SRP!B2:H103,7, FALSE), TRUE)=TRUE,VLOOKUP(U201,Store_VAM!B2:H271,7, FALSE),VLOOKUP(U201,Store_SRP!B2:H103,7, FALSE)), VLOOKUP(U201,Store_Showcase!B2:H134,7, FALSE))</f>
      </c>
      <c r="S201">
        <f>IF(IFERROR(VLOOKUP(U201,Store_Showcase!B2:K134,10, FALSE), TRUE)=TRUE, IF(IFERROR(VLOOKUP(U201,Store_SRP!B2:K103,10, FALSE), TRUE)=TRUE,VLOOKUP(U201,Store_VAM!B2:K271,10, FALSE),VLOOKUP(U201,Store_SRP!B2:K103,10, FALSE)), VLOOKUP(U201,Store_Showcase!B2:K134,10, FALSE))</f>
      </c>
      <c r="T201">
        <f>IF(VLOOKUP(D201,Sku_Consolidated!A2:S948,19,FALSE)="SHOWCASE", VLOOKUP(U201,Store_Showcase!B2:L134,11, FALSE), IF(VLOOKUP(D201,Sku_Consolidated!A2:S948,19,FALSE)="VAM",VLOOKUP(U201,Store_VAM!B2:L271,11, FALSE),VLOOKUP(U201,Store_SRP!B2:L103,11, FALSE)))</f>
      </c>
      <c r="U201" s="14">
        <v>2012</v>
      </c>
      <c r="V201">
        <f>IF(VLOOKUP(D201,Sku_Consolidated!A2:S948,19,FALSE)="SHOWCASE", VLOOKUP(U201,Store_Showcase!B2:C134,2, FALSE), IF(VLOOKUP(D201,Sku_Consolidated!A2:S948,19,FALSE)="VAM",VLOOKUP(U201,Store_VAM!B2:C271,2, FALSE),VLOOKUP(U201,Store_SRP!B2:C103,2, FALSE)))</f>
      </c>
      <c r="W201">
        <f>VLOOKUP(D201,Sku_Consolidated!A2:G948, 7, FALSE)</f>
      </c>
      <c r="X201">
        <f>VLOOKUP(D201,Sku_Consolidated!A2:K948, 11, FALSE)</f>
      </c>
      <c r="Y201">
        <f>VLOOKUP(D201,Sku_Consolidated!A2:H948, 8, FALSE)</f>
      </c>
      <c r="Z201">
        <f>VLOOKUP(D201,Sku_Consolidated!A2:I948, 9, FALSE)</f>
      </c>
      <c r="AA201" t="s">
        <v>41</v>
      </c>
      <c r="AB201">
        <f>VLOOKUP(D201,Sku_Consolidated!A2:E948, {5}, FALSE)</f>
      </c>
      <c r="AC201">
        <f>IF(VLOOKUP(D201,Sku_Consolidated!A2:S948,19,FALSE)="SHOWCASE", VLOOKUP(U201,Store_Showcase!B2:N134,13, FALSE), IF(VLOOKUP(D201,Sku_Consolidated!A2:S948,19,FALSE)="VAM",VLOOKUP(U201,Store_VAM!B2:N271,13, FALSE),VLOOKUP(U201,Store_SRP!B2:N103,13, FALSE)))</f>
      </c>
      <c r="AD201">
        <f>IF(IFERROR(AC201,TRUE)=TRUE, "-","OK")</f>
      </c>
      <c r="AE201">
        <f>IF(IFERROR(VLOOKUP(U201,Store_Showcase!B2:H134,{5}, FALSE), TRUE)=TRUE, IF(IFERROR(VLOOKUP(U201,Store_SRP!B2:H103,{5}, FALSE), TRUE)=TRUE,VLOOKUP(U201,Store_VAM!B2:H271,{5}, FALSE),VLOOKUP(U201,Store_SRP!B2:H103,{5}, FALSE)), VLOOKUP(U201,Store_Showcase!B2:H134,{5}, FALSE))</f>
      </c>
      <c r="AF201">
        <f>IF(IFERROR(VLOOKUP(U201,Store_Showcase!B2:H134,{6}, FALSE), TRUE)=TRUE, IF(IFERROR(VLOOKUP(U201,Store_SRP!B2:H103,{6}, FALSE), TRUE)=TRUE,VLOOKUP(U201,Store_VAM!B2:H271,{6}, FALSE),VLOOKUP(U201,Store_SRP!B2:H103,{6}, FALSE)), VLOOKUP(U201,Store_Showcase!B2:H134,{6}, FALSE))</f>
      </c>
      <c r="AG201">
        <f>VLOOKUP(D201,Sku_Consolidated!A2:R948,18,FALSE)</f>
      </c>
      <c r="AH201">
        <f>VLOOKUP(D201,Sku_Consolidated!A2:S948,19,FALSE)</f>
      </c>
      <c r="AI201">
        <f>VLOOKUP(D201,Sku_Consolidated!A2:T948,20,FALSE)</f>
      </c>
    </row>
    <row r="202" spans="1:35" x14ac:dyDescent="0.25">
      <c r="A202">
        <v>2024</v>
      </c>
      <c r="B202" t="s">
        <v>30</v>
      </c>
      <c r="C202" t="s">
        <v>31</v>
      </c>
      <c r="D202">
        <v>21865</v>
      </c>
      <c r="E202" t="s">
        <v>263</v>
      </c>
      <c r="F202" s="12" t="s">
        <v>154</v>
      </c>
      <c r="G202" s="12" t="s">
        <v>154</v>
      </c>
      <c r="H202" t="s">
        <v>10</v>
      </c>
      <c r="I202" s="13" t="s">
        <v>264</v>
      </c>
      <c r="J202" s="13">
        <f>IF(H202="EA", I202, 0)</f>
      </c>
      <c r="K202" s="13">
        <f>IF(H202="KG", I202, I202 * VLOOKUP(D202,Sku_Consolidated!A2:U948,21,FALSE))</f>
      </c>
      <c r="L202" s="14" t="s">
        <v>36</v>
      </c>
      <c r="M202">
        <v>88</v>
      </c>
      <c r="N202" s="14" t="s">
        <v>265</v>
      </c>
      <c r="O202" s="14" t="s">
        <v>266</v>
      </c>
      <c r="P202" s="14" t="s">
        <v>36</v>
      </c>
      <c r="Q202" s="14" t="s">
        <v>266</v>
      </c>
      <c r="R202">
        <f>IF(IFERROR(VLOOKUP(U202,Store_Showcase!B2:H134,7, FALSE), TRUE)=TRUE, IF(IFERROR(VLOOKUP(U202,Store_SRP!B2:H103,7, FALSE), TRUE)=TRUE,VLOOKUP(U202,Store_VAM!B2:H271,7, FALSE),VLOOKUP(U202,Store_SRP!B2:H103,7, FALSE)), VLOOKUP(U202,Store_Showcase!B2:H134,7, FALSE))</f>
      </c>
      <c r="S202">
        <f>IF(IFERROR(VLOOKUP(U202,Store_Showcase!B2:K134,10, FALSE), TRUE)=TRUE, IF(IFERROR(VLOOKUP(U202,Store_SRP!B2:K103,10, FALSE), TRUE)=TRUE,VLOOKUP(U202,Store_VAM!B2:K271,10, FALSE),VLOOKUP(U202,Store_SRP!B2:K103,10, FALSE)), VLOOKUP(U202,Store_Showcase!B2:K134,10, FALSE))</f>
      </c>
      <c r="T202">
        <f>IF(VLOOKUP(D202,Sku_Consolidated!A2:S948,19,FALSE)="SHOWCASE", VLOOKUP(U202,Store_Showcase!B2:L134,11, FALSE), IF(VLOOKUP(D202,Sku_Consolidated!A2:S948,19,FALSE)="VAM",VLOOKUP(U202,Store_VAM!B2:L271,11, FALSE),VLOOKUP(U202,Store_SRP!B2:L103,11, FALSE)))</f>
      </c>
      <c r="U202" s="14">
        <v>2012</v>
      </c>
      <c r="V202">
        <f>IF(VLOOKUP(D202,Sku_Consolidated!A2:S948,19,FALSE)="SHOWCASE", VLOOKUP(U202,Store_Showcase!B2:C134,2, FALSE), IF(VLOOKUP(D202,Sku_Consolidated!A2:S948,19,FALSE)="VAM",VLOOKUP(U202,Store_VAM!B2:C271,2, FALSE),VLOOKUP(U202,Store_SRP!B2:C103,2, FALSE)))</f>
      </c>
      <c r="W202">
        <f>VLOOKUP(D202,Sku_Consolidated!A2:G948, 7, FALSE)</f>
      </c>
      <c r="X202">
        <f>VLOOKUP(D202,Sku_Consolidated!A2:K948, 11, FALSE)</f>
      </c>
      <c r="Y202">
        <f>VLOOKUP(D202,Sku_Consolidated!A2:H948, 8, FALSE)</f>
      </c>
      <c r="Z202">
        <f>VLOOKUP(D202,Sku_Consolidated!A2:I948, 9, FALSE)</f>
      </c>
      <c r="AA202" t="s">
        <v>41</v>
      </c>
      <c r="AB202">
        <f>VLOOKUP(D202,Sku_Consolidated!A2:E948, {5}, FALSE)</f>
      </c>
      <c r="AC202">
        <f>IF(VLOOKUP(D202,Sku_Consolidated!A2:S948,19,FALSE)="SHOWCASE", VLOOKUP(U202,Store_Showcase!B2:N134,13, FALSE), IF(VLOOKUP(D202,Sku_Consolidated!A2:S948,19,FALSE)="VAM",VLOOKUP(U202,Store_VAM!B2:N271,13, FALSE),VLOOKUP(U202,Store_SRP!B2:N103,13, FALSE)))</f>
      </c>
      <c r="AD202">
        <f>IF(IFERROR(AC202,TRUE)=TRUE, "-","OK")</f>
      </c>
      <c r="AE202">
        <f>IF(IFERROR(VLOOKUP(U202,Store_Showcase!B2:H134,{5}, FALSE), TRUE)=TRUE, IF(IFERROR(VLOOKUP(U202,Store_SRP!B2:H103,{5}, FALSE), TRUE)=TRUE,VLOOKUP(U202,Store_VAM!B2:H271,{5}, FALSE),VLOOKUP(U202,Store_SRP!B2:H103,{5}, FALSE)), VLOOKUP(U202,Store_Showcase!B2:H134,{5}, FALSE))</f>
      </c>
      <c r="AF202">
        <f>IF(IFERROR(VLOOKUP(U202,Store_Showcase!B2:H134,{6}, FALSE), TRUE)=TRUE, IF(IFERROR(VLOOKUP(U202,Store_SRP!B2:H103,{6}, FALSE), TRUE)=TRUE,VLOOKUP(U202,Store_VAM!B2:H271,{6}, FALSE),VLOOKUP(U202,Store_SRP!B2:H103,{6}, FALSE)), VLOOKUP(U202,Store_Showcase!B2:H134,{6}, FALSE))</f>
      </c>
      <c r="AG202">
        <f>VLOOKUP(D202,Sku_Consolidated!A2:R948,18,FALSE)</f>
      </c>
      <c r="AH202">
        <f>VLOOKUP(D202,Sku_Consolidated!A2:S948,19,FALSE)</f>
      </c>
      <c r="AI202">
        <f>VLOOKUP(D202,Sku_Consolidated!A2:T948,20,FALSE)</f>
      </c>
    </row>
    <row r="203" spans="1:35" x14ac:dyDescent="0.25">
      <c r="A203">
        <v>2024</v>
      </c>
      <c r="B203" t="s">
        <v>30</v>
      </c>
      <c r="C203" t="s">
        <v>31</v>
      </c>
      <c r="D203">
        <v>21866</v>
      </c>
      <c r="E203" t="s">
        <v>267</v>
      </c>
      <c r="F203" s="12" t="s">
        <v>154</v>
      </c>
      <c r="G203" s="12" t="s">
        <v>154</v>
      </c>
      <c r="H203" t="s">
        <v>10</v>
      </c>
      <c r="I203" s="13" t="s">
        <v>268</v>
      </c>
      <c r="J203" s="13">
        <f>IF(H203="EA", I203, 0)</f>
      </c>
      <c r="K203" s="13">
        <f>IF(H203="KG", I203, I203 * VLOOKUP(D203,Sku_Consolidated!A2:U948,21,FALSE))</f>
      </c>
      <c r="L203" s="14" t="s">
        <v>36</v>
      </c>
      <c r="M203">
        <v>88</v>
      </c>
      <c r="N203" s="14" t="s">
        <v>269</v>
      </c>
      <c r="O203" s="14" t="s">
        <v>270</v>
      </c>
      <c r="P203" s="14" t="s">
        <v>36</v>
      </c>
      <c r="Q203" s="14" t="s">
        <v>270</v>
      </c>
      <c r="R203">
        <f>IF(IFERROR(VLOOKUP(U203,Store_Showcase!B2:H134,7, FALSE), TRUE)=TRUE, IF(IFERROR(VLOOKUP(U203,Store_SRP!B2:H103,7, FALSE), TRUE)=TRUE,VLOOKUP(U203,Store_VAM!B2:H271,7, FALSE),VLOOKUP(U203,Store_SRP!B2:H103,7, FALSE)), VLOOKUP(U203,Store_Showcase!B2:H134,7, FALSE))</f>
      </c>
      <c r="S203">
        <f>IF(IFERROR(VLOOKUP(U203,Store_Showcase!B2:K134,10, FALSE), TRUE)=TRUE, IF(IFERROR(VLOOKUP(U203,Store_SRP!B2:K103,10, FALSE), TRUE)=TRUE,VLOOKUP(U203,Store_VAM!B2:K271,10, FALSE),VLOOKUP(U203,Store_SRP!B2:K103,10, FALSE)), VLOOKUP(U203,Store_Showcase!B2:K134,10, FALSE))</f>
      </c>
      <c r="T203">
        <f>IF(VLOOKUP(D203,Sku_Consolidated!A2:S948,19,FALSE)="SHOWCASE", VLOOKUP(U203,Store_Showcase!B2:L134,11, FALSE), IF(VLOOKUP(D203,Sku_Consolidated!A2:S948,19,FALSE)="VAM",VLOOKUP(U203,Store_VAM!B2:L271,11, FALSE),VLOOKUP(U203,Store_SRP!B2:L103,11, FALSE)))</f>
      </c>
      <c r="U203" s="14">
        <v>2012</v>
      </c>
      <c r="V203">
        <f>IF(VLOOKUP(D203,Sku_Consolidated!A2:S948,19,FALSE)="SHOWCASE", VLOOKUP(U203,Store_Showcase!B2:C134,2, FALSE), IF(VLOOKUP(D203,Sku_Consolidated!A2:S948,19,FALSE)="VAM",VLOOKUP(U203,Store_VAM!B2:C271,2, FALSE),VLOOKUP(U203,Store_SRP!B2:C103,2, FALSE)))</f>
      </c>
      <c r="W203">
        <f>VLOOKUP(D203,Sku_Consolidated!A2:G948, 7, FALSE)</f>
      </c>
      <c r="X203">
        <f>VLOOKUP(D203,Sku_Consolidated!A2:K948, 11, FALSE)</f>
      </c>
      <c r="Y203">
        <f>VLOOKUP(D203,Sku_Consolidated!A2:H948, 8, FALSE)</f>
      </c>
      <c r="Z203">
        <f>VLOOKUP(D203,Sku_Consolidated!A2:I948, 9, FALSE)</f>
      </c>
      <c r="AA203" t="s">
        <v>41</v>
      </c>
      <c r="AB203">
        <f>VLOOKUP(D203,Sku_Consolidated!A2:E948, {5}, FALSE)</f>
      </c>
      <c r="AC203">
        <f>IF(VLOOKUP(D203,Sku_Consolidated!A2:S948,19,FALSE)="SHOWCASE", VLOOKUP(U203,Store_Showcase!B2:N134,13, FALSE), IF(VLOOKUP(D203,Sku_Consolidated!A2:S948,19,FALSE)="VAM",VLOOKUP(U203,Store_VAM!B2:N271,13, FALSE),VLOOKUP(U203,Store_SRP!B2:N103,13, FALSE)))</f>
      </c>
      <c r="AD203">
        <f>IF(IFERROR(AC203,TRUE)=TRUE, "-","OK")</f>
      </c>
      <c r="AE203">
        <f>IF(IFERROR(VLOOKUP(U203,Store_Showcase!B2:H134,{5}, FALSE), TRUE)=TRUE, IF(IFERROR(VLOOKUP(U203,Store_SRP!B2:H103,{5}, FALSE), TRUE)=TRUE,VLOOKUP(U203,Store_VAM!B2:H271,{5}, FALSE),VLOOKUP(U203,Store_SRP!B2:H103,{5}, FALSE)), VLOOKUP(U203,Store_Showcase!B2:H134,{5}, FALSE))</f>
      </c>
      <c r="AF203">
        <f>IF(IFERROR(VLOOKUP(U203,Store_Showcase!B2:H134,{6}, FALSE), TRUE)=TRUE, IF(IFERROR(VLOOKUP(U203,Store_SRP!B2:H103,{6}, FALSE), TRUE)=TRUE,VLOOKUP(U203,Store_VAM!B2:H271,{6}, FALSE),VLOOKUP(U203,Store_SRP!B2:H103,{6}, FALSE)), VLOOKUP(U203,Store_Showcase!B2:H134,{6}, FALSE))</f>
      </c>
      <c r="AG203">
        <f>VLOOKUP(D203,Sku_Consolidated!A2:R948,18,FALSE)</f>
      </c>
      <c r="AH203">
        <f>VLOOKUP(D203,Sku_Consolidated!A2:S948,19,FALSE)</f>
      </c>
      <c r="AI203">
        <f>VLOOKUP(D203,Sku_Consolidated!A2:T948,20,FALSE)</f>
      </c>
    </row>
    <row r="204" spans="1:35" x14ac:dyDescent="0.25">
      <c r="A204">
        <v>2024</v>
      </c>
      <c r="B204" t="s">
        <v>30</v>
      </c>
      <c r="C204" t="s">
        <v>31</v>
      </c>
      <c r="D204">
        <v>21870</v>
      </c>
      <c r="E204" t="s">
        <v>271</v>
      </c>
      <c r="F204" s="12" t="s">
        <v>154</v>
      </c>
      <c r="G204" s="12" t="s">
        <v>154</v>
      </c>
      <c r="H204" t="s">
        <v>10</v>
      </c>
      <c r="I204" s="13" t="s">
        <v>272</v>
      </c>
      <c r="J204" s="13">
        <f>IF(H204="EA", I204, 0)</f>
      </c>
      <c r="K204" s="13">
        <f>IF(H204="KG", I204, I204 * VLOOKUP(D204,Sku_Consolidated!A2:U948,21,FALSE))</f>
      </c>
      <c r="L204" s="14" t="s">
        <v>36</v>
      </c>
      <c r="M204">
        <v>88</v>
      </c>
      <c r="N204" s="14" t="s">
        <v>273</v>
      </c>
      <c r="O204" s="14" t="s">
        <v>274</v>
      </c>
      <c r="P204" s="14" t="s">
        <v>36</v>
      </c>
      <c r="Q204" s="14" t="s">
        <v>274</v>
      </c>
      <c r="R204">
        <f>IF(IFERROR(VLOOKUP(U204,Store_Showcase!B2:H134,7, FALSE), TRUE)=TRUE, IF(IFERROR(VLOOKUP(U204,Store_SRP!B2:H103,7, FALSE), TRUE)=TRUE,VLOOKUP(U204,Store_VAM!B2:H271,7, FALSE),VLOOKUP(U204,Store_SRP!B2:H103,7, FALSE)), VLOOKUP(U204,Store_Showcase!B2:H134,7, FALSE))</f>
      </c>
      <c r="S204">
        <f>IF(IFERROR(VLOOKUP(U204,Store_Showcase!B2:K134,10, FALSE), TRUE)=TRUE, IF(IFERROR(VLOOKUP(U204,Store_SRP!B2:K103,10, FALSE), TRUE)=TRUE,VLOOKUP(U204,Store_VAM!B2:K271,10, FALSE),VLOOKUP(U204,Store_SRP!B2:K103,10, FALSE)), VLOOKUP(U204,Store_Showcase!B2:K134,10, FALSE))</f>
      </c>
      <c r="T204">
        <f>IF(VLOOKUP(D204,Sku_Consolidated!A2:S948,19,FALSE)="SHOWCASE", VLOOKUP(U204,Store_Showcase!B2:L134,11, FALSE), IF(VLOOKUP(D204,Sku_Consolidated!A2:S948,19,FALSE)="VAM",VLOOKUP(U204,Store_VAM!B2:L271,11, FALSE),VLOOKUP(U204,Store_SRP!B2:L103,11, FALSE)))</f>
      </c>
      <c r="U204" s="14">
        <v>2012</v>
      </c>
      <c r="V204">
        <f>IF(VLOOKUP(D204,Sku_Consolidated!A2:S948,19,FALSE)="SHOWCASE", VLOOKUP(U204,Store_Showcase!B2:C134,2, FALSE), IF(VLOOKUP(D204,Sku_Consolidated!A2:S948,19,FALSE)="VAM",VLOOKUP(U204,Store_VAM!B2:C271,2, FALSE),VLOOKUP(U204,Store_SRP!B2:C103,2, FALSE)))</f>
      </c>
      <c r="W204">
        <f>VLOOKUP(D204,Sku_Consolidated!A2:G948, 7, FALSE)</f>
      </c>
      <c r="X204">
        <f>VLOOKUP(D204,Sku_Consolidated!A2:K948, 11, FALSE)</f>
      </c>
      <c r="Y204">
        <f>VLOOKUP(D204,Sku_Consolidated!A2:H948, 8, FALSE)</f>
      </c>
      <c r="Z204">
        <f>VLOOKUP(D204,Sku_Consolidated!A2:I948, 9, FALSE)</f>
      </c>
      <c r="AA204" t="s">
        <v>41</v>
      </c>
      <c r="AB204">
        <f>VLOOKUP(D204,Sku_Consolidated!A2:E948, {5}, FALSE)</f>
      </c>
      <c r="AC204">
        <f>IF(VLOOKUP(D204,Sku_Consolidated!A2:S948,19,FALSE)="SHOWCASE", VLOOKUP(U204,Store_Showcase!B2:N134,13, FALSE), IF(VLOOKUP(D204,Sku_Consolidated!A2:S948,19,FALSE)="VAM",VLOOKUP(U204,Store_VAM!B2:N271,13, FALSE),VLOOKUP(U204,Store_SRP!B2:N103,13, FALSE)))</f>
      </c>
      <c r="AD204">
        <f>IF(IFERROR(AC204,TRUE)=TRUE, "-","OK")</f>
      </c>
      <c r="AE204">
        <f>IF(IFERROR(VLOOKUP(U204,Store_Showcase!B2:H134,{5}, FALSE), TRUE)=TRUE, IF(IFERROR(VLOOKUP(U204,Store_SRP!B2:H103,{5}, FALSE), TRUE)=TRUE,VLOOKUP(U204,Store_VAM!B2:H271,{5}, FALSE),VLOOKUP(U204,Store_SRP!B2:H103,{5}, FALSE)), VLOOKUP(U204,Store_Showcase!B2:H134,{5}, FALSE))</f>
      </c>
      <c r="AF204">
        <f>IF(IFERROR(VLOOKUP(U204,Store_Showcase!B2:H134,{6}, FALSE), TRUE)=TRUE, IF(IFERROR(VLOOKUP(U204,Store_SRP!B2:H103,{6}, FALSE), TRUE)=TRUE,VLOOKUP(U204,Store_VAM!B2:H271,{6}, FALSE),VLOOKUP(U204,Store_SRP!B2:H103,{6}, FALSE)), VLOOKUP(U204,Store_Showcase!B2:H134,{6}, FALSE))</f>
      </c>
      <c r="AG204">
        <f>VLOOKUP(D204,Sku_Consolidated!A2:R948,18,FALSE)</f>
      </c>
      <c r="AH204">
        <f>VLOOKUP(D204,Sku_Consolidated!A2:S948,19,FALSE)</f>
      </c>
      <c r="AI204">
        <f>VLOOKUP(D204,Sku_Consolidated!A2:T948,20,FALSE)</f>
      </c>
    </row>
    <row r="205" spans="1:35" x14ac:dyDescent="0.25">
      <c r="A205">
        <v>2024</v>
      </c>
      <c r="B205" t="s">
        <v>30</v>
      </c>
      <c r="C205" t="s">
        <v>31</v>
      </c>
      <c r="D205">
        <v>104086250</v>
      </c>
      <c r="E205" t="s">
        <v>175</v>
      </c>
      <c r="F205" s="12" t="s">
        <v>155</v>
      </c>
      <c r="G205" s="12" t="s">
        <v>155</v>
      </c>
      <c r="H205" t="s">
        <v>34</v>
      </c>
      <c r="I205" s="13" t="s">
        <v>35</v>
      </c>
      <c r="J205" s="13">
        <f>IF(H205="EA", I205, 0)</f>
      </c>
      <c r="K205" s="13">
        <f>IF(H205="KG", I205, I205 * VLOOKUP(D205,Sku_Consolidated!A2:U948,21,FALSE))</f>
      </c>
      <c r="L205" s="14" t="s">
        <v>36</v>
      </c>
      <c r="M205">
        <v>88</v>
      </c>
      <c r="N205" s="14" t="s">
        <v>176</v>
      </c>
      <c r="O205" s="14" t="s">
        <v>177</v>
      </c>
      <c r="P205" s="14" t="s">
        <v>36</v>
      </c>
      <c r="Q205" s="14" t="s">
        <v>177</v>
      </c>
      <c r="R205">
        <f>IF(IFERROR(VLOOKUP(U205,Store_Showcase!B2:H134,7, FALSE), TRUE)=TRUE, IF(IFERROR(VLOOKUP(U205,Store_SRP!B2:H103,7, FALSE), TRUE)=TRUE,VLOOKUP(U205,Store_VAM!B2:H271,7, FALSE),VLOOKUP(U205,Store_SRP!B2:H103,7, FALSE)), VLOOKUP(U205,Store_Showcase!B2:H134,7, FALSE))</f>
      </c>
      <c r="S205">
        <f>IF(IFERROR(VLOOKUP(U205,Store_Showcase!B2:K134,10, FALSE), TRUE)=TRUE, IF(IFERROR(VLOOKUP(U205,Store_SRP!B2:K103,10, FALSE), TRUE)=TRUE,VLOOKUP(U205,Store_VAM!B2:K271,10, FALSE),VLOOKUP(U205,Store_SRP!B2:K103,10, FALSE)), VLOOKUP(U205,Store_Showcase!B2:K134,10, FALSE))</f>
      </c>
      <c r="T205">
        <f>IF(VLOOKUP(D205,Sku_Consolidated!A2:S948,19,FALSE)="SHOWCASE", VLOOKUP(U205,Store_Showcase!B2:L134,11, FALSE), IF(VLOOKUP(D205,Sku_Consolidated!A2:S948,19,FALSE)="VAM",VLOOKUP(U205,Store_VAM!B2:L271,11, FALSE),VLOOKUP(U205,Store_SRP!B2:L103,11, FALSE)))</f>
      </c>
      <c r="U205" s="14">
        <v>2012</v>
      </c>
      <c r="V205">
        <f>IF(VLOOKUP(D205,Sku_Consolidated!A2:S948,19,FALSE)="SHOWCASE", VLOOKUP(U205,Store_Showcase!B2:C134,2, FALSE), IF(VLOOKUP(D205,Sku_Consolidated!A2:S948,19,FALSE)="VAM",VLOOKUP(U205,Store_VAM!B2:C271,2, FALSE),VLOOKUP(U205,Store_SRP!B2:C103,2, FALSE)))</f>
      </c>
      <c r="W205">
        <f>VLOOKUP(D205,Sku_Consolidated!A2:G948, 7, FALSE)</f>
      </c>
      <c r="X205">
        <f>VLOOKUP(D205,Sku_Consolidated!A2:K948, 11, FALSE)</f>
      </c>
      <c r="Y205">
        <f>VLOOKUP(D205,Sku_Consolidated!A2:H948, 8, FALSE)</f>
      </c>
      <c r="Z205">
        <f>VLOOKUP(D205,Sku_Consolidated!A2:I948, 9, FALSE)</f>
      </c>
      <c r="AA205" t="s">
        <v>41</v>
      </c>
      <c r="AB205">
        <f>VLOOKUP(D205,Sku_Consolidated!A2:E948, {5}, FALSE)</f>
      </c>
      <c r="AC205">
        <f>IF(VLOOKUP(D205,Sku_Consolidated!A2:S948,19,FALSE)="SHOWCASE", VLOOKUP(U205,Store_Showcase!B2:N134,13, FALSE), IF(VLOOKUP(D205,Sku_Consolidated!A2:S948,19,FALSE)="VAM",VLOOKUP(U205,Store_VAM!B2:N271,13, FALSE),VLOOKUP(U205,Store_SRP!B2:N103,13, FALSE)))</f>
      </c>
      <c r="AD205">
        <f>IF(IFERROR(AC205,TRUE)=TRUE, "-","OK")</f>
      </c>
      <c r="AE205">
        <f>IF(IFERROR(VLOOKUP(U205,Store_Showcase!B2:H134,{5}, FALSE), TRUE)=TRUE, IF(IFERROR(VLOOKUP(U205,Store_SRP!B2:H103,{5}, FALSE), TRUE)=TRUE,VLOOKUP(U205,Store_VAM!B2:H271,{5}, FALSE),VLOOKUP(U205,Store_SRP!B2:H103,{5}, FALSE)), VLOOKUP(U205,Store_Showcase!B2:H134,{5}, FALSE))</f>
      </c>
      <c r="AF205">
        <f>IF(IFERROR(VLOOKUP(U205,Store_Showcase!B2:H134,{6}, FALSE), TRUE)=TRUE, IF(IFERROR(VLOOKUP(U205,Store_SRP!B2:H103,{6}, FALSE), TRUE)=TRUE,VLOOKUP(U205,Store_VAM!B2:H271,{6}, FALSE),VLOOKUP(U205,Store_SRP!B2:H103,{6}, FALSE)), VLOOKUP(U205,Store_Showcase!B2:H134,{6}, FALSE))</f>
      </c>
      <c r="AG205">
        <f>VLOOKUP(D205,Sku_Consolidated!A2:R948,18,FALSE)</f>
      </c>
      <c r="AH205">
        <f>VLOOKUP(D205,Sku_Consolidated!A2:S948,19,FALSE)</f>
      </c>
      <c r="AI205">
        <f>VLOOKUP(D205,Sku_Consolidated!A2:T948,20,FALSE)</f>
      </c>
    </row>
    <row r="206" spans="1:35" x14ac:dyDescent="0.25">
      <c r="A206">
        <v>2024</v>
      </c>
      <c r="B206" t="s">
        <v>30</v>
      </c>
      <c r="C206" t="s">
        <v>31</v>
      </c>
      <c r="D206">
        <v>21825</v>
      </c>
      <c r="E206" t="s">
        <v>208</v>
      </c>
      <c r="F206" s="12" t="s">
        <v>155</v>
      </c>
      <c r="G206" s="12" t="s">
        <v>155</v>
      </c>
      <c r="H206" t="s">
        <v>10</v>
      </c>
      <c r="I206" s="13" t="s">
        <v>275</v>
      </c>
      <c r="J206" s="13">
        <f>IF(H206="EA", I206, 0)</f>
      </c>
      <c r="K206" s="13">
        <f>IF(H206="KG", I206, I206 * VLOOKUP(D206,Sku_Consolidated!A2:U948,21,FALSE))</f>
      </c>
      <c r="L206" s="14" t="s">
        <v>36</v>
      </c>
      <c r="M206">
        <v>88</v>
      </c>
      <c r="N206" s="14" t="s">
        <v>276</v>
      </c>
      <c r="O206" s="14" t="s">
        <v>277</v>
      </c>
      <c r="P206" s="14" t="s">
        <v>36</v>
      </c>
      <c r="Q206" s="14" t="s">
        <v>277</v>
      </c>
      <c r="R206">
        <f>IF(IFERROR(VLOOKUP(U206,Store_Showcase!B2:H134,7, FALSE), TRUE)=TRUE, IF(IFERROR(VLOOKUP(U206,Store_SRP!B2:H103,7, FALSE), TRUE)=TRUE,VLOOKUP(U206,Store_VAM!B2:H271,7, FALSE),VLOOKUP(U206,Store_SRP!B2:H103,7, FALSE)), VLOOKUP(U206,Store_Showcase!B2:H134,7, FALSE))</f>
      </c>
      <c r="S206">
        <f>IF(IFERROR(VLOOKUP(U206,Store_Showcase!B2:K134,10, FALSE), TRUE)=TRUE, IF(IFERROR(VLOOKUP(U206,Store_SRP!B2:K103,10, FALSE), TRUE)=TRUE,VLOOKUP(U206,Store_VAM!B2:K271,10, FALSE),VLOOKUP(U206,Store_SRP!B2:K103,10, FALSE)), VLOOKUP(U206,Store_Showcase!B2:K134,10, FALSE))</f>
      </c>
      <c r="T206">
        <f>IF(VLOOKUP(D206,Sku_Consolidated!A2:S948,19,FALSE)="SHOWCASE", VLOOKUP(U206,Store_Showcase!B2:L134,11, FALSE), IF(VLOOKUP(D206,Sku_Consolidated!A2:S948,19,FALSE)="VAM",VLOOKUP(U206,Store_VAM!B2:L271,11, FALSE),VLOOKUP(U206,Store_SRP!B2:L103,11, FALSE)))</f>
      </c>
      <c r="U206" s="14">
        <v>2012</v>
      </c>
      <c r="V206">
        <f>IF(VLOOKUP(D206,Sku_Consolidated!A2:S948,19,FALSE)="SHOWCASE", VLOOKUP(U206,Store_Showcase!B2:C134,2, FALSE), IF(VLOOKUP(D206,Sku_Consolidated!A2:S948,19,FALSE)="VAM",VLOOKUP(U206,Store_VAM!B2:C271,2, FALSE),VLOOKUP(U206,Store_SRP!B2:C103,2, FALSE)))</f>
      </c>
      <c r="W206">
        <f>VLOOKUP(D206,Sku_Consolidated!A2:G948, 7, FALSE)</f>
      </c>
      <c r="X206">
        <f>VLOOKUP(D206,Sku_Consolidated!A2:K948, 11, FALSE)</f>
      </c>
      <c r="Y206">
        <f>VLOOKUP(D206,Sku_Consolidated!A2:H948, 8, FALSE)</f>
      </c>
      <c r="Z206">
        <f>VLOOKUP(D206,Sku_Consolidated!A2:I948, 9, FALSE)</f>
      </c>
      <c r="AA206" t="s">
        <v>41</v>
      </c>
      <c r="AB206">
        <f>VLOOKUP(D206,Sku_Consolidated!A2:E948, {5}, FALSE)</f>
      </c>
      <c r="AC206">
        <f>IF(VLOOKUP(D206,Sku_Consolidated!A2:S948,19,FALSE)="SHOWCASE", VLOOKUP(U206,Store_Showcase!B2:N134,13, FALSE), IF(VLOOKUP(D206,Sku_Consolidated!A2:S948,19,FALSE)="VAM",VLOOKUP(U206,Store_VAM!B2:N271,13, FALSE),VLOOKUP(U206,Store_SRP!B2:N103,13, FALSE)))</f>
      </c>
      <c r="AD206">
        <f>IF(IFERROR(AC206,TRUE)=TRUE, "-","OK")</f>
      </c>
      <c r="AE206">
        <f>IF(IFERROR(VLOOKUP(U206,Store_Showcase!B2:H134,{5}, FALSE), TRUE)=TRUE, IF(IFERROR(VLOOKUP(U206,Store_SRP!B2:H103,{5}, FALSE), TRUE)=TRUE,VLOOKUP(U206,Store_VAM!B2:H271,{5}, FALSE),VLOOKUP(U206,Store_SRP!B2:H103,{5}, FALSE)), VLOOKUP(U206,Store_Showcase!B2:H134,{5}, FALSE))</f>
      </c>
      <c r="AF206">
        <f>IF(IFERROR(VLOOKUP(U206,Store_Showcase!B2:H134,{6}, FALSE), TRUE)=TRUE, IF(IFERROR(VLOOKUP(U206,Store_SRP!B2:H103,{6}, FALSE), TRUE)=TRUE,VLOOKUP(U206,Store_VAM!B2:H271,{6}, FALSE),VLOOKUP(U206,Store_SRP!B2:H103,{6}, FALSE)), VLOOKUP(U206,Store_Showcase!B2:H134,{6}, FALSE))</f>
      </c>
      <c r="AG206">
        <f>VLOOKUP(D206,Sku_Consolidated!A2:R948,18,FALSE)</f>
      </c>
      <c r="AH206">
        <f>VLOOKUP(D206,Sku_Consolidated!A2:S948,19,FALSE)</f>
      </c>
      <c r="AI206">
        <f>VLOOKUP(D206,Sku_Consolidated!A2:T948,20,FALSE)</f>
      </c>
    </row>
    <row r="207" spans="1:35" x14ac:dyDescent="0.25">
      <c r="A207">
        <v>2024</v>
      </c>
      <c r="B207" t="s">
        <v>30</v>
      </c>
      <c r="C207" t="s">
        <v>31</v>
      </c>
      <c r="D207">
        <v>21838</v>
      </c>
      <c r="E207" t="s">
        <v>249</v>
      </c>
      <c r="F207" s="12" t="s">
        <v>155</v>
      </c>
      <c r="G207" s="12" t="s">
        <v>155</v>
      </c>
      <c r="H207" t="s">
        <v>10</v>
      </c>
      <c r="I207" s="13" t="s">
        <v>278</v>
      </c>
      <c r="J207" s="13">
        <f>IF(H207="EA", I207, 0)</f>
      </c>
      <c r="K207" s="13">
        <f>IF(H207="KG", I207, I207 * VLOOKUP(D207,Sku_Consolidated!A2:U948,21,FALSE))</f>
      </c>
      <c r="L207" s="14" t="s">
        <v>36</v>
      </c>
      <c r="M207">
        <v>88</v>
      </c>
      <c r="N207" s="14" t="s">
        <v>279</v>
      </c>
      <c r="O207" s="14" t="s">
        <v>280</v>
      </c>
      <c r="P207" s="14" t="s">
        <v>36</v>
      </c>
      <c r="Q207" s="14" t="s">
        <v>280</v>
      </c>
      <c r="R207">
        <f>IF(IFERROR(VLOOKUP(U207,Store_Showcase!B2:H134,7, FALSE), TRUE)=TRUE, IF(IFERROR(VLOOKUP(U207,Store_SRP!B2:H103,7, FALSE), TRUE)=TRUE,VLOOKUP(U207,Store_VAM!B2:H271,7, FALSE),VLOOKUP(U207,Store_SRP!B2:H103,7, FALSE)), VLOOKUP(U207,Store_Showcase!B2:H134,7, FALSE))</f>
      </c>
      <c r="S207">
        <f>IF(IFERROR(VLOOKUP(U207,Store_Showcase!B2:K134,10, FALSE), TRUE)=TRUE, IF(IFERROR(VLOOKUP(U207,Store_SRP!B2:K103,10, FALSE), TRUE)=TRUE,VLOOKUP(U207,Store_VAM!B2:K271,10, FALSE),VLOOKUP(U207,Store_SRP!B2:K103,10, FALSE)), VLOOKUP(U207,Store_Showcase!B2:K134,10, FALSE))</f>
      </c>
      <c r="T207">
        <f>IF(VLOOKUP(D207,Sku_Consolidated!A2:S948,19,FALSE)="SHOWCASE", VLOOKUP(U207,Store_Showcase!B2:L134,11, FALSE), IF(VLOOKUP(D207,Sku_Consolidated!A2:S948,19,FALSE)="VAM",VLOOKUP(U207,Store_VAM!B2:L271,11, FALSE),VLOOKUP(U207,Store_SRP!B2:L103,11, FALSE)))</f>
      </c>
      <c r="U207" s="14">
        <v>2012</v>
      </c>
      <c r="V207">
        <f>IF(VLOOKUP(D207,Sku_Consolidated!A2:S948,19,FALSE)="SHOWCASE", VLOOKUP(U207,Store_Showcase!B2:C134,2, FALSE), IF(VLOOKUP(D207,Sku_Consolidated!A2:S948,19,FALSE)="VAM",VLOOKUP(U207,Store_VAM!B2:C271,2, FALSE),VLOOKUP(U207,Store_SRP!B2:C103,2, FALSE)))</f>
      </c>
      <c r="W207">
        <f>VLOOKUP(D207,Sku_Consolidated!A2:G948, 7, FALSE)</f>
      </c>
      <c r="X207">
        <f>VLOOKUP(D207,Sku_Consolidated!A2:K948, 11, FALSE)</f>
      </c>
      <c r="Y207">
        <f>VLOOKUP(D207,Sku_Consolidated!A2:H948, 8, FALSE)</f>
      </c>
      <c r="Z207">
        <f>VLOOKUP(D207,Sku_Consolidated!A2:I948, 9, FALSE)</f>
      </c>
      <c r="AA207" t="s">
        <v>41</v>
      </c>
      <c r="AB207">
        <f>VLOOKUP(D207,Sku_Consolidated!A2:E948, {5}, FALSE)</f>
      </c>
      <c r="AC207">
        <f>IF(VLOOKUP(D207,Sku_Consolidated!A2:S948,19,FALSE)="SHOWCASE", VLOOKUP(U207,Store_Showcase!B2:N134,13, FALSE), IF(VLOOKUP(D207,Sku_Consolidated!A2:S948,19,FALSE)="VAM",VLOOKUP(U207,Store_VAM!B2:N271,13, FALSE),VLOOKUP(U207,Store_SRP!B2:N103,13, FALSE)))</f>
      </c>
      <c r="AD207">
        <f>IF(IFERROR(AC207,TRUE)=TRUE, "-","OK")</f>
      </c>
      <c r="AE207">
        <f>IF(IFERROR(VLOOKUP(U207,Store_Showcase!B2:H134,{5}, FALSE), TRUE)=TRUE, IF(IFERROR(VLOOKUP(U207,Store_SRP!B2:H103,{5}, FALSE), TRUE)=TRUE,VLOOKUP(U207,Store_VAM!B2:H271,{5}, FALSE),VLOOKUP(U207,Store_SRP!B2:H103,{5}, FALSE)), VLOOKUP(U207,Store_Showcase!B2:H134,{5}, FALSE))</f>
      </c>
      <c r="AF207">
        <f>IF(IFERROR(VLOOKUP(U207,Store_Showcase!B2:H134,{6}, FALSE), TRUE)=TRUE, IF(IFERROR(VLOOKUP(U207,Store_SRP!B2:H103,{6}, FALSE), TRUE)=TRUE,VLOOKUP(U207,Store_VAM!B2:H271,{6}, FALSE),VLOOKUP(U207,Store_SRP!B2:H103,{6}, FALSE)), VLOOKUP(U207,Store_Showcase!B2:H134,{6}, FALSE))</f>
      </c>
      <c r="AG207">
        <f>VLOOKUP(D207,Sku_Consolidated!A2:R948,18,FALSE)</f>
      </c>
      <c r="AH207">
        <f>VLOOKUP(D207,Sku_Consolidated!A2:S948,19,FALSE)</f>
      </c>
      <c r="AI207">
        <f>VLOOKUP(D207,Sku_Consolidated!A2:T948,20,FALSE)</f>
      </c>
    </row>
    <row r="208" spans="1:35" x14ac:dyDescent="0.25">
      <c r="A208">
        <v>2024</v>
      </c>
      <c r="B208" t="s">
        <v>30</v>
      </c>
      <c r="C208" t="s">
        <v>31</v>
      </c>
      <c r="D208">
        <v>21843</v>
      </c>
      <c r="E208" t="s">
        <v>216</v>
      </c>
      <c r="F208" s="12" t="s">
        <v>155</v>
      </c>
      <c r="G208" s="12" t="s">
        <v>155</v>
      </c>
      <c r="H208" t="s">
        <v>10</v>
      </c>
      <c r="I208" s="13" t="s">
        <v>281</v>
      </c>
      <c r="J208" s="13">
        <f>IF(H208="EA", I208, 0)</f>
      </c>
      <c r="K208" s="13">
        <f>IF(H208="KG", I208, I208 * VLOOKUP(D208,Sku_Consolidated!A2:U948,21,FALSE))</f>
      </c>
      <c r="L208" s="14" t="s">
        <v>36</v>
      </c>
      <c r="M208">
        <v>88</v>
      </c>
      <c r="N208" s="14" t="s">
        <v>282</v>
      </c>
      <c r="O208" s="14" t="s">
        <v>283</v>
      </c>
      <c r="P208" s="14" t="s">
        <v>36</v>
      </c>
      <c r="Q208" s="14" t="s">
        <v>283</v>
      </c>
      <c r="R208">
        <f>IF(IFERROR(VLOOKUP(U208,Store_Showcase!B2:H134,7, FALSE), TRUE)=TRUE, IF(IFERROR(VLOOKUP(U208,Store_SRP!B2:H103,7, FALSE), TRUE)=TRUE,VLOOKUP(U208,Store_VAM!B2:H271,7, FALSE),VLOOKUP(U208,Store_SRP!B2:H103,7, FALSE)), VLOOKUP(U208,Store_Showcase!B2:H134,7, FALSE))</f>
      </c>
      <c r="S208">
        <f>IF(IFERROR(VLOOKUP(U208,Store_Showcase!B2:K134,10, FALSE), TRUE)=TRUE, IF(IFERROR(VLOOKUP(U208,Store_SRP!B2:K103,10, FALSE), TRUE)=TRUE,VLOOKUP(U208,Store_VAM!B2:K271,10, FALSE),VLOOKUP(U208,Store_SRP!B2:K103,10, FALSE)), VLOOKUP(U208,Store_Showcase!B2:K134,10, FALSE))</f>
      </c>
      <c r="T208">
        <f>IF(VLOOKUP(D208,Sku_Consolidated!A2:S948,19,FALSE)="SHOWCASE", VLOOKUP(U208,Store_Showcase!B2:L134,11, FALSE), IF(VLOOKUP(D208,Sku_Consolidated!A2:S948,19,FALSE)="VAM",VLOOKUP(U208,Store_VAM!B2:L271,11, FALSE),VLOOKUP(U208,Store_SRP!B2:L103,11, FALSE)))</f>
      </c>
      <c r="U208" s="14">
        <v>2012</v>
      </c>
      <c r="V208">
        <f>IF(VLOOKUP(D208,Sku_Consolidated!A2:S948,19,FALSE)="SHOWCASE", VLOOKUP(U208,Store_Showcase!B2:C134,2, FALSE), IF(VLOOKUP(D208,Sku_Consolidated!A2:S948,19,FALSE)="VAM",VLOOKUP(U208,Store_VAM!B2:C271,2, FALSE),VLOOKUP(U208,Store_SRP!B2:C103,2, FALSE)))</f>
      </c>
      <c r="W208">
        <f>VLOOKUP(D208,Sku_Consolidated!A2:G948, 7, FALSE)</f>
      </c>
      <c r="X208">
        <f>VLOOKUP(D208,Sku_Consolidated!A2:K948, 11, FALSE)</f>
      </c>
      <c r="Y208">
        <f>VLOOKUP(D208,Sku_Consolidated!A2:H948, 8, FALSE)</f>
      </c>
      <c r="Z208">
        <f>VLOOKUP(D208,Sku_Consolidated!A2:I948, 9, FALSE)</f>
      </c>
      <c r="AA208" t="s">
        <v>41</v>
      </c>
      <c r="AB208">
        <f>VLOOKUP(D208,Sku_Consolidated!A2:E948, {5}, FALSE)</f>
      </c>
      <c r="AC208">
        <f>IF(VLOOKUP(D208,Sku_Consolidated!A2:S948,19,FALSE)="SHOWCASE", VLOOKUP(U208,Store_Showcase!B2:N134,13, FALSE), IF(VLOOKUP(D208,Sku_Consolidated!A2:S948,19,FALSE)="VAM",VLOOKUP(U208,Store_VAM!B2:N271,13, FALSE),VLOOKUP(U208,Store_SRP!B2:N103,13, FALSE)))</f>
      </c>
      <c r="AD208">
        <f>IF(IFERROR(AC208,TRUE)=TRUE, "-","OK")</f>
      </c>
      <c r="AE208">
        <f>IF(IFERROR(VLOOKUP(U208,Store_Showcase!B2:H134,{5}, FALSE), TRUE)=TRUE, IF(IFERROR(VLOOKUP(U208,Store_SRP!B2:H103,{5}, FALSE), TRUE)=TRUE,VLOOKUP(U208,Store_VAM!B2:H271,{5}, FALSE),VLOOKUP(U208,Store_SRP!B2:H103,{5}, FALSE)), VLOOKUP(U208,Store_Showcase!B2:H134,{5}, FALSE))</f>
      </c>
      <c r="AF208">
        <f>IF(IFERROR(VLOOKUP(U208,Store_Showcase!B2:H134,{6}, FALSE), TRUE)=TRUE, IF(IFERROR(VLOOKUP(U208,Store_SRP!B2:H103,{6}, FALSE), TRUE)=TRUE,VLOOKUP(U208,Store_VAM!B2:H271,{6}, FALSE),VLOOKUP(U208,Store_SRP!B2:H103,{6}, FALSE)), VLOOKUP(U208,Store_Showcase!B2:H134,{6}, FALSE))</f>
      </c>
      <c r="AG208">
        <f>VLOOKUP(D208,Sku_Consolidated!A2:R948,18,FALSE)</f>
      </c>
      <c r="AH208">
        <f>VLOOKUP(D208,Sku_Consolidated!A2:S948,19,FALSE)</f>
      </c>
      <c r="AI208">
        <f>VLOOKUP(D208,Sku_Consolidated!A2:T948,20,FALSE)</f>
      </c>
    </row>
    <row r="209" spans="1:35" x14ac:dyDescent="0.25">
      <c r="A209">
        <v>2024</v>
      </c>
      <c r="B209" t="s">
        <v>30</v>
      </c>
      <c r="C209" t="s">
        <v>31</v>
      </c>
      <c r="D209">
        <v>21864</v>
      </c>
      <c r="E209" t="s">
        <v>284</v>
      </c>
      <c r="F209" s="12" t="s">
        <v>155</v>
      </c>
      <c r="G209" s="12" t="s">
        <v>155</v>
      </c>
      <c r="H209" t="s">
        <v>10</v>
      </c>
      <c r="I209" s="13" t="s">
        <v>285</v>
      </c>
      <c r="J209" s="13">
        <f>IF(H209="EA", I209, 0)</f>
      </c>
      <c r="K209" s="13">
        <f>IF(H209="KG", I209, I209 * VLOOKUP(D209,Sku_Consolidated!A2:U948,21,FALSE))</f>
      </c>
      <c r="L209" s="14" t="s">
        <v>36</v>
      </c>
      <c r="M209">
        <v>88</v>
      </c>
      <c r="N209" s="14" t="s">
        <v>286</v>
      </c>
      <c r="O209" s="14" t="s">
        <v>287</v>
      </c>
      <c r="P209" s="14" t="s">
        <v>36</v>
      </c>
      <c r="Q209" s="14" t="s">
        <v>287</v>
      </c>
      <c r="R209">
        <f>IF(IFERROR(VLOOKUP(U209,Store_Showcase!B2:H134,7, FALSE), TRUE)=TRUE, IF(IFERROR(VLOOKUP(U209,Store_SRP!B2:H103,7, FALSE), TRUE)=TRUE,VLOOKUP(U209,Store_VAM!B2:H271,7, FALSE),VLOOKUP(U209,Store_SRP!B2:H103,7, FALSE)), VLOOKUP(U209,Store_Showcase!B2:H134,7, FALSE))</f>
      </c>
      <c r="S209">
        <f>IF(IFERROR(VLOOKUP(U209,Store_Showcase!B2:K134,10, FALSE), TRUE)=TRUE, IF(IFERROR(VLOOKUP(U209,Store_SRP!B2:K103,10, FALSE), TRUE)=TRUE,VLOOKUP(U209,Store_VAM!B2:K271,10, FALSE),VLOOKUP(U209,Store_SRP!B2:K103,10, FALSE)), VLOOKUP(U209,Store_Showcase!B2:K134,10, FALSE))</f>
      </c>
      <c r="T209">
        <f>IF(VLOOKUP(D209,Sku_Consolidated!A2:S948,19,FALSE)="SHOWCASE", VLOOKUP(U209,Store_Showcase!B2:L134,11, FALSE), IF(VLOOKUP(D209,Sku_Consolidated!A2:S948,19,FALSE)="VAM",VLOOKUP(U209,Store_VAM!B2:L271,11, FALSE),VLOOKUP(U209,Store_SRP!B2:L103,11, FALSE)))</f>
      </c>
      <c r="U209" s="14">
        <v>2012</v>
      </c>
      <c r="V209">
        <f>IF(VLOOKUP(D209,Sku_Consolidated!A2:S948,19,FALSE)="SHOWCASE", VLOOKUP(U209,Store_Showcase!B2:C134,2, FALSE), IF(VLOOKUP(D209,Sku_Consolidated!A2:S948,19,FALSE)="VAM",VLOOKUP(U209,Store_VAM!B2:C271,2, FALSE),VLOOKUP(U209,Store_SRP!B2:C103,2, FALSE)))</f>
      </c>
      <c r="W209">
        <f>VLOOKUP(D209,Sku_Consolidated!A2:G948, 7, FALSE)</f>
      </c>
      <c r="X209">
        <f>VLOOKUP(D209,Sku_Consolidated!A2:K948, 11, FALSE)</f>
      </c>
      <c r="Y209">
        <f>VLOOKUP(D209,Sku_Consolidated!A2:H948, 8, FALSE)</f>
      </c>
      <c r="Z209">
        <f>VLOOKUP(D209,Sku_Consolidated!A2:I948, 9, FALSE)</f>
      </c>
      <c r="AA209" t="s">
        <v>41</v>
      </c>
      <c r="AB209">
        <f>VLOOKUP(D209,Sku_Consolidated!A2:E948, {5}, FALSE)</f>
      </c>
      <c r="AC209">
        <f>IF(VLOOKUP(D209,Sku_Consolidated!A2:S948,19,FALSE)="SHOWCASE", VLOOKUP(U209,Store_Showcase!B2:N134,13, FALSE), IF(VLOOKUP(D209,Sku_Consolidated!A2:S948,19,FALSE)="VAM",VLOOKUP(U209,Store_VAM!B2:N271,13, FALSE),VLOOKUP(U209,Store_SRP!B2:N103,13, FALSE)))</f>
      </c>
      <c r="AD209">
        <f>IF(IFERROR(AC209,TRUE)=TRUE, "-","OK")</f>
      </c>
      <c r="AE209">
        <f>IF(IFERROR(VLOOKUP(U209,Store_Showcase!B2:H134,{5}, FALSE), TRUE)=TRUE, IF(IFERROR(VLOOKUP(U209,Store_SRP!B2:H103,{5}, FALSE), TRUE)=TRUE,VLOOKUP(U209,Store_VAM!B2:H271,{5}, FALSE),VLOOKUP(U209,Store_SRP!B2:H103,{5}, FALSE)), VLOOKUP(U209,Store_Showcase!B2:H134,{5}, FALSE))</f>
      </c>
      <c r="AF209">
        <f>IF(IFERROR(VLOOKUP(U209,Store_Showcase!B2:H134,{6}, FALSE), TRUE)=TRUE, IF(IFERROR(VLOOKUP(U209,Store_SRP!B2:H103,{6}, FALSE), TRUE)=TRUE,VLOOKUP(U209,Store_VAM!B2:H271,{6}, FALSE),VLOOKUP(U209,Store_SRP!B2:H103,{6}, FALSE)), VLOOKUP(U209,Store_Showcase!B2:H134,{6}, FALSE))</f>
      </c>
      <c r="AG209">
        <f>VLOOKUP(D209,Sku_Consolidated!A2:R948,18,FALSE)</f>
      </c>
      <c r="AH209">
        <f>VLOOKUP(D209,Sku_Consolidated!A2:S948,19,FALSE)</f>
      </c>
      <c r="AI209">
        <f>VLOOKUP(D209,Sku_Consolidated!A2:T948,20,FALSE)</f>
      </c>
    </row>
    <row r="210" spans="1:35" x14ac:dyDescent="0.25">
      <c r="A210">
        <v>2024</v>
      </c>
      <c r="B210" t="s">
        <v>30</v>
      </c>
      <c r="C210" t="s">
        <v>31</v>
      </c>
      <c r="D210">
        <v>21865</v>
      </c>
      <c r="E210" t="s">
        <v>263</v>
      </c>
      <c r="F210" s="12" t="s">
        <v>155</v>
      </c>
      <c r="G210" s="12" t="s">
        <v>155</v>
      </c>
      <c r="H210" t="s">
        <v>10</v>
      </c>
      <c r="I210" s="13" t="s">
        <v>288</v>
      </c>
      <c r="J210" s="13">
        <f>IF(H210="EA", I210, 0)</f>
      </c>
      <c r="K210" s="13">
        <f>IF(H210="KG", I210, I210 * VLOOKUP(D210,Sku_Consolidated!A2:U948,21,FALSE))</f>
      </c>
      <c r="L210" s="14" t="s">
        <v>36</v>
      </c>
      <c r="M210">
        <v>88</v>
      </c>
      <c r="N210" s="14" t="s">
        <v>289</v>
      </c>
      <c r="O210" s="14" t="s">
        <v>290</v>
      </c>
      <c r="P210" s="14" t="s">
        <v>36</v>
      </c>
      <c r="Q210" s="14" t="s">
        <v>290</v>
      </c>
      <c r="R210">
        <f>IF(IFERROR(VLOOKUP(U210,Store_Showcase!B2:H134,7, FALSE), TRUE)=TRUE, IF(IFERROR(VLOOKUP(U210,Store_SRP!B2:H103,7, FALSE), TRUE)=TRUE,VLOOKUP(U210,Store_VAM!B2:H271,7, FALSE),VLOOKUP(U210,Store_SRP!B2:H103,7, FALSE)), VLOOKUP(U210,Store_Showcase!B2:H134,7, FALSE))</f>
      </c>
      <c r="S210">
        <f>IF(IFERROR(VLOOKUP(U210,Store_Showcase!B2:K134,10, FALSE), TRUE)=TRUE, IF(IFERROR(VLOOKUP(U210,Store_SRP!B2:K103,10, FALSE), TRUE)=TRUE,VLOOKUP(U210,Store_VAM!B2:K271,10, FALSE),VLOOKUP(U210,Store_SRP!B2:K103,10, FALSE)), VLOOKUP(U210,Store_Showcase!B2:K134,10, FALSE))</f>
      </c>
      <c r="T210">
        <f>IF(VLOOKUP(D210,Sku_Consolidated!A2:S948,19,FALSE)="SHOWCASE", VLOOKUP(U210,Store_Showcase!B2:L134,11, FALSE), IF(VLOOKUP(D210,Sku_Consolidated!A2:S948,19,FALSE)="VAM",VLOOKUP(U210,Store_VAM!B2:L271,11, FALSE),VLOOKUP(U210,Store_SRP!B2:L103,11, FALSE)))</f>
      </c>
      <c r="U210" s="14">
        <v>2012</v>
      </c>
      <c r="V210">
        <f>IF(VLOOKUP(D210,Sku_Consolidated!A2:S948,19,FALSE)="SHOWCASE", VLOOKUP(U210,Store_Showcase!B2:C134,2, FALSE), IF(VLOOKUP(D210,Sku_Consolidated!A2:S948,19,FALSE)="VAM",VLOOKUP(U210,Store_VAM!B2:C271,2, FALSE),VLOOKUP(U210,Store_SRP!B2:C103,2, FALSE)))</f>
      </c>
      <c r="W210">
        <f>VLOOKUP(D210,Sku_Consolidated!A2:G948, 7, FALSE)</f>
      </c>
      <c r="X210">
        <f>VLOOKUP(D210,Sku_Consolidated!A2:K948, 11, FALSE)</f>
      </c>
      <c r="Y210">
        <f>VLOOKUP(D210,Sku_Consolidated!A2:H948, 8, FALSE)</f>
      </c>
      <c r="Z210">
        <f>VLOOKUP(D210,Sku_Consolidated!A2:I948, 9, FALSE)</f>
      </c>
      <c r="AA210" t="s">
        <v>41</v>
      </c>
      <c r="AB210">
        <f>VLOOKUP(D210,Sku_Consolidated!A2:E948, {5}, FALSE)</f>
      </c>
      <c r="AC210">
        <f>IF(VLOOKUP(D210,Sku_Consolidated!A2:S948,19,FALSE)="SHOWCASE", VLOOKUP(U210,Store_Showcase!B2:N134,13, FALSE), IF(VLOOKUP(D210,Sku_Consolidated!A2:S948,19,FALSE)="VAM",VLOOKUP(U210,Store_VAM!B2:N271,13, FALSE),VLOOKUP(U210,Store_SRP!B2:N103,13, FALSE)))</f>
      </c>
      <c r="AD210">
        <f>IF(IFERROR(AC210,TRUE)=TRUE, "-","OK")</f>
      </c>
      <c r="AE210">
        <f>IF(IFERROR(VLOOKUP(U210,Store_Showcase!B2:H134,{5}, FALSE), TRUE)=TRUE, IF(IFERROR(VLOOKUP(U210,Store_SRP!B2:H103,{5}, FALSE), TRUE)=TRUE,VLOOKUP(U210,Store_VAM!B2:H271,{5}, FALSE),VLOOKUP(U210,Store_SRP!B2:H103,{5}, FALSE)), VLOOKUP(U210,Store_Showcase!B2:H134,{5}, FALSE))</f>
      </c>
      <c r="AF210">
        <f>IF(IFERROR(VLOOKUP(U210,Store_Showcase!B2:H134,{6}, FALSE), TRUE)=TRUE, IF(IFERROR(VLOOKUP(U210,Store_SRP!B2:H103,{6}, FALSE), TRUE)=TRUE,VLOOKUP(U210,Store_VAM!B2:H271,{6}, FALSE),VLOOKUP(U210,Store_SRP!B2:H103,{6}, FALSE)), VLOOKUP(U210,Store_Showcase!B2:H134,{6}, FALSE))</f>
      </c>
      <c r="AG210">
        <f>VLOOKUP(D210,Sku_Consolidated!A2:R948,18,FALSE)</f>
      </c>
      <c r="AH210">
        <f>VLOOKUP(D210,Sku_Consolidated!A2:S948,19,FALSE)</f>
      </c>
      <c r="AI210">
        <f>VLOOKUP(D210,Sku_Consolidated!A2:T948,20,FALSE)</f>
      </c>
    </row>
    <row r="211" spans="1:35" x14ac:dyDescent="0.25">
      <c r="A211">
        <v>2024</v>
      </c>
      <c r="B211" t="s">
        <v>30</v>
      </c>
      <c r="C211" t="s">
        <v>31</v>
      </c>
      <c r="D211">
        <v>21881</v>
      </c>
      <c r="E211" t="s">
        <v>291</v>
      </c>
      <c r="F211" s="12" t="s">
        <v>155</v>
      </c>
      <c r="G211" s="12" t="s">
        <v>155</v>
      </c>
      <c r="H211" t="s">
        <v>10</v>
      </c>
      <c r="I211" s="13" t="s">
        <v>292</v>
      </c>
      <c r="J211" s="13">
        <f>IF(H211="EA", I211, 0)</f>
      </c>
      <c r="K211" s="13">
        <f>IF(H211="KG", I211, I211 * VLOOKUP(D211,Sku_Consolidated!A2:U948,21,FALSE))</f>
      </c>
      <c r="L211" s="14" t="s">
        <v>36</v>
      </c>
      <c r="M211">
        <v>88</v>
      </c>
      <c r="N211" s="14" t="s">
        <v>293</v>
      </c>
      <c r="O211" s="14" t="s">
        <v>294</v>
      </c>
      <c r="P211" s="14" t="s">
        <v>36</v>
      </c>
      <c r="Q211" s="14" t="s">
        <v>294</v>
      </c>
      <c r="R211">
        <f>IF(IFERROR(VLOOKUP(U211,Store_Showcase!B2:H134,7, FALSE), TRUE)=TRUE, IF(IFERROR(VLOOKUP(U211,Store_SRP!B2:H103,7, FALSE), TRUE)=TRUE,VLOOKUP(U211,Store_VAM!B2:H271,7, FALSE),VLOOKUP(U211,Store_SRP!B2:H103,7, FALSE)), VLOOKUP(U211,Store_Showcase!B2:H134,7, FALSE))</f>
      </c>
      <c r="S211">
        <f>IF(IFERROR(VLOOKUP(U211,Store_Showcase!B2:K134,10, FALSE), TRUE)=TRUE, IF(IFERROR(VLOOKUP(U211,Store_SRP!B2:K103,10, FALSE), TRUE)=TRUE,VLOOKUP(U211,Store_VAM!B2:K271,10, FALSE),VLOOKUP(U211,Store_SRP!B2:K103,10, FALSE)), VLOOKUP(U211,Store_Showcase!B2:K134,10, FALSE))</f>
      </c>
      <c r="T211">
        <f>IF(VLOOKUP(D211,Sku_Consolidated!A2:S948,19,FALSE)="SHOWCASE", VLOOKUP(U211,Store_Showcase!B2:L134,11, FALSE), IF(VLOOKUP(D211,Sku_Consolidated!A2:S948,19,FALSE)="VAM",VLOOKUP(U211,Store_VAM!B2:L271,11, FALSE),VLOOKUP(U211,Store_SRP!B2:L103,11, FALSE)))</f>
      </c>
      <c r="U211" s="14">
        <v>2012</v>
      </c>
      <c r="V211">
        <f>IF(VLOOKUP(D211,Sku_Consolidated!A2:S948,19,FALSE)="SHOWCASE", VLOOKUP(U211,Store_Showcase!B2:C134,2, FALSE), IF(VLOOKUP(D211,Sku_Consolidated!A2:S948,19,FALSE)="VAM",VLOOKUP(U211,Store_VAM!B2:C271,2, FALSE),VLOOKUP(U211,Store_SRP!B2:C103,2, FALSE)))</f>
      </c>
      <c r="W211">
        <f>VLOOKUP(D211,Sku_Consolidated!A2:G948, 7, FALSE)</f>
      </c>
      <c r="X211">
        <f>VLOOKUP(D211,Sku_Consolidated!A2:K948, 11, FALSE)</f>
      </c>
      <c r="Y211">
        <f>VLOOKUP(D211,Sku_Consolidated!A2:H948, 8, FALSE)</f>
      </c>
      <c r="Z211">
        <f>VLOOKUP(D211,Sku_Consolidated!A2:I948, 9, FALSE)</f>
      </c>
      <c r="AA211" t="s">
        <v>41</v>
      </c>
      <c r="AB211">
        <f>VLOOKUP(D211,Sku_Consolidated!A2:E948, {5}, FALSE)</f>
      </c>
      <c r="AC211">
        <f>IF(VLOOKUP(D211,Sku_Consolidated!A2:S948,19,FALSE)="SHOWCASE", VLOOKUP(U211,Store_Showcase!B2:N134,13, FALSE), IF(VLOOKUP(D211,Sku_Consolidated!A2:S948,19,FALSE)="VAM",VLOOKUP(U211,Store_VAM!B2:N271,13, FALSE),VLOOKUP(U211,Store_SRP!B2:N103,13, FALSE)))</f>
      </c>
      <c r="AD211">
        <f>IF(IFERROR(AC211,TRUE)=TRUE, "-","OK")</f>
      </c>
      <c r="AE211">
        <f>IF(IFERROR(VLOOKUP(U211,Store_Showcase!B2:H134,{5}, FALSE), TRUE)=TRUE, IF(IFERROR(VLOOKUP(U211,Store_SRP!B2:H103,{5}, FALSE), TRUE)=TRUE,VLOOKUP(U211,Store_VAM!B2:H271,{5}, FALSE),VLOOKUP(U211,Store_SRP!B2:H103,{5}, FALSE)), VLOOKUP(U211,Store_Showcase!B2:H134,{5}, FALSE))</f>
      </c>
      <c r="AF211">
        <f>IF(IFERROR(VLOOKUP(U211,Store_Showcase!B2:H134,{6}, FALSE), TRUE)=TRUE, IF(IFERROR(VLOOKUP(U211,Store_SRP!B2:H103,{6}, FALSE), TRUE)=TRUE,VLOOKUP(U211,Store_VAM!B2:H271,{6}, FALSE),VLOOKUP(U211,Store_SRP!B2:H103,{6}, FALSE)), VLOOKUP(U211,Store_Showcase!B2:H134,{6}, FALSE))</f>
      </c>
      <c r="AG211">
        <f>VLOOKUP(D211,Sku_Consolidated!A2:R948,18,FALSE)</f>
      </c>
      <c r="AH211">
        <f>VLOOKUP(D211,Sku_Consolidated!A2:S948,19,FALSE)</f>
      </c>
      <c r="AI211">
        <f>VLOOKUP(D211,Sku_Consolidated!A2:T948,20,FALSE)</f>
      </c>
    </row>
    <row r="212" spans="1:35" x14ac:dyDescent="0.25">
      <c r="A212">
        <v>2024</v>
      </c>
      <c r="B212" t="s">
        <v>30</v>
      </c>
      <c r="C212" t="s">
        <v>31</v>
      </c>
      <c r="D212">
        <v>21825</v>
      </c>
      <c r="E212" t="s">
        <v>208</v>
      </c>
      <c r="F212" s="12" t="s">
        <v>160</v>
      </c>
      <c r="G212" s="12" t="s">
        <v>160</v>
      </c>
      <c r="H212" t="s">
        <v>10</v>
      </c>
      <c r="I212" s="13" t="s">
        <v>295</v>
      </c>
      <c r="J212" s="13">
        <f>IF(H212="EA", I212, 0)</f>
      </c>
      <c r="K212" s="13">
        <f>IF(H212="KG", I212, I212 * VLOOKUP(D212,Sku_Consolidated!A2:U948,21,FALSE))</f>
      </c>
      <c r="L212" s="14" t="s">
        <v>36</v>
      </c>
      <c r="M212">
        <v>88</v>
      </c>
      <c r="N212" s="14" t="s">
        <v>296</v>
      </c>
      <c r="O212" s="14" t="s">
        <v>297</v>
      </c>
      <c r="P212" s="14" t="s">
        <v>36</v>
      </c>
      <c r="Q212" s="14" t="s">
        <v>297</v>
      </c>
      <c r="R212">
        <f>IF(IFERROR(VLOOKUP(U212,Store_Showcase!B2:H134,7, FALSE), TRUE)=TRUE, IF(IFERROR(VLOOKUP(U212,Store_SRP!B2:H103,7, FALSE), TRUE)=TRUE,VLOOKUP(U212,Store_VAM!B2:H271,7, FALSE),VLOOKUP(U212,Store_SRP!B2:H103,7, FALSE)), VLOOKUP(U212,Store_Showcase!B2:H134,7, FALSE))</f>
      </c>
      <c r="S212">
        <f>IF(IFERROR(VLOOKUP(U212,Store_Showcase!B2:K134,10, FALSE), TRUE)=TRUE, IF(IFERROR(VLOOKUP(U212,Store_SRP!B2:K103,10, FALSE), TRUE)=TRUE,VLOOKUP(U212,Store_VAM!B2:K271,10, FALSE),VLOOKUP(U212,Store_SRP!B2:K103,10, FALSE)), VLOOKUP(U212,Store_Showcase!B2:K134,10, FALSE))</f>
      </c>
      <c r="T212">
        <f>IF(VLOOKUP(D212,Sku_Consolidated!A2:S948,19,FALSE)="SHOWCASE", VLOOKUP(U212,Store_Showcase!B2:L134,11, FALSE), IF(VLOOKUP(D212,Sku_Consolidated!A2:S948,19,FALSE)="VAM",VLOOKUP(U212,Store_VAM!B2:L271,11, FALSE),VLOOKUP(U212,Store_SRP!B2:L103,11, FALSE)))</f>
      </c>
      <c r="U212" s="14">
        <v>2012</v>
      </c>
      <c r="V212">
        <f>IF(VLOOKUP(D212,Sku_Consolidated!A2:S948,19,FALSE)="SHOWCASE", VLOOKUP(U212,Store_Showcase!B2:C134,2, FALSE), IF(VLOOKUP(D212,Sku_Consolidated!A2:S948,19,FALSE)="VAM",VLOOKUP(U212,Store_VAM!B2:C271,2, FALSE),VLOOKUP(U212,Store_SRP!B2:C103,2, FALSE)))</f>
      </c>
      <c r="W212">
        <f>VLOOKUP(D212,Sku_Consolidated!A2:G948, 7, FALSE)</f>
      </c>
      <c r="X212">
        <f>VLOOKUP(D212,Sku_Consolidated!A2:K948, 11, FALSE)</f>
      </c>
      <c r="Y212">
        <f>VLOOKUP(D212,Sku_Consolidated!A2:H948, 8, FALSE)</f>
      </c>
      <c r="Z212">
        <f>VLOOKUP(D212,Sku_Consolidated!A2:I948, 9, FALSE)</f>
      </c>
      <c r="AA212" t="s">
        <v>41</v>
      </c>
      <c r="AB212">
        <f>VLOOKUP(D212,Sku_Consolidated!A2:E948, {5}, FALSE)</f>
      </c>
      <c r="AC212">
        <f>IF(VLOOKUP(D212,Sku_Consolidated!A2:S948,19,FALSE)="SHOWCASE", VLOOKUP(U212,Store_Showcase!B2:N134,13, FALSE), IF(VLOOKUP(D212,Sku_Consolidated!A2:S948,19,FALSE)="VAM",VLOOKUP(U212,Store_VAM!B2:N271,13, FALSE),VLOOKUP(U212,Store_SRP!B2:N103,13, FALSE)))</f>
      </c>
      <c r="AD212">
        <f>IF(IFERROR(AC212,TRUE)=TRUE, "-","OK")</f>
      </c>
      <c r="AE212">
        <f>IF(IFERROR(VLOOKUP(U212,Store_Showcase!B2:H134,{5}, FALSE), TRUE)=TRUE, IF(IFERROR(VLOOKUP(U212,Store_SRP!B2:H103,{5}, FALSE), TRUE)=TRUE,VLOOKUP(U212,Store_VAM!B2:H271,{5}, FALSE),VLOOKUP(U212,Store_SRP!B2:H103,{5}, FALSE)), VLOOKUP(U212,Store_Showcase!B2:H134,{5}, FALSE))</f>
      </c>
      <c r="AF212">
        <f>IF(IFERROR(VLOOKUP(U212,Store_Showcase!B2:H134,{6}, FALSE), TRUE)=TRUE, IF(IFERROR(VLOOKUP(U212,Store_SRP!B2:H103,{6}, FALSE), TRUE)=TRUE,VLOOKUP(U212,Store_VAM!B2:H271,{6}, FALSE),VLOOKUP(U212,Store_SRP!B2:H103,{6}, FALSE)), VLOOKUP(U212,Store_Showcase!B2:H134,{6}, FALSE))</f>
      </c>
      <c r="AG212">
        <f>VLOOKUP(D212,Sku_Consolidated!A2:R948,18,FALSE)</f>
      </c>
      <c r="AH212">
        <f>VLOOKUP(D212,Sku_Consolidated!A2:S948,19,FALSE)</f>
      </c>
      <c r="AI212">
        <f>VLOOKUP(D212,Sku_Consolidated!A2:T948,20,FALSE)</f>
      </c>
    </row>
    <row r="213" spans="1:35" x14ac:dyDescent="0.25">
      <c r="A213">
        <v>2024</v>
      </c>
      <c r="B213" t="s">
        <v>30</v>
      </c>
      <c r="C213" t="s">
        <v>31</v>
      </c>
      <c r="D213">
        <v>21826</v>
      </c>
      <c r="E213" t="s">
        <v>239</v>
      </c>
      <c r="F213" s="12" t="s">
        <v>160</v>
      </c>
      <c r="G213" s="12" t="s">
        <v>160</v>
      </c>
      <c r="H213" t="s">
        <v>10</v>
      </c>
      <c r="I213" s="13" t="s">
        <v>298</v>
      </c>
      <c r="J213" s="13">
        <f>IF(H213="EA", I213, 0)</f>
      </c>
      <c r="K213" s="13">
        <f>IF(H213="KG", I213, I213 * VLOOKUP(D213,Sku_Consolidated!A2:U948,21,FALSE))</f>
      </c>
      <c r="L213" s="14" t="s">
        <v>36</v>
      </c>
      <c r="M213">
        <v>88</v>
      </c>
      <c r="N213" s="14" t="s">
        <v>299</v>
      </c>
      <c r="O213" s="14" t="s">
        <v>300</v>
      </c>
      <c r="P213" s="14" t="s">
        <v>36</v>
      </c>
      <c r="Q213" s="14" t="s">
        <v>300</v>
      </c>
      <c r="R213">
        <f>IF(IFERROR(VLOOKUP(U213,Store_Showcase!B2:H134,7, FALSE), TRUE)=TRUE, IF(IFERROR(VLOOKUP(U213,Store_SRP!B2:H103,7, FALSE), TRUE)=TRUE,VLOOKUP(U213,Store_VAM!B2:H271,7, FALSE),VLOOKUP(U213,Store_SRP!B2:H103,7, FALSE)), VLOOKUP(U213,Store_Showcase!B2:H134,7, FALSE))</f>
      </c>
      <c r="S213">
        <f>IF(IFERROR(VLOOKUP(U213,Store_Showcase!B2:K134,10, FALSE), TRUE)=TRUE, IF(IFERROR(VLOOKUP(U213,Store_SRP!B2:K103,10, FALSE), TRUE)=TRUE,VLOOKUP(U213,Store_VAM!B2:K271,10, FALSE),VLOOKUP(U213,Store_SRP!B2:K103,10, FALSE)), VLOOKUP(U213,Store_Showcase!B2:K134,10, FALSE))</f>
      </c>
      <c r="T213">
        <f>IF(VLOOKUP(D213,Sku_Consolidated!A2:S948,19,FALSE)="SHOWCASE", VLOOKUP(U213,Store_Showcase!B2:L134,11, FALSE), IF(VLOOKUP(D213,Sku_Consolidated!A2:S948,19,FALSE)="VAM",VLOOKUP(U213,Store_VAM!B2:L271,11, FALSE),VLOOKUP(U213,Store_SRP!B2:L103,11, FALSE)))</f>
      </c>
      <c r="U213" s="14">
        <v>2012</v>
      </c>
      <c r="V213">
        <f>IF(VLOOKUP(D213,Sku_Consolidated!A2:S948,19,FALSE)="SHOWCASE", VLOOKUP(U213,Store_Showcase!B2:C134,2, FALSE), IF(VLOOKUP(D213,Sku_Consolidated!A2:S948,19,FALSE)="VAM",VLOOKUP(U213,Store_VAM!B2:C271,2, FALSE),VLOOKUP(U213,Store_SRP!B2:C103,2, FALSE)))</f>
      </c>
      <c r="W213">
        <f>VLOOKUP(D213,Sku_Consolidated!A2:G948, 7, FALSE)</f>
      </c>
      <c r="X213">
        <f>VLOOKUP(D213,Sku_Consolidated!A2:K948, 11, FALSE)</f>
      </c>
      <c r="Y213">
        <f>VLOOKUP(D213,Sku_Consolidated!A2:H948, 8, FALSE)</f>
      </c>
      <c r="Z213">
        <f>VLOOKUP(D213,Sku_Consolidated!A2:I948, 9, FALSE)</f>
      </c>
      <c r="AA213" t="s">
        <v>41</v>
      </c>
      <c r="AB213">
        <f>VLOOKUP(D213,Sku_Consolidated!A2:E948, {5}, FALSE)</f>
      </c>
      <c r="AC213">
        <f>IF(VLOOKUP(D213,Sku_Consolidated!A2:S948,19,FALSE)="SHOWCASE", VLOOKUP(U213,Store_Showcase!B2:N134,13, FALSE), IF(VLOOKUP(D213,Sku_Consolidated!A2:S948,19,FALSE)="VAM",VLOOKUP(U213,Store_VAM!B2:N271,13, FALSE),VLOOKUP(U213,Store_SRP!B2:N103,13, FALSE)))</f>
      </c>
      <c r="AD213">
        <f>IF(IFERROR(AC213,TRUE)=TRUE, "-","OK")</f>
      </c>
      <c r="AE213">
        <f>IF(IFERROR(VLOOKUP(U213,Store_Showcase!B2:H134,{5}, FALSE), TRUE)=TRUE, IF(IFERROR(VLOOKUP(U213,Store_SRP!B2:H103,{5}, FALSE), TRUE)=TRUE,VLOOKUP(U213,Store_VAM!B2:H271,{5}, FALSE),VLOOKUP(U213,Store_SRP!B2:H103,{5}, FALSE)), VLOOKUP(U213,Store_Showcase!B2:H134,{5}, FALSE))</f>
      </c>
      <c r="AF213">
        <f>IF(IFERROR(VLOOKUP(U213,Store_Showcase!B2:H134,{6}, FALSE), TRUE)=TRUE, IF(IFERROR(VLOOKUP(U213,Store_SRP!B2:H103,{6}, FALSE), TRUE)=TRUE,VLOOKUP(U213,Store_VAM!B2:H271,{6}, FALSE),VLOOKUP(U213,Store_SRP!B2:H103,{6}, FALSE)), VLOOKUP(U213,Store_Showcase!B2:H134,{6}, FALSE))</f>
      </c>
      <c r="AG213">
        <f>VLOOKUP(D213,Sku_Consolidated!A2:R948,18,FALSE)</f>
      </c>
      <c r="AH213">
        <f>VLOOKUP(D213,Sku_Consolidated!A2:S948,19,FALSE)</f>
      </c>
      <c r="AI213">
        <f>VLOOKUP(D213,Sku_Consolidated!A2:T948,20,FALSE)</f>
      </c>
    </row>
    <row r="214" spans="1:35" x14ac:dyDescent="0.25">
      <c r="A214">
        <v>2024</v>
      </c>
      <c r="B214" t="s">
        <v>30</v>
      </c>
      <c r="C214" t="s">
        <v>31</v>
      </c>
      <c r="D214">
        <v>21832</v>
      </c>
      <c r="E214" t="s">
        <v>245</v>
      </c>
      <c r="F214" s="12" t="s">
        <v>160</v>
      </c>
      <c r="G214" s="12" t="s">
        <v>160</v>
      </c>
      <c r="H214" t="s">
        <v>10</v>
      </c>
      <c r="I214" s="13" t="s">
        <v>68</v>
      </c>
      <c r="J214" s="13">
        <f>IF(H214="EA", I214, 0)</f>
      </c>
      <c r="K214" s="13">
        <f>IF(H214="KG", I214, I214 * VLOOKUP(D214,Sku_Consolidated!A2:U948,21,FALSE))</f>
      </c>
      <c r="L214" s="14" t="s">
        <v>36</v>
      </c>
      <c r="M214">
        <v>88</v>
      </c>
      <c r="N214" s="14" t="s">
        <v>301</v>
      </c>
      <c r="O214" s="14" t="s">
        <v>302</v>
      </c>
      <c r="P214" s="14" t="s">
        <v>36</v>
      </c>
      <c r="Q214" s="14" t="s">
        <v>302</v>
      </c>
      <c r="R214">
        <f>IF(IFERROR(VLOOKUP(U214,Store_Showcase!B2:H134,7, FALSE), TRUE)=TRUE, IF(IFERROR(VLOOKUP(U214,Store_SRP!B2:H103,7, FALSE), TRUE)=TRUE,VLOOKUP(U214,Store_VAM!B2:H271,7, FALSE),VLOOKUP(U214,Store_SRP!B2:H103,7, FALSE)), VLOOKUP(U214,Store_Showcase!B2:H134,7, FALSE))</f>
      </c>
      <c r="S214">
        <f>IF(IFERROR(VLOOKUP(U214,Store_Showcase!B2:K134,10, FALSE), TRUE)=TRUE, IF(IFERROR(VLOOKUP(U214,Store_SRP!B2:K103,10, FALSE), TRUE)=TRUE,VLOOKUP(U214,Store_VAM!B2:K271,10, FALSE),VLOOKUP(U214,Store_SRP!B2:K103,10, FALSE)), VLOOKUP(U214,Store_Showcase!B2:K134,10, FALSE))</f>
      </c>
      <c r="T214">
        <f>IF(VLOOKUP(D214,Sku_Consolidated!A2:S948,19,FALSE)="SHOWCASE", VLOOKUP(U214,Store_Showcase!B2:L134,11, FALSE), IF(VLOOKUP(D214,Sku_Consolidated!A2:S948,19,FALSE)="VAM",VLOOKUP(U214,Store_VAM!B2:L271,11, FALSE),VLOOKUP(U214,Store_SRP!B2:L103,11, FALSE)))</f>
      </c>
      <c r="U214" s="14">
        <v>2012</v>
      </c>
      <c r="V214">
        <f>IF(VLOOKUP(D214,Sku_Consolidated!A2:S948,19,FALSE)="SHOWCASE", VLOOKUP(U214,Store_Showcase!B2:C134,2, FALSE), IF(VLOOKUP(D214,Sku_Consolidated!A2:S948,19,FALSE)="VAM",VLOOKUP(U214,Store_VAM!B2:C271,2, FALSE),VLOOKUP(U214,Store_SRP!B2:C103,2, FALSE)))</f>
      </c>
      <c r="W214">
        <f>VLOOKUP(D214,Sku_Consolidated!A2:G948, 7, FALSE)</f>
      </c>
      <c r="X214">
        <f>VLOOKUP(D214,Sku_Consolidated!A2:K948, 11, FALSE)</f>
      </c>
      <c r="Y214">
        <f>VLOOKUP(D214,Sku_Consolidated!A2:H948, 8, FALSE)</f>
      </c>
      <c r="Z214">
        <f>VLOOKUP(D214,Sku_Consolidated!A2:I948, 9, FALSE)</f>
      </c>
      <c r="AA214" t="s">
        <v>41</v>
      </c>
      <c r="AB214">
        <f>VLOOKUP(D214,Sku_Consolidated!A2:E948, {5}, FALSE)</f>
      </c>
      <c r="AC214">
        <f>IF(VLOOKUP(D214,Sku_Consolidated!A2:S948,19,FALSE)="SHOWCASE", VLOOKUP(U214,Store_Showcase!B2:N134,13, FALSE), IF(VLOOKUP(D214,Sku_Consolidated!A2:S948,19,FALSE)="VAM",VLOOKUP(U214,Store_VAM!B2:N271,13, FALSE),VLOOKUP(U214,Store_SRP!B2:N103,13, FALSE)))</f>
      </c>
      <c r="AD214">
        <f>IF(IFERROR(AC214,TRUE)=TRUE, "-","OK")</f>
      </c>
      <c r="AE214">
        <f>IF(IFERROR(VLOOKUP(U214,Store_Showcase!B2:H134,{5}, FALSE), TRUE)=TRUE, IF(IFERROR(VLOOKUP(U214,Store_SRP!B2:H103,{5}, FALSE), TRUE)=TRUE,VLOOKUP(U214,Store_VAM!B2:H271,{5}, FALSE),VLOOKUP(U214,Store_SRP!B2:H103,{5}, FALSE)), VLOOKUP(U214,Store_Showcase!B2:H134,{5}, FALSE))</f>
      </c>
      <c r="AF214">
        <f>IF(IFERROR(VLOOKUP(U214,Store_Showcase!B2:H134,{6}, FALSE), TRUE)=TRUE, IF(IFERROR(VLOOKUP(U214,Store_SRP!B2:H103,{6}, FALSE), TRUE)=TRUE,VLOOKUP(U214,Store_VAM!B2:H271,{6}, FALSE),VLOOKUP(U214,Store_SRP!B2:H103,{6}, FALSE)), VLOOKUP(U214,Store_Showcase!B2:H134,{6}, FALSE))</f>
      </c>
      <c r="AG214">
        <f>VLOOKUP(D214,Sku_Consolidated!A2:R948,18,FALSE)</f>
      </c>
      <c r="AH214">
        <f>VLOOKUP(D214,Sku_Consolidated!A2:S948,19,FALSE)</f>
      </c>
      <c r="AI214">
        <f>VLOOKUP(D214,Sku_Consolidated!A2:T948,20,FALSE)</f>
      </c>
    </row>
    <row r="215" spans="1:35" x14ac:dyDescent="0.25">
      <c r="A215">
        <v>2024</v>
      </c>
      <c r="B215" t="s">
        <v>30</v>
      </c>
      <c r="C215" t="s">
        <v>31</v>
      </c>
      <c r="D215">
        <v>21834</v>
      </c>
      <c r="E215" t="s">
        <v>303</v>
      </c>
      <c r="F215" s="12" t="s">
        <v>160</v>
      </c>
      <c r="G215" s="12" t="s">
        <v>160</v>
      </c>
      <c r="H215" t="s">
        <v>10</v>
      </c>
      <c r="I215" s="13" t="s">
        <v>250</v>
      </c>
      <c r="J215" s="13">
        <f>IF(H215="EA", I215, 0)</f>
      </c>
      <c r="K215" s="13">
        <f>IF(H215="KG", I215, I215 * VLOOKUP(D215,Sku_Consolidated!A2:U948,21,FALSE))</f>
      </c>
      <c r="L215" s="14" t="s">
        <v>36</v>
      </c>
      <c r="M215">
        <v>88</v>
      </c>
      <c r="N215" s="14" t="s">
        <v>304</v>
      </c>
      <c r="O215" s="14" t="s">
        <v>305</v>
      </c>
      <c r="P215" s="14" t="s">
        <v>36</v>
      </c>
      <c r="Q215" s="14" t="s">
        <v>305</v>
      </c>
      <c r="R215">
        <f>IF(IFERROR(VLOOKUP(U215,Store_Showcase!B2:H134,7, FALSE), TRUE)=TRUE, IF(IFERROR(VLOOKUP(U215,Store_SRP!B2:H103,7, FALSE), TRUE)=TRUE,VLOOKUP(U215,Store_VAM!B2:H271,7, FALSE),VLOOKUP(U215,Store_SRP!B2:H103,7, FALSE)), VLOOKUP(U215,Store_Showcase!B2:H134,7, FALSE))</f>
      </c>
      <c r="S215">
        <f>IF(IFERROR(VLOOKUP(U215,Store_Showcase!B2:K134,10, FALSE), TRUE)=TRUE, IF(IFERROR(VLOOKUP(U215,Store_SRP!B2:K103,10, FALSE), TRUE)=TRUE,VLOOKUP(U215,Store_VAM!B2:K271,10, FALSE),VLOOKUP(U215,Store_SRP!B2:K103,10, FALSE)), VLOOKUP(U215,Store_Showcase!B2:K134,10, FALSE))</f>
      </c>
      <c r="T215">
        <f>IF(VLOOKUP(D215,Sku_Consolidated!A2:S948,19,FALSE)="SHOWCASE", VLOOKUP(U215,Store_Showcase!B2:L134,11, FALSE), IF(VLOOKUP(D215,Sku_Consolidated!A2:S948,19,FALSE)="VAM",VLOOKUP(U215,Store_VAM!B2:L271,11, FALSE),VLOOKUP(U215,Store_SRP!B2:L103,11, FALSE)))</f>
      </c>
      <c r="U215" s="14">
        <v>2012</v>
      </c>
      <c r="V215">
        <f>IF(VLOOKUP(D215,Sku_Consolidated!A2:S948,19,FALSE)="SHOWCASE", VLOOKUP(U215,Store_Showcase!B2:C134,2, FALSE), IF(VLOOKUP(D215,Sku_Consolidated!A2:S948,19,FALSE)="VAM",VLOOKUP(U215,Store_VAM!B2:C271,2, FALSE),VLOOKUP(U215,Store_SRP!B2:C103,2, FALSE)))</f>
      </c>
      <c r="W215">
        <f>VLOOKUP(D215,Sku_Consolidated!A2:G948, 7, FALSE)</f>
      </c>
      <c r="X215">
        <f>VLOOKUP(D215,Sku_Consolidated!A2:K948, 11, FALSE)</f>
      </c>
      <c r="Y215">
        <f>VLOOKUP(D215,Sku_Consolidated!A2:H948, 8, FALSE)</f>
      </c>
      <c r="Z215">
        <f>VLOOKUP(D215,Sku_Consolidated!A2:I948, 9, FALSE)</f>
      </c>
      <c r="AA215" t="s">
        <v>41</v>
      </c>
      <c r="AB215">
        <f>VLOOKUP(D215,Sku_Consolidated!A2:E948, {5}, FALSE)</f>
      </c>
      <c r="AC215">
        <f>IF(VLOOKUP(D215,Sku_Consolidated!A2:S948,19,FALSE)="SHOWCASE", VLOOKUP(U215,Store_Showcase!B2:N134,13, FALSE), IF(VLOOKUP(D215,Sku_Consolidated!A2:S948,19,FALSE)="VAM",VLOOKUP(U215,Store_VAM!B2:N271,13, FALSE),VLOOKUP(U215,Store_SRP!B2:N103,13, FALSE)))</f>
      </c>
      <c r="AD215">
        <f>IF(IFERROR(AC215,TRUE)=TRUE, "-","OK")</f>
      </c>
      <c r="AE215">
        <f>IF(IFERROR(VLOOKUP(U215,Store_Showcase!B2:H134,{5}, FALSE), TRUE)=TRUE, IF(IFERROR(VLOOKUP(U215,Store_SRP!B2:H103,{5}, FALSE), TRUE)=TRUE,VLOOKUP(U215,Store_VAM!B2:H271,{5}, FALSE),VLOOKUP(U215,Store_SRP!B2:H103,{5}, FALSE)), VLOOKUP(U215,Store_Showcase!B2:H134,{5}, FALSE))</f>
      </c>
      <c r="AF215">
        <f>IF(IFERROR(VLOOKUP(U215,Store_Showcase!B2:H134,{6}, FALSE), TRUE)=TRUE, IF(IFERROR(VLOOKUP(U215,Store_SRP!B2:H103,{6}, FALSE), TRUE)=TRUE,VLOOKUP(U215,Store_VAM!B2:H271,{6}, FALSE),VLOOKUP(U215,Store_SRP!B2:H103,{6}, FALSE)), VLOOKUP(U215,Store_Showcase!B2:H134,{6}, FALSE))</f>
      </c>
      <c r="AG215">
        <f>VLOOKUP(D215,Sku_Consolidated!A2:R948,18,FALSE)</f>
      </c>
      <c r="AH215">
        <f>VLOOKUP(D215,Sku_Consolidated!A2:S948,19,FALSE)</f>
      </c>
      <c r="AI215">
        <f>VLOOKUP(D215,Sku_Consolidated!A2:T948,20,FALSE)</f>
      </c>
    </row>
    <row r="216" spans="1:35" x14ac:dyDescent="0.25">
      <c r="A216">
        <v>2024</v>
      </c>
      <c r="B216" t="s">
        <v>30</v>
      </c>
      <c r="C216" t="s">
        <v>31</v>
      </c>
      <c r="D216">
        <v>21841</v>
      </c>
      <c r="E216" t="s">
        <v>253</v>
      </c>
      <c r="F216" s="12" t="s">
        <v>160</v>
      </c>
      <c r="G216" s="12" t="s">
        <v>160</v>
      </c>
      <c r="H216" t="s">
        <v>10</v>
      </c>
      <c r="I216" s="13" t="s">
        <v>306</v>
      </c>
      <c r="J216" s="13">
        <f>IF(H216="EA", I216, 0)</f>
      </c>
      <c r="K216" s="13">
        <f>IF(H216="KG", I216, I216 * VLOOKUP(D216,Sku_Consolidated!A2:U948,21,FALSE))</f>
      </c>
      <c r="L216" s="14" t="s">
        <v>36</v>
      </c>
      <c r="M216">
        <v>88</v>
      </c>
      <c r="N216" s="14" t="s">
        <v>307</v>
      </c>
      <c r="O216" s="14" t="s">
        <v>308</v>
      </c>
      <c r="P216" s="14" t="s">
        <v>36</v>
      </c>
      <c r="Q216" s="14" t="s">
        <v>308</v>
      </c>
      <c r="R216">
        <f>IF(IFERROR(VLOOKUP(U216,Store_Showcase!B2:H134,7, FALSE), TRUE)=TRUE, IF(IFERROR(VLOOKUP(U216,Store_SRP!B2:H103,7, FALSE), TRUE)=TRUE,VLOOKUP(U216,Store_VAM!B2:H271,7, FALSE),VLOOKUP(U216,Store_SRP!B2:H103,7, FALSE)), VLOOKUP(U216,Store_Showcase!B2:H134,7, FALSE))</f>
      </c>
      <c r="S216">
        <f>IF(IFERROR(VLOOKUP(U216,Store_Showcase!B2:K134,10, FALSE), TRUE)=TRUE, IF(IFERROR(VLOOKUP(U216,Store_SRP!B2:K103,10, FALSE), TRUE)=TRUE,VLOOKUP(U216,Store_VAM!B2:K271,10, FALSE),VLOOKUP(U216,Store_SRP!B2:K103,10, FALSE)), VLOOKUP(U216,Store_Showcase!B2:K134,10, FALSE))</f>
      </c>
      <c r="T216">
        <f>IF(VLOOKUP(D216,Sku_Consolidated!A2:S948,19,FALSE)="SHOWCASE", VLOOKUP(U216,Store_Showcase!B2:L134,11, FALSE), IF(VLOOKUP(D216,Sku_Consolidated!A2:S948,19,FALSE)="VAM",VLOOKUP(U216,Store_VAM!B2:L271,11, FALSE),VLOOKUP(U216,Store_SRP!B2:L103,11, FALSE)))</f>
      </c>
      <c r="U216" s="14">
        <v>2012</v>
      </c>
      <c r="V216">
        <f>IF(VLOOKUP(D216,Sku_Consolidated!A2:S948,19,FALSE)="SHOWCASE", VLOOKUP(U216,Store_Showcase!B2:C134,2, FALSE), IF(VLOOKUP(D216,Sku_Consolidated!A2:S948,19,FALSE)="VAM",VLOOKUP(U216,Store_VAM!B2:C271,2, FALSE),VLOOKUP(U216,Store_SRP!B2:C103,2, FALSE)))</f>
      </c>
      <c r="W216">
        <f>VLOOKUP(D216,Sku_Consolidated!A2:G948, 7, FALSE)</f>
      </c>
      <c r="X216">
        <f>VLOOKUP(D216,Sku_Consolidated!A2:K948, 11, FALSE)</f>
      </c>
      <c r="Y216">
        <f>VLOOKUP(D216,Sku_Consolidated!A2:H948, 8, FALSE)</f>
      </c>
      <c r="Z216">
        <f>VLOOKUP(D216,Sku_Consolidated!A2:I948, 9, FALSE)</f>
      </c>
      <c r="AA216" t="s">
        <v>41</v>
      </c>
      <c r="AB216">
        <f>VLOOKUP(D216,Sku_Consolidated!A2:E948, {5}, FALSE)</f>
      </c>
      <c r="AC216">
        <f>IF(VLOOKUP(D216,Sku_Consolidated!A2:S948,19,FALSE)="SHOWCASE", VLOOKUP(U216,Store_Showcase!B2:N134,13, FALSE), IF(VLOOKUP(D216,Sku_Consolidated!A2:S948,19,FALSE)="VAM",VLOOKUP(U216,Store_VAM!B2:N271,13, FALSE),VLOOKUP(U216,Store_SRP!B2:N103,13, FALSE)))</f>
      </c>
      <c r="AD216">
        <f>IF(IFERROR(AC216,TRUE)=TRUE, "-","OK")</f>
      </c>
      <c r="AE216">
        <f>IF(IFERROR(VLOOKUP(U216,Store_Showcase!B2:H134,{5}, FALSE), TRUE)=TRUE, IF(IFERROR(VLOOKUP(U216,Store_SRP!B2:H103,{5}, FALSE), TRUE)=TRUE,VLOOKUP(U216,Store_VAM!B2:H271,{5}, FALSE),VLOOKUP(U216,Store_SRP!B2:H103,{5}, FALSE)), VLOOKUP(U216,Store_Showcase!B2:H134,{5}, FALSE))</f>
      </c>
      <c r="AF216">
        <f>IF(IFERROR(VLOOKUP(U216,Store_Showcase!B2:H134,{6}, FALSE), TRUE)=TRUE, IF(IFERROR(VLOOKUP(U216,Store_SRP!B2:H103,{6}, FALSE), TRUE)=TRUE,VLOOKUP(U216,Store_VAM!B2:H271,{6}, FALSE),VLOOKUP(U216,Store_SRP!B2:H103,{6}, FALSE)), VLOOKUP(U216,Store_Showcase!B2:H134,{6}, FALSE))</f>
      </c>
      <c r="AG216">
        <f>VLOOKUP(D216,Sku_Consolidated!A2:R948,18,FALSE)</f>
      </c>
      <c r="AH216">
        <f>VLOOKUP(D216,Sku_Consolidated!A2:S948,19,FALSE)</f>
      </c>
      <c r="AI216">
        <f>VLOOKUP(D216,Sku_Consolidated!A2:T948,20,FALSE)</f>
      </c>
    </row>
    <row r="217" spans="1:35" x14ac:dyDescent="0.25">
      <c r="A217">
        <v>2024</v>
      </c>
      <c r="B217" t="s">
        <v>30</v>
      </c>
      <c r="C217" t="s">
        <v>31</v>
      </c>
      <c r="D217">
        <v>21843</v>
      </c>
      <c r="E217" t="s">
        <v>216</v>
      </c>
      <c r="F217" s="12" t="s">
        <v>160</v>
      </c>
      <c r="G217" s="12" t="s">
        <v>160</v>
      </c>
      <c r="H217" t="s">
        <v>10</v>
      </c>
      <c r="I217" s="13" t="s">
        <v>309</v>
      </c>
      <c r="J217" s="13">
        <f>IF(H217="EA", I217, 0)</f>
      </c>
      <c r="K217" s="13">
        <f>IF(H217="KG", I217, I217 * VLOOKUP(D217,Sku_Consolidated!A2:U948,21,FALSE))</f>
      </c>
      <c r="L217" s="14" t="s">
        <v>36</v>
      </c>
      <c r="M217">
        <v>88</v>
      </c>
      <c r="N217" s="14" t="s">
        <v>310</v>
      </c>
      <c r="O217" s="14" t="s">
        <v>311</v>
      </c>
      <c r="P217" s="14" t="s">
        <v>36</v>
      </c>
      <c r="Q217" s="14" t="s">
        <v>311</v>
      </c>
      <c r="R217">
        <f>IF(IFERROR(VLOOKUP(U217,Store_Showcase!B2:H134,7, FALSE), TRUE)=TRUE, IF(IFERROR(VLOOKUP(U217,Store_SRP!B2:H103,7, FALSE), TRUE)=TRUE,VLOOKUP(U217,Store_VAM!B2:H271,7, FALSE),VLOOKUP(U217,Store_SRP!B2:H103,7, FALSE)), VLOOKUP(U217,Store_Showcase!B2:H134,7, FALSE))</f>
      </c>
      <c r="S217">
        <f>IF(IFERROR(VLOOKUP(U217,Store_Showcase!B2:K134,10, FALSE), TRUE)=TRUE, IF(IFERROR(VLOOKUP(U217,Store_SRP!B2:K103,10, FALSE), TRUE)=TRUE,VLOOKUP(U217,Store_VAM!B2:K271,10, FALSE),VLOOKUP(U217,Store_SRP!B2:K103,10, FALSE)), VLOOKUP(U217,Store_Showcase!B2:K134,10, FALSE))</f>
      </c>
      <c r="T217">
        <f>IF(VLOOKUP(D217,Sku_Consolidated!A2:S948,19,FALSE)="SHOWCASE", VLOOKUP(U217,Store_Showcase!B2:L134,11, FALSE), IF(VLOOKUP(D217,Sku_Consolidated!A2:S948,19,FALSE)="VAM",VLOOKUP(U217,Store_VAM!B2:L271,11, FALSE),VLOOKUP(U217,Store_SRP!B2:L103,11, FALSE)))</f>
      </c>
      <c r="U217" s="14">
        <v>2012</v>
      </c>
      <c r="V217">
        <f>IF(VLOOKUP(D217,Sku_Consolidated!A2:S948,19,FALSE)="SHOWCASE", VLOOKUP(U217,Store_Showcase!B2:C134,2, FALSE), IF(VLOOKUP(D217,Sku_Consolidated!A2:S948,19,FALSE)="VAM",VLOOKUP(U217,Store_VAM!B2:C271,2, FALSE),VLOOKUP(U217,Store_SRP!B2:C103,2, FALSE)))</f>
      </c>
      <c r="W217">
        <f>VLOOKUP(D217,Sku_Consolidated!A2:G948, 7, FALSE)</f>
      </c>
      <c r="X217">
        <f>VLOOKUP(D217,Sku_Consolidated!A2:K948, 11, FALSE)</f>
      </c>
      <c r="Y217">
        <f>VLOOKUP(D217,Sku_Consolidated!A2:H948, 8, FALSE)</f>
      </c>
      <c r="Z217">
        <f>VLOOKUP(D217,Sku_Consolidated!A2:I948, 9, FALSE)</f>
      </c>
      <c r="AA217" t="s">
        <v>41</v>
      </c>
      <c r="AB217">
        <f>VLOOKUP(D217,Sku_Consolidated!A2:E948, {5}, FALSE)</f>
      </c>
      <c r="AC217">
        <f>IF(VLOOKUP(D217,Sku_Consolidated!A2:S948,19,FALSE)="SHOWCASE", VLOOKUP(U217,Store_Showcase!B2:N134,13, FALSE), IF(VLOOKUP(D217,Sku_Consolidated!A2:S948,19,FALSE)="VAM",VLOOKUP(U217,Store_VAM!B2:N271,13, FALSE),VLOOKUP(U217,Store_SRP!B2:N103,13, FALSE)))</f>
      </c>
      <c r="AD217">
        <f>IF(IFERROR(AC217,TRUE)=TRUE, "-","OK")</f>
      </c>
      <c r="AE217">
        <f>IF(IFERROR(VLOOKUP(U217,Store_Showcase!B2:H134,{5}, FALSE), TRUE)=TRUE, IF(IFERROR(VLOOKUP(U217,Store_SRP!B2:H103,{5}, FALSE), TRUE)=TRUE,VLOOKUP(U217,Store_VAM!B2:H271,{5}, FALSE),VLOOKUP(U217,Store_SRP!B2:H103,{5}, FALSE)), VLOOKUP(U217,Store_Showcase!B2:H134,{5}, FALSE))</f>
      </c>
      <c r="AF217">
        <f>IF(IFERROR(VLOOKUP(U217,Store_Showcase!B2:H134,{6}, FALSE), TRUE)=TRUE, IF(IFERROR(VLOOKUP(U217,Store_SRP!B2:H103,{6}, FALSE), TRUE)=TRUE,VLOOKUP(U217,Store_VAM!B2:H271,{6}, FALSE),VLOOKUP(U217,Store_SRP!B2:H103,{6}, FALSE)), VLOOKUP(U217,Store_Showcase!B2:H134,{6}, FALSE))</f>
      </c>
      <c r="AG217">
        <f>VLOOKUP(D217,Sku_Consolidated!A2:R948,18,FALSE)</f>
      </c>
      <c r="AH217">
        <f>VLOOKUP(D217,Sku_Consolidated!A2:S948,19,FALSE)</f>
      </c>
      <c r="AI217">
        <f>VLOOKUP(D217,Sku_Consolidated!A2:T948,20,FALSE)</f>
      </c>
    </row>
    <row r="218" spans="1:35" x14ac:dyDescent="0.25">
      <c r="A218">
        <v>2024</v>
      </c>
      <c r="B218" t="s">
        <v>30</v>
      </c>
      <c r="C218" t="s">
        <v>31</v>
      </c>
      <c r="D218">
        <v>21844</v>
      </c>
      <c r="E218" t="s">
        <v>220</v>
      </c>
      <c r="F218" s="12" t="s">
        <v>160</v>
      </c>
      <c r="G218" s="12" t="s">
        <v>160</v>
      </c>
      <c r="H218" t="s">
        <v>10</v>
      </c>
      <c r="I218" s="13" t="s">
        <v>312</v>
      </c>
      <c r="J218" s="13">
        <f>IF(H218="EA", I218, 0)</f>
      </c>
      <c r="K218" s="13">
        <f>IF(H218="KG", I218, I218 * VLOOKUP(D218,Sku_Consolidated!A2:U948,21,FALSE))</f>
      </c>
      <c r="L218" s="14" t="s">
        <v>36</v>
      </c>
      <c r="M218">
        <v>88</v>
      </c>
      <c r="N218" s="14" t="s">
        <v>313</v>
      </c>
      <c r="O218" s="14" t="s">
        <v>314</v>
      </c>
      <c r="P218" s="14" t="s">
        <v>36</v>
      </c>
      <c r="Q218" s="14" t="s">
        <v>314</v>
      </c>
      <c r="R218">
        <f>IF(IFERROR(VLOOKUP(U218,Store_Showcase!B2:H134,7, FALSE), TRUE)=TRUE, IF(IFERROR(VLOOKUP(U218,Store_SRP!B2:H103,7, FALSE), TRUE)=TRUE,VLOOKUP(U218,Store_VAM!B2:H271,7, FALSE),VLOOKUP(U218,Store_SRP!B2:H103,7, FALSE)), VLOOKUP(U218,Store_Showcase!B2:H134,7, FALSE))</f>
      </c>
      <c r="S218">
        <f>IF(IFERROR(VLOOKUP(U218,Store_Showcase!B2:K134,10, FALSE), TRUE)=TRUE, IF(IFERROR(VLOOKUP(U218,Store_SRP!B2:K103,10, FALSE), TRUE)=TRUE,VLOOKUP(U218,Store_VAM!B2:K271,10, FALSE),VLOOKUP(U218,Store_SRP!B2:K103,10, FALSE)), VLOOKUP(U218,Store_Showcase!B2:K134,10, FALSE))</f>
      </c>
      <c r="T218">
        <f>IF(VLOOKUP(D218,Sku_Consolidated!A2:S948,19,FALSE)="SHOWCASE", VLOOKUP(U218,Store_Showcase!B2:L134,11, FALSE), IF(VLOOKUP(D218,Sku_Consolidated!A2:S948,19,FALSE)="VAM",VLOOKUP(U218,Store_VAM!B2:L271,11, FALSE),VLOOKUP(U218,Store_SRP!B2:L103,11, FALSE)))</f>
      </c>
      <c r="U218" s="14">
        <v>2012</v>
      </c>
      <c r="V218">
        <f>IF(VLOOKUP(D218,Sku_Consolidated!A2:S948,19,FALSE)="SHOWCASE", VLOOKUP(U218,Store_Showcase!B2:C134,2, FALSE), IF(VLOOKUP(D218,Sku_Consolidated!A2:S948,19,FALSE)="VAM",VLOOKUP(U218,Store_VAM!B2:C271,2, FALSE),VLOOKUP(U218,Store_SRP!B2:C103,2, FALSE)))</f>
      </c>
      <c r="W218">
        <f>VLOOKUP(D218,Sku_Consolidated!A2:G948, 7, FALSE)</f>
      </c>
      <c r="X218">
        <f>VLOOKUP(D218,Sku_Consolidated!A2:K948, 11, FALSE)</f>
      </c>
      <c r="Y218">
        <f>VLOOKUP(D218,Sku_Consolidated!A2:H948, 8, FALSE)</f>
      </c>
      <c r="Z218">
        <f>VLOOKUP(D218,Sku_Consolidated!A2:I948, 9, FALSE)</f>
      </c>
      <c r="AA218" t="s">
        <v>41</v>
      </c>
      <c r="AB218">
        <f>VLOOKUP(D218,Sku_Consolidated!A2:E948, {5}, FALSE)</f>
      </c>
      <c r="AC218">
        <f>IF(VLOOKUP(D218,Sku_Consolidated!A2:S948,19,FALSE)="SHOWCASE", VLOOKUP(U218,Store_Showcase!B2:N134,13, FALSE), IF(VLOOKUP(D218,Sku_Consolidated!A2:S948,19,FALSE)="VAM",VLOOKUP(U218,Store_VAM!B2:N271,13, FALSE),VLOOKUP(U218,Store_SRP!B2:N103,13, FALSE)))</f>
      </c>
      <c r="AD218">
        <f>IF(IFERROR(AC218,TRUE)=TRUE, "-","OK")</f>
      </c>
      <c r="AE218">
        <f>IF(IFERROR(VLOOKUP(U218,Store_Showcase!B2:H134,{5}, FALSE), TRUE)=TRUE, IF(IFERROR(VLOOKUP(U218,Store_SRP!B2:H103,{5}, FALSE), TRUE)=TRUE,VLOOKUP(U218,Store_VAM!B2:H271,{5}, FALSE),VLOOKUP(U218,Store_SRP!B2:H103,{5}, FALSE)), VLOOKUP(U218,Store_Showcase!B2:H134,{5}, FALSE))</f>
      </c>
      <c r="AF218">
        <f>IF(IFERROR(VLOOKUP(U218,Store_Showcase!B2:H134,{6}, FALSE), TRUE)=TRUE, IF(IFERROR(VLOOKUP(U218,Store_SRP!B2:H103,{6}, FALSE), TRUE)=TRUE,VLOOKUP(U218,Store_VAM!B2:H271,{6}, FALSE),VLOOKUP(U218,Store_SRP!B2:H103,{6}, FALSE)), VLOOKUP(U218,Store_Showcase!B2:H134,{6}, FALSE))</f>
      </c>
      <c r="AG218">
        <f>VLOOKUP(D218,Sku_Consolidated!A2:R948,18,FALSE)</f>
      </c>
      <c r="AH218">
        <f>VLOOKUP(D218,Sku_Consolidated!A2:S948,19,FALSE)</f>
      </c>
      <c r="AI218">
        <f>VLOOKUP(D218,Sku_Consolidated!A2:T948,20,FALSE)</f>
      </c>
    </row>
    <row r="219" spans="1:35" x14ac:dyDescent="0.25">
      <c r="A219">
        <v>2024</v>
      </c>
      <c r="B219" t="s">
        <v>30</v>
      </c>
      <c r="C219" t="s">
        <v>31</v>
      </c>
      <c r="D219">
        <v>21854</v>
      </c>
      <c r="E219" t="s">
        <v>315</v>
      </c>
      <c r="F219" s="12" t="s">
        <v>160</v>
      </c>
      <c r="G219" s="12" t="s">
        <v>160</v>
      </c>
      <c r="H219" t="s">
        <v>10</v>
      </c>
      <c r="I219" s="13" t="s">
        <v>316</v>
      </c>
      <c r="J219" s="13">
        <f>IF(H219="EA", I219, 0)</f>
      </c>
      <c r="K219" s="13">
        <f>IF(H219="KG", I219, I219 * VLOOKUP(D219,Sku_Consolidated!A2:U948,21,FALSE))</f>
      </c>
      <c r="L219" s="14" t="s">
        <v>36</v>
      </c>
      <c r="M219">
        <v>88</v>
      </c>
      <c r="N219" s="14" t="s">
        <v>317</v>
      </c>
      <c r="O219" s="14" t="s">
        <v>318</v>
      </c>
      <c r="P219" s="14" t="s">
        <v>36</v>
      </c>
      <c r="Q219" s="14" t="s">
        <v>318</v>
      </c>
      <c r="R219">
        <f>IF(IFERROR(VLOOKUP(U219,Store_Showcase!B2:H134,7, FALSE), TRUE)=TRUE, IF(IFERROR(VLOOKUP(U219,Store_SRP!B2:H103,7, FALSE), TRUE)=TRUE,VLOOKUP(U219,Store_VAM!B2:H271,7, FALSE),VLOOKUP(U219,Store_SRP!B2:H103,7, FALSE)), VLOOKUP(U219,Store_Showcase!B2:H134,7, FALSE))</f>
      </c>
      <c r="S219">
        <f>IF(IFERROR(VLOOKUP(U219,Store_Showcase!B2:K134,10, FALSE), TRUE)=TRUE, IF(IFERROR(VLOOKUP(U219,Store_SRP!B2:K103,10, FALSE), TRUE)=TRUE,VLOOKUP(U219,Store_VAM!B2:K271,10, FALSE),VLOOKUP(U219,Store_SRP!B2:K103,10, FALSE)), VLOOKUP(U219,Store_Showcase!B2:K134,10, FALSE))</f>
      </c>
      <c r="T219">
        <f>IF(VLOOKUP(D219,Sku_Consolidated!A2:S948,19,FALSE)="SHOWCASE", VLOOKUP(U219,Store_Showcase!B2:L134,11, FALSE), IF(VLOOKUP(D219,Sku_Consolidated!A2:S948,19,FALSE)="VAM",VLOOKUP(U219,Store_VAM!B2:L271,11, FALSE),VLOOKUP(U219,Store_SRP!B2:L103,11, FALSE)))</f>
      </c>
      <c r="U219" s="14">
        <v>2012</v>
      </c>
      <c r="V219">
        <f>IF(VLOOKUP(D219,Sku_Consolidated!A2:S948,19,FALSE)="SHOWCASE", VLOOKUP(U219,Store_Showcase!B2:C134,2, FALSE), IF(VLOOKUP(D219,Sku_Consolidated!A2:S948,19,FALSE)="VAM",VLOOKUP(U219,Store_VAM!B2:C271,2, FALSE),VLOOKUP(U219,Store_SRP!B2:C103,2, FALSE)))</f>
      </c>
      <c r="W219">
        <f>VLOOKUP(D219,Sku_Consolidated!A2:G948, 7, FALSE)</f>
      </c>
      <c r="X219">
        <f>VLOOKUP(D219,Sku_Consolidated!A2:K948, 11, FALSE)</f>
      </c>
      <c r="Y219">
        <f>VLOOKUP(D219,Sku_Consolidated!A2:H948, 8, FALSE)</f>
      </c>
      <c r="Z219">
        <f>VLOOKUP(D219,Sku_Consolidated!A2:I948, 9, FALSE)</f>
      </c>
      <c r="AA219" t="s">
        <v>41</v>
      </c>
      <c r="AB219">
        <f>VLOOKUP(D219,Sku_Consolidated!A2:E948, {5}, FALSE)</f>
      </c>
      <c r="AC219">
        <f>IF(VLOOKUP(D219,Sku_Consolidated!A2:S948,19,FALSE)="SHOWCASE", VLOOKUP(U219,Store_Showcase!B2:N134,13, FALSE), IF(VLOOKUP(D219,Sku_Consolidated!A2:S948,19,FALSE)="VAM",VLOOKUP(U219,Store_VAM!B2:N271,13, FALSE),VLOOKUP(U219,Store_SRP!B2:N103,13, FALSE)))</f>
      </c>
      <c r="AD219">
        <f>IF(IFERROR(AC219,TRUE)=TRUE, "-","OK")</f>
      </c>
      <c r="AE219">
        <f>IF(IFERROR(VLOOKUP(U219,Store_Showcase!B2:H134,{5}, FALSE), TRUE)=TRUE, IF(IFERROR(VLOOKUP(U219,Store_SRP!B2:H103,{5}, FALSE), TRUE)=TRUE,VLOOKUP(U219,Store_VAM!B2:H271,{5}, FALSE),VLOOKUP(U219,Store_SRP!B2:H103,{5}, FALSE)), VLOOKUP(U219,Store_Showcase!B2:H134,{5}, FALSE))</f>
      </c>
      <c r="AF219">
        <f>IF(IFERROR(VLOOKUP(U219,Store_Showcase!B2:H134,{6}, FALSE), TRUE)=TRUE, IF(IFERROR(VLOOKUP(U219,Store_SRP!B2:H103,{6}, FALSE), TRUE)=TRUE,VLOOKUP(U219,Store_VAM!B2:H271,{6}, FALSE),VLOOKUP(U219,Store_SRP!B2:H103,{6}, FALSE)), VLOOKUP(U219,Store_Showcase!B2:H134,{6}, FALSE))</f>
      </c>
      <c r="AG219">
        <f>VLOOKUP(D219,Sku_Consolidated!A2:R948,18,FALSE)</f>
      </c>
      <c r="AH219">
        <f>VLOOKUP(D219,Sku_Consolidated!A2:S948,19,FALSE)</f>
      </c>
      <c r="AI219">
        <f>VLOOKUP(D219,Sku_Consolidated!A2:T948,20,FALSE)</f>
      </c>
    </row>
    <row r="220" spans="1:35" x14ac:dyDescent="0.25">
      <c r="A220">
        <v>2024</v>
      </c>
      <c r="B220" t="s">
        <v>30</v>
      </c>
      <c r="C220" t="s">
        <v>31</v>
      </c>
      <c r="D220">
        <v>21866</v>
      </c>
      <c r="E220" t="s">
        <v>267</v>
      </c>
      <c r="F220" s="12" t="s">
        <v>160</v>
      </c>
      <c r="G220" s="12" t="s">
        <v>160</v>
      </c>
      <c r="H220" t="s">
        <v>10</v>
      </c>
      <c r="I220" s="13" t="s">
        <v>319</v>
      </c>
      <c r="J220" s="13">
        <f>IF(H220="EA", I220, 0)</f>
      </c>
      <c r="K220" s="13">
        <f>IF(H220="KG", I220, I220 * VLOOKUP(D220,Sku_Consolidated!A2:U948,21,FALSE))</f>
      </c>
      <c r="L220" s="14" t="s">
        <v>36</v>
      </c>
      <c r="M220">
        <v>88</v>
      </c>
      <c r="N220" s="14" t="s">
        <v>320</v>
      </c>
      <c r="O220" s="14" t="s">
        <v>321</v>
      </c>
      <c r="P220" s="14" t="s">
        <v>36</v>
      </c>
      <c r="Q220" s="14" t="s">
        <v>321</v>
      </c>
      <c r="R220">
        <f>IF(IFERROR(VLOOKUP(U220,Store_Showcase!B2:H134,7, FALSE), TRUE)=TRUE, IF(IFERROR(VLOOKUP(U220,Store_SRP!B2:H103,7, FALSE), TRUE)=TRUE,VLOOKUP(U220,Store_VAM!B2:H271,7, FALSE),VLOOKUP(U220,Store_SRP!B2:H103,7, FALSE)), VLOOKUP(U220,Store_Showcase!B2:H134,7, FALSE))</f>
      </c>
      <c r="S220">
        <f>IF(IFERROR(VLOOKUP(U220,Store_Showcase!B2:K134,10, FALSE), TRUE)=TRUE, IF(IFERROR(VLOOKUP(U220,Store_SRP!B2:K103,10, FALSE), TRUE)=TRUE,VLOOKUP(U220,Store_VAM!B2:K271,10, FALSE),VLOOKUP(U220,Store_SRP!B2:K103,10, FALSE)), VLOOKUP(U220,Store_Showcase!B2:K134,10, FALSE))</f>
      </c>
      <c r="T220">
        <f>IF(VLOOKUP(D220,Sku_Consolidated!A2:S948,19,FALSE)="SHOWCASE", VLOOKUP(U220,Store_Showcase!B2:L134,11, FALSE), IF(VLOOKUP(D220,Sku_Consolidated!A2:S948,19,FALSE)="VAM",VLOOKUP(U220,Store_VAM!B2:L271,11, FALSE),VLOOKUP(U220,Store_SRP!B2:L103,11, FALSE)))</f>
      </c>
      <c r="U220" s="14">
        <v>2012</v>
      </c>
      <c r="V220">
        <f>IF(VLOOKUP(D220,Sku_Consolidated!A2:S948,19,FALSE)="SHOWCASE", VLOOKUP(U220,Store_Showcase!B2:C134,2, FALSE), IF(VLOOKUP(D220,Sku_Consolidated!A2:S948,19,FALSE)="VAM",VLOOKUP(U220,Store_VAM!B2:C271,2, FALSE),VLOOKUP(U220,Store_SRP!B2:C103,2, FALSE)))</f>
      </c>
      <c r="W220">
        <f>VLOOKUP(D220,Sku_Consolidated!A2:G948, 7, FALSE)</f>
      </c>
      <c r="X220">
        <f>VLOOKUP(D220,Sku_Consolidated!A2:K948, 11, FALSE)</f>
      </c>
      <c r="Y220">
        <f>VLOOKUP(D220,Sku_Consolidated!A2:H948, 8, FALSE)</f>
      </c>
      <c r="Z220">
        <f>VLOOKUP(D220,Sku_Consolidated!A2:I948, 9, FALSE)</f>
      </c>
      <c r="AA220" t="s">
        <v>41</v>
      </c>
      <c r="AB220">
        <f>VLOOKUP(D220,Sku_Consolidated!A2:E948, {5}, FALSE)</f>
      </c>
      <c r="AC220">
        <f>IF(VLOOKUP(D220,Sku_Consolidated!A2:S948,19,FALSE)="SHOWCASE", VLOOKUP(U220,Store_Showcase!B2:N134,13, FALSE), IF(VLOOKUP(D220,Sku_Consolidated!A2:S948,19,FALSE)="VAM",VLOOKUP(U220,Store_VAM!B2:N271,13, FALSE),VLOOKUP(U220,Store_SRP!B2:N103,13, FALSE)))</f>
      </c>
      <c r="AD220">
        <f>IF(IFERROR(AC220,TRUE)=TRUE, "-","OK")</f>
      </c>
      <c r="AE220">
        <f>IF(IFERROR(VLOOKUP(U220,Store_Showcase!B2:H134,{5}, FALSE), TRUE)=TRUE, IF(IFERROR(VLOOKUP(U220,Store_SRP!B2:H103,{5}, FALSE), TRUE)=TRUE,VLOOKUP(U220,Store_VAM!B2:H271,{5}, FALSE),VLOOKUP(U220,Store_SRP!B2:H103,{5}, FALSE)), VLOOKUP(U220,Store_Showcase!B2:H134,{5}, FALSE))</f>
      </c>
      <c r="AF220">
        <f>IF(IFERROR(VLOOKUP(U220,Store_Showcase!B2:H134,{6}, FALSE), TRUE)=TRUE, IF(IFERROR(VLOOKUP(U220,Store_SRP!B2:H103,{6}, FALSE), TRUE)=TRUE,VLOOKUP(U220,Store_VAM!B2:H271,{6}, FALSE),VLOOKUP(U220,Store_SRP!B2:H103,{6}, FALSE)), VLOOKUP(U220,Store_Showcase!B2:H134,{6}, FALSE))</f>
      </c>
      <c r="AG220">
        <f>VLOOKUP(D220,Sku_Consolidated!A2:R948,18,FALSE)</f>
      </c>
      <c r="AH220">
        <f>VLOOKUP(D220,Sku_Consolidated!A2:S948,19,FALSE)</f>
      </c>
      <c r="AI220">
        <f>VLOOKUP(D220,Sku_Consolidated!A2:T948,20,FALSE)</f>
      </c>
    </row>
    <row r="221" spans="1:35" x14ac:dyDescent="0.25">
      <c r="A221">
        <v>2024</v>
      </c>
      <c r="B221" t="s">
        <v>30</v>
      </c>
      <c r="C221" t="s">
        <v>31</v>
      </c>
      <c r="D221">
        <v>21868</v>
      </c>
      <c r="E221" t="s">
        <v>322</v>
      </c>
      <c r="F221" s="12" t="s">
        <v>160</v>
      </c>
      <c r="G221" s="12" t="s">
        <v>160</v>
      </c>
      <c r="H221" t="s">
        <v>10</v>
      </c>
      <c r="I221" s="13" t="s">
        <v>323</v>
      </c>
      <c r="J221" s="13">
        <f>IF(H221="EA", I221, 0)</f>
      </c>
      <c r="K221" s="13">
        <f>IF(H221="KG", I221, I221 * VLOOKUP(D221,Sku_Consolidated!A2:U948,21,FALSE))</f>
      </c>
      <c r="L221" s="14" t="s">
        <v>36</v>
      </c>
      <c r="M221">
        <v>88</v>
      </c>
      <c r="N221" s="14" t="s">
        <v>324</v>
      </c>
      <c r="O221" s="14" t="s">
        <v>325</v>
      </c>
      <c r="P221" s="14" t="s">
        <v>36</v>
      </c>
      <c r="Q221" s="14" t="s">
        <v>325</v>
      </c>
      <c r="R221">
        <f>IF(IFERROR(VLOOKUP(U221,Store_Showcase!B2:H134,7, FALSE), TRUE)=TRUE, IF(IFERROR(VLOOKUP(U221,Store_SRP!B2:H103,7, FALSE), TRUE)=TRUE,VLOOKUP(U221,Store_VAM!B2:H271,7, FALSE),VLOOKUP(U221,Store_SRP!B2:H103,7, FALSE)), VLOOKUP(U221,Store_Showcase!B2:H134,7, FALSE))</f>
      </c>
      <c r="S221">
        <f>IF(IFERROR(VLOOKUP(U221,Store_Showcase!B2:K134,10, FALSE), TRUE)=TRUE, IF(IFERROR(VLOOKUP(U221,Store_SRP!B2:K103,10, FALSE), TRUE)=TRUE,VLOOKUP(U221,Store_VAM!B2:K271,10, FALSE),VLOOKUP(U221,Store_SRP!B2:K103,10, FALSE)), VLOOKUP(U221,Store_Showcase!B2:K134,10, FALSE))</f>
      </c>
      <c r="T221">
        <f>IF(VLOOKUP(D221,Sku_Consolidated!A2:S948,19,FALSE)="SHOWCASE", VLOOKUP(U221,Store_Showcase!B2:L134,11, FALSE), IF(VLOOKUP(D221,Sku_Consolidated!A2:S948,19,FALSE)="VAM",VLOOKUP(U221,Store_VAM!B2:L271,11, FALSE),VLOOKUP(U221,Store_SRP!B2:L103,11, FALSE)))</f>
      </c>
      <c r="U221" s="14">
        <v>2012</v>
      </c>
      <c r="V221">
        <f>IF(VLOOKUP(D221,Sku_Consolidated!A2:S948,19,FALSE)="SHOWCASE", VLOOKUP(U221,Store_Showcase!B2:C134,2, FALSE), IF(VLOOKUP(D221,Sku_Consolidated!A2:S948,19,FALSE)="VAM",VLOOKUP(U221,Store_VAM!B2:C271,2, FALSE),VLOOKUP(U221,Store_SRP!B2:C103,2, FALSE)))</f>
      </c>
      <c r="W221">
        <f>VLOOKUP(D221,Sku_Consolidated!A2:G948, 7, FALSE)</f>
      </c>
      <c r="X221">
        <f>VLOOKUP(D221,Sku_Consolidated!A2:K948, 11, FALSE)</f>
      </c>
      <c r="Y221">
        <f>VLOOKUP(D221,Sku_Consolidated!A2:H948, 8, FALSE)</f>
      </c>
      <c r="Z221">
        <f>VLOOKUP(D221,Sku_Consolidated!A2:I948, 9, FALSE)</f>
      </c>
      <c r="AA221" t="s">
        <v>41</v>
      </c>
      <c r="AB221">
        <f>VLOOKUP(D221,Sku_Consolidated!A2:E948, {5}, FALSE)</f>
      </c>
      <c r="AC221">
        <f>IF(VLOOKUP(D221,Sku_Consolidated!A2:S948,19,FALSE)="SHOWCASE", VLOOKUP(U221,Store_Showcase!B2:N134,13, FALSE), IF(VLOOKUP(D221,Sku_Consolidated!A2:S948,19,FALSE)="VAM",VLOOKUP(U221,Store_VAM!B2:N271,13, FALSE),VLOOKUP(U221,Store_SRP!B2:N103,13, FALSE)))</f>
      </c>
      <c r="AD221">
        <f>IF(IFERROR(AC221,TRUE)=TRUE, "-","OK")</f>
      </c>
      <c r="AE221">
        <f>IF(IFERROR(VLOOKUP(U221,Store_Showcase!B2:H134,{5}, FALSE), TRUE)=TRUE, IF(IFERROR(VLOOKUP(U221,Store_SRP!B2:H103,{5}, FALSE), TRUE)=TRUE,VLOOKUP(U221,Store_VAM!B2:H271,{5}, FALSE),VLOOKUP(U221,Store_SRP!B2:H103,{5}, FALSE)), VLOOKUP(U221,Store_Showcase!B2:H134,{5}, FALSE))</f>
      </c>
      <c r="AF221">
        <f>IF(IFERROR(VLOOKUP(U221,Store_Showcase!B2:H134,{6}, FALSE), TRUE)=TRUE, IF(IFERROR(VLOOKUP(U221,Store_SRP!B2:H103,{6}, FALSE), TRUE)=TRUE,VLOOKUP(U221,Store_VAM!B2:H271,{6}, FALSE),VLOOKUP(U221,Store_SRP!B2:H103,{6}, FALSE)), VLOOKUP(U221,Store_Showcase!B2:H134,{6}, FALSE))</f>
      </c>
      <c r="AG221">
        <f>VLOOKUP(D221,Sku_Consolidated!A2:R948,18,FALSE)</f>
      </c>
      <c r="AH221">
        <f>VLOOKUP(D221,Sku_Consolidated!A2:S948,19,FALSE)</f>
      </c>
      <c r="AI221">
        <f>VLOOKUP(D221,Sku_Consolidated!A2:T948,20,FALSE)</f>
      </c>
    </row>
    <row r="222" spans="1:35" x14ac:dyDescent="0.25">
      <c r="A222">
        <v>2024</v>
      </c>
      <c r="B222" t="s">
        <v>30</v>
      </c>
      <c r="C222" t="s">
        <v>31</v>
      </c>
      <c r="D222">
        <v>21870</v>
      </c>
      <c r="E222" t="s">
        <v>271</v>
      </c>
      <c r="F222" s="12" t="s">
        <v>160</v>
      </c>
      <c r="G222" s="12" t="s">
        <v>160</v>
      </c>
      <c r="H222" t="s">
        <v>10</v>
      </c>
      <c r="I222" s="13" t="s">
        <v>326</v>
      </c>
      <c r="J222" s="13">
        <f>IF(H222="EA", I222, 0)</f>
      </c>
      <c r="K222" s="13">
        <f>IF(H222="KG", I222, I222 * VLOOKUP(D222,Sku_Consolidated!A2:U948,21,FALSE))</f>
      </c>
      <c r="L222" s="14" t="s">
        <v>36</v>
      </c>
      <c r="M222">
        <v>88</v>
      </c>
      <c r="N222" s="14" t="s">
        <v>327</v>
      </c>
      <c r="O222" s="14" t="s">
        <v>328</v>
      </c>
      <c r="P222" s="14" t="s">
        <v>36</v>
      </c>
      <c r="Q222" s="14" t="s">
        <v>328</v>
      </c>
      <c r="R222">
        <f>IF(IFERROR(VLOOKUP(U222,Store_Showcase!B2:H134,7, FALSE), TRUE)=TRUE, IF(IFERROR(VLOOKUP(U222,Store_SRP!B2:H103,7, FALSE), TRUE)=TRUE,VLOOKUP(U222,Store_VAM!B2:H271,7, FALSE),VLOOKUP(U222,Store_SRP!B2:H103,7, FALSE)), VLOOKUP(U222,Store_Showcase!B2:H134,7, FALSE))</f>
      </c>
      <c r="S222">
        <f>IF(IFERROR(VLOOKUP(U222,Store_Showcase!B2:K134,10, FALSE), TRUE)=TRUE, IF(IFERROR(VLOOKUP(U222,Store_SRP!B2:K103,10, FALSE), TRUE)=TRUE,VLOOKUP(U222,Store_VAM!B2:K271,10, FALSE),VLOOKUP(U222,Store_SRP!B2:K103,10, FALSE)), VLOOKUP(U222,Store_Showcase!B2:K134,10, FALSE))</f>
      </c>
      <c r="T222">
        <f>IF(VLOOKUP(D222,Sku_Consolidated!A2:S948,19,FALSE)="SHOWCASE", VLOOKUP(U222,Store_Showcase!B2:L134,11, FALSE), IF(VLOOKUP(D222,Sku_Consolidated!A2:S948,19,FALSE)="VAM",VLOOKUP(U222,Store_VAM!B2:L271,11, FALSE),VLOOKUP(U222,Store_SRP!B2:L103,11, FALSE)))</f>
      </c>
      <c r="U222" s="14">
        <v>2012</v>
      </c>
      <c r="V222">
        <f>IF(VLOOKUP(D222,Sku_Consolidated!A2:S948,19,FALSE)="SHOWCASE", VLOOKUP(U222,Store_Showcase!B2:C134,2, FALSE), IF(VLOOKUP(D222,Sku_Consolidated!A2:S948,19,FALSE)="VAM",VLOOKUP(U222,Store_VAM!B2:C271,2, FALSE),VLOOKUP(U222,Store_SRP!B2:C103,2, FALSE)))</f>
      </c>
      <c r="W222">
        <f>VLOOKUP(D222,Sku_Consolidated!A2:G948, 7, FALSE)</f>
      </c>
      <c r="X222">
        <f>VLOOKUP(D222,Sku_Consolidated!A2:K948, 11, FALSE)</f>
      </c>
      <c r="Y222">
        <f>VLOOKUP(D222,Sku_Consolidated!A2:H948, 8, FALSE)</f>
      </c>
      <c r="Z222">
        <f>VLOOKUP(D222,Sku_Consolidated!A2:I948, 9, FALSE)</f>
      </c>
      <c r="AA222" t="s">
        <v>41</v>
      </c>
      <c r="AB222">
        <f>VLOOKUP(D222,Sku_Consolidated!A2:E948, {5}, FALSE)</f>
      </c>
      <c r="AC222">
        <f>IF(VLOOKUP(D222,Sku_Consolidated!A2:S948,19,FALSE)="SHOWCASE", VLOOKUP(U222,Store_Showcase!B2:N134,13, FALSE), IF(VLOOKUP(D222,Sku_Consolidated!A2:S948,19,FALSE)="VAM",VLOOKUP(U222,Store_VAM!B2:N271,13, FALSE),VLOOKUP(U222,Store_SRP!B2:N103,13, FALSE)))</f>
      </c>
      <c r="AD222">
        <f>IF(IFERROR(AC222,TRUE)=TRUE, "-","OK")</f>
      </c>
      <c r="AE222">
        <f>IF(IFERROR(VLOOKUP(U222,Store_Showcase!B2:H134,{5}, FALSE), TRUE)=TRUE, IF(IFERROR(VLOOKUP(U222,Store_SRP!B2:H103,{5}, FALSE), TRUE)=TRUE,VLOOKUP(U222,Store_VAM!B2:H271,{5}, FALSE),VLOOKUP(U222,Store_SRP!B2:H103,{5}, FALSE)), VLOOKUP(U222,Store_Showcase!B2:H134,{5}, FALSE))</f>
      </c>
      <c r="AF222">
        <f>IF(IFERROR(VLOOKUP(U222,Store_Showcase!B2:H134,{6}, FALSE), TRUE)=TRUE, IF(IFERROR(VLOOKUP(U222,Store_SRP!B2:H103,{6}, FALSE), TRUE)=TRUE,VLOOKUP(U222,Store_VAM!B2:H271,{6}, FALSE),VLOOKUP(U222,Store_SRP!B2:H103,{6}, FALSE)), VLOOKUP(U222,Store_Showcase!B2:H134,{6}, FALSE))</f>
      </c>
      <c r="AG222">
        <f>VLOOKUP(D222,Sku_Consolidated!A2:R948,18,FALSE)</f>
      </c>
      <c r="AH222">
        <f>VLOOKUP(D222,Sku_Consolidated!A2:S948,19,FALSE)</f>
      </c>
      <c r="AI222">
        <f>VLOOKUP(D222,Sku_Consolidated!A2:T948,20,FALSE)</f>
      </c>
    </row>
    <row r="223" spans="1:35" x14ac:dyDescent="0.25">
      <c r="A223">
        <v>2024</v>
      </c>
      <c r="B223" t="s">
        <v>30</v>
      </c>
      <c r="C223" t="s">
        <v>31</v>
      </c>
      <c r="D223">
        <v>21872</v>
      </c>
      <c r="E223" t="s">
        <v>228</v>
      </c>
      <c r="F223" s="12" t="s">
        <v>160</v>
      </c>
      <c r="G223" s="12" t="s">
        <v>160</v>
      </c>
      <c r="H223" t="s">
        <v>10</v>
      </c>
      <c r="I223" s="13" t="s">
        <v>329</v>
      </c>
      <c r="J223" s="13">
        <f>IF(H223="EA", I223, 0)</f>
      </c>
      <c r="K223" s="13">
        <f>IF(H223="KG", I223, I223 * VLOOKUP(D223,Sku_Consolidated!A2:U948,21,FALSE))</f>
      </c>
      <c r="L223" s="14" t="s">
        <v>36</v>
      </c>
      <c r="M223">
        <v>88</v>
      </c>
      <c r="N223" s="14" t="s">
        <v>330</v>
      </c>
      <c r="O223" s="14" t="s">
        <v>331</v>
      </c>
      <c r="P223" s="14" t="s">
        <v>36</v>
      </c>
      <c r="Q223" s="14" t="s">
        <v>331</v>
      </c>
      <c r="R223">
        <f>IF(IFERROR(VLOOKUP(U223,Store_Showcase!B2:H134,7, FALSE), TRUE)=TRUE, IF(IFERROR(VLOOKUP(U223,Store_SRP!B2:H103,7, FALSE), TRUE)=TRUE,VLOOKUP(U223,Store_VAM!B2:H271,7, FALSE),VLOOKUP(U223,Store_SRP!B2:H103,7, FALSE)), VLOOKUP(U223,Store_Showcase!B2:H134,7, FALSE))</f>
      </c>
      <c r="S223">
        <f>IF(IFERROR(VLOOKUP(U223,Store_Showcase!B2:K134,10, FALSE), TRUE)=TRUE, IF(IFERROR(VLOOKUP(U223,Store_SRP!B2:K103,10, FALSE), TRUE)=TRUE,VLOOKUP(U223,Store_VAM!B2:K271,10, FALSE),VLOOKUP(U223,Store_SRP!B2:K103,10, FALSE)), VLOOKUP(U223,Store_Showcase!B2:K134,10, FALSE))</f>
      </c>
      <c r="T223">
        <f>IF(VLOOKUP(D223,Sku_Consolidated!A2:S948,19,FALSE)="SHOWCASE", VLOOKUP(U223,Store_Showcase!B2:L134,11, FALSE), IF(VLOOKUP(D223,Sku_Consolidated!A2:S948,19,FALSE)="VAM",VLOOKUP(U223,Store_VAM!B2:L271,11, FALSE),VLOOKUP(U223,Store_SRP!B2:L103,11, FALSE)))</f>
      </c>
      <c r="U223" s="14">
        <v>2012</v>
      </c>
      <c r="V223">
        <f>IF(VLOOKUP(D223,Sku_Consolidated!A2:S948,19,FALSE)="SHOWCASE", VLOOKUP(U223,Store_Showcase!B2:C134,2, FALSE), IF(VLOOKUP(D223,Sku_Consolidated!A2:S948,19,FALSE)="VAM",VLOOKUP(U223,Store_VAM!B2:C271,2, FALSE),VLOOKUP(U223,Store_SRP!B2:C103,2, FALSE)))</f>
      </c>
      <c r="W223">
        <f>VLOOKUP(D223,Sku_Consolidated!A2:G948, 7, FALSE)</f>
      </c>
      <c r="X223">
        <f>VLOOKUP(D223,Sku_Consolidated!A2:K948, 11, FALSE)</f>
      </c>
      <c r="Y223">
        <f>VLOOKUP(D223,Sku_Consolidated!A2:H948, 8, FALSE)</f>
      </c>
      <c r="Z223">
        <f>VLOOKUP(D223,Sku_Consolidated!A2:I948, 9, FALSE)</f>
      </c>
      <c r="AA223" t="s">
        <v>41</v>
      </c>
      <c r="AB223">
        <f>VLOOKUP(D223,Sku_Consolidated!A2:E948, {5}, FALSE)</f>
      </c>
      <c r="AC223">
        <f>IF(VLOOKUP(D223,Sku_Consolidated!A2:S948,19,FALSE)="SHOWCASE", VLOOKUP(U223,Store_Showcase!B2:N134,13, FALSE), IF(VLOOKUP(D223,Sku_Consolidated!A2:S948,19,FALSE)="VAM",VLOOKUP(U223,Store_VAM!B2:N271,13, FALSE),VLOOKUP(U223,Store_SRP!B2:N103,13, FALSE)))</f>
      </c>
      <c r="AD223">
        <f>IF(IFERROR(AC223,TRUE)=TRUE, "-","OK")</f>
      </c>
      <c r="AE223">
        <f>IF(IFERROR(VLOOKUP(U223,Store_Showcase!B2:H134,{5}, FALSE), TRUE)=TRUE, IF(IFERROR(VLOOKUP(U223,Store_SRP!B2:H103,{5}, FALSE), TRUE)=TRUE,VLOOKUP(U223,Store_VAM!B2:H271,{5}, FALSE),VLOOKUP(U223,Store_SRP!B2:H103,{5}, FALSE)), VLOOKUP(U223,Store_Showcase!B2:H134,{5}, FALSE))</f>
      </c>
      <c r="AF223">
        <f>IF(IFERROR(VLOOKUP(U223,Store_Showcase!B2:H134,{6}, FALSE), TRUE)=TRUE, IF(IFERROR(VLOOKUP(U223,Store_SRP!B2:H103,{6}, FALSE), TRUE)=TRUE,VLOOKUP(U223,Store_VAM!B2:H271,{6}, FALSE),VLOOKUP(U223,Store_SRP!B2:H103,{6}, FALSE)), VLOOKUP(U223,Store_Showcase!B2:H134,{6}, FALSE))</f>
      </c>
      <c r="AG223">
        <f>VLOOKUP(D223,Sku_Consolidated!A2:R948,18,FALSE)</f>
      </c>
      <c r="AH223">
        <f>VLOOKUP(D223,Sku_Consolidated!A2:S948,19,FALSE)</f>
      </c>
      <c r="AI223">
        <f>VLOOKUP(D223,Sku_Consolidated!A2:T948,20,FALSE)</f>
      </c>
    </row>
    <row r="224" spans="1:35" x14ac:dyDescent="0.25">
      <c r="A224">
        <v>2024</v>
      </c>
      <c r="B224" t="s">
        <v>30</v>
      </c>
      <c r="C224" t="s">
        <v>31</v>
      </c>
      <c r="D224">
        <v>21882</v>
      </c>
      <c r="E224" t="s">
        <v>332</v>
      </c>
      <c r="F224" s="12" t="s">
        <v>160</v>
      </c>
      <c r="G224" s="12" t="s">
        <v>160</v>
      </c>
      <c r="H224" t="s">
        <v>10</v>
      </c>
      <c r="I224" s="13" t="s">
        <v>229</v>
      </c>
      <c r="J224" s="13">
        <f>IF(H224="EA", I224, 0)</f>
      </c>
      <c r="K224" s="13">
        <f>IF(H224="KG", I224, I224 * VLOOKUP(D224,Sku_Consolidated!A2:U948,21,FALSE))</f>
      </c>
      <c r="L224" s="14" t="s">
        <v>36</v>
      </c>
      <c r="M224">
        <v>88</v>
      </c>
      <c r="N224" s="14" t="s">
        <v>333</v>
      </c>
      <c r="O224" s="14" t="s">
        <v>334</v>
      </c>
      <c r="P224" s="14" t="s">
        <v>36</v>
      </c>
      <c r="Q224" s="14" t="s">
        <v>334</v>
      </c>
      <c r="R224">
        <f>IF(IFERROR(VLOOKUP(U224,Store_Showcase!B2:H134,7, FALSE), TRUE)=TRUE, IF(IFERROR(VLOOKUP(U224,Store_SRP!B2:H103,7, FALSE), TRUE)=TRUE,VLOOKUP(U224,Store_VAM!B2:H271,7, FALSE),VLOOKUP(U224,Store_SRP!B2:H103,7, FALSE)), VLOOKUP(U224,Store_Showcase!B2:H134,7, FALSE))</f>
      </c>
      <c r="S224">
        <f>IF(IFERROR(VLOOKUP(U224,Store_Showcase!B2:K134,10, FALSE), TRUE)=TRUE, IF(IFERROR(VLOOKUP(U224,Store_SRP!B2:K103,10, FALSE), TRUE)=TRUE,VLOOKUP(U224,Store_VAM!B2:K271,10, FALSE),VLOOKUP(U224,Store_SRP!B2:K103,10, FALSE)), VLOOKUP(U224,Store_Showcase!B2:K134,10, FALSE))</f>
      </c>
      <c r="T224">
        <f>IF(VLOOKUP(D224,Sku_Consolidated!A2:S948,19,FALSE)="SHOWCASE", VLOOKUP(U224,Store_Showcase!B2:L134,11, FALSE), IF(VLOOKUP(D224,Sku_Consolidated!A2:S948,19,FALSE)="VAM",VLOOKUP(U224,Store_VAM!B2:L271,11, FALSE),VLOOKUP(U224,Store_SRP!B2:L103,11, FALSE)))</f>
      </c>
      <c r="U224" s="14">
        <v>2012</v>
      </c>
      <c r="V224">
        <f>IF(VLOOKUP(D224,Sku_Consolidated!A2:S948,19,FALSE)="SHOWCASE", VLOOKUP(U224,Store_Showcase!B2:C134,2, FALSE), IF(VLOOKUP(D224,Sku_Consolidated!A2:S948,19,FALSE)="VAM",VLOOKUP(U224,Store_VAM!B2:C271,2, FALSE),VLOOKUP(U224,Store_SRP!B2:C103,2, FALSE)))</f>
      </c>
      <c r="W224">
        <f>VLOOKUP(D224,Sku_Consolidated!A2:G948, 7, FALSE)</f>
      </c>
      <c r="X224">
        <f>VLOOKUP(D224,Sku_Consolidated!A2:K948, 11, FALSE)</f>
      </c>
      <c r="Y224">
        <f>VLOOKUP(D224,Sku_Consolidated!A2:H948, 8, FALSE)</f>
      </c>
      <c r="Z224">
        <f>VLOOKUP(D224,Sku_Consolidated!A2:I948, 9, FALSE)</f>
      </c>
      <c r="AA224" t="s">
        <v>41</v>
      </c>
      <c r="AB224">
        <f>VLOOKUP(D224,Sku_Consolidated!A2:E948, {5}, FALSE)</f>
      </c>
      <c r="AC224">
        <f>IF(VLOOKUP(D224,Sku_Consolidated!A2:S948,19,FALSE)="SHOWCASE", VLOOKUP(U224,Store_Showcase!B2:N134,13, FALSE), IF(VLOOKUP(D224,Sku_Consolidated!A2:S948,19,FALSE)="VAM",VLOOKUP(U224,Store_VAM!B2:N271,13, FALSE),VLOOKUP(U224,Store_SRP!B2:N103,13, FALSE)))</f>
      </c>
      <c r="AD224">
        <f>IF(IFERROR(AC224,TRUE)=TRUE, "-","OK")</f>
      </c>
      <c r="AE224">
        <f>IF(IFERROR(VLOOKUP(U224,Store_Showcase!B2:H134,{5}, FALSE), TRUE)=TRUE, IF(IFERROR(VLOOKUP(U224,Store_SRP!B2:H103,{5}, FALSE), TRUE)=TRUE,VLOOKUP(U224,Store_VAM!B2:H271,{5}, FALSE),VLOOKUP(U224,Store_SRP!B2:H103,{5}, FALSE)), VLOOKUP(U224,Store_Showcase!B2:H134,{5}, FALSE))</f>
      </c>
      <c r="AF224">
        <f>IF(IFERROR(VLOOKUP(U224,Store_Showcase!B2:H134,{6}, FALSE), TRUE)=TRUE, IF(IFERROR(VLOOKUP(U224,Store_SRP!B2:H103,{6}, FALSE), TRUE)=TRUE,VLOOKUP(U224,Store_VAM!B2:H271,{6}, FALSE),VLOOKUP(U224,Store_SRP!B2:H103,{6}, FALSE)), VLOOKUP(U224,Store_Showcase!B2:H134,{6}, FALSE))</f>
      </c>
      <c r="AG224">
        <f>VLOOKUP(D224,Sku_Consolidated!A2:R948,18,FALSE)</f>
      </c>
      <c r="AH224">
        <f>VLOOKUP(D224,Sku_Consolidated!A2:S948,19,FALSE)</f>
      </c>
      <c r="AI224">
        <f>VLOOKUP(D224,Sku_Consolidated!A2:T948,20,FALSE)</f>
      </c>
    </row>
    <row r="225" spans="1:35" x14ac:dyDescent="0.25">
      <c r="A225">
        <v>2024</v>
      </c>
      <c r="B225" t="s">
        <v>30</v>
      </c>
      <c r="C225" t="s">
        <v>31</v>
      </c>
      <c r="D225">
        <v>21825</v>
      </c>
      <c r="E225" t="s">
        <v>208</v>
      </c>
      <c r="F225" s="12" t="s">
        <v>128</v>
      </c>
      <c r="G225" s="12" t="s">
        <v>128</v>
      </c>
      <c r="H225" t="s">
        <v>10</v>
      </c>
      <c r="I225" s="13" t="s">
        <v>229</v>
      </c>
      <c r="J225" s="13">
        <f>IF(H225="EA", I225, 0)</f>
      </c>
      <c r="K225" s="13">
        <f>IF(H225="KG", I225, I225 * VLOOKUP(D225,Sku_Consolidated!A2:U948,21,FALSE))</f>
      </c>
      <c r="L225" s="14" t="s">
        <v>36</v>
      </c>
      <c r="M225">
        <v>88</v>
      </c>
      <c r="N225" s="14" t="s">
        <v>335</v>
      </c>
      <c r="O225" s="14" t="s">
        <v>336</v>
      </c>
      <c r="P225" s="14" t="s">
        <v>36</v>
      </c>
      <c r="Q225" s="14" t="s">
        <v>336</v>
      </c>
      <c r="R225">
        <f>IF(IFERROR(VLOOKUP(U225,Store_Showcase!B2:H134,7, FALSE), TRUE)=TRUE, IF(IFERROR(VLOOKUP(U225,Store_SRP!B2:H103,7, FALSE), TRUE)=TRUE,VLOOKUP(U225,Store_VAM!B2:H271,7, FALSE),VLOOKUP(U225,Store_SRP!B2:H103,7, FALSE)), VLOOKUP(U225,Store_Showcase!B2:H134,7, FALSE))</f>
      </c>
      <c r="S225">
        <f>IF(IFERROR(VLOOKUP(U225,Store_Showcase!B2:K134,10, FALSE), TRUE)=TRUE, IF(IFERROR(VLOOKUP(U225,Store_SRP!B2:K103,10, FALSE), TRUE)=TRUE,VLOOKUP(U225,Store_VAM!B2:K271,10, FALSE),VLOOKUP(U225,Store_SRP!B2:K103,10, FALSE)), VLOOKUP(U225,Store_Showcase!B2:K134,10, FALSE))</f>
      </c>
      <c r="T225">
        <f>IF(VLOOKUP(D225,Sku_Consolidated!A2:S948,19,FALSE)="SHOWCASE", VLOOKUP(U225,Store_Showcase!B2:L134,11, FALSE), IF(VLOOKUP(D225,Sku_Consolidated!A2:S948,19,FALSE)="VAM",VLOOKUP(U225,Store_VAM!B2:L271,11, FALSE),VLOOKUP(U225,Store_SRP!B2:L103,11, FALSE)))</f>
      </c>
      <c r="U225" s="14">
        <v>2012</v>
      </c>
      <c r="V225">
        <f>IF(VLOOKUP(D225,Sku_Consolidated!A2:S948,19,FALSE)="SHOWCASE", VLOOKUP(U225,Store_Showcase!B2:C134,2, FALSE), IF(VLOOKUP(D225,Sku_Consolidated!A2:S948,19,FALSE)="VAM",VLOOKUP(U225,Store_VAM!B2:C271,2, FALSE),VLOOKUP(U225,Store_SRP!B2:C103,2, FALSE)))</f>
      </c>
      <c r="W225">
        <f>VLOOKUP(D225,Sku_Consolidated!A2:G948, 7, FALSE)</f>
      </c>
      <c r="X225">
        <f>VLOOKUP(D225,Sku_Consolidated!A2:K948, 11, FALSE)</f>
      </c>
      <c r="Y225">
        <f>VLOOKUP(D225,Sku_Consolidated!A2:H948, 8, FALSE)</f>
      </c>
      <c r="Z225">
        <f>VLOOKUP(D225,Sku_Consolidated!A2:I948, 9, FALSE)</f>
      </c>
      <c r="AA225" t="s">
        <v>41</v>
      </c>
      <c r="AB225">
        <f>VLOOKUP(D225,Sku_Consolidated!A2:E948, {5}, FALSE)</f>
      </c>
      <c r="AC225">
        <f>IF(VLOOKUP(D225,Sku_Consolidated!A2:S948,19,FALSE)="SHOWCASE", VLOOKUP(U225,Store_Showcase!B2:N134,13, FALSE), IF(VLOOKUP(D225,Sku_Consolidated!A2:S948,19,FALSE)="VAM",VLOOKUP(U225,Store_VAM!B2:N271,13, FALSE),VLOOKUP(U225,Store_SRP!B2:N103,13, FALSE)))</f>
      </c>
      <c r="AD225">
        <f>IF(IFERROR(AC225,TRUE)=TRUE, "-","OK")</f>
      </c>
      <c r="AE225">
        <f>IF(IFERROR(VLOOKUP(U225,Store_Showcase!B2:H134,{5}, FALSE), TRUE)=TRUE, IF(IFERROR(VLOOKUP(U225,Store_SRP!B2:H103,{5}, FALSE), TRUE)=TRUE,VLOOKUP(U225,Store_VAM!B2:H271,{5}, FALSE),VLOOKUP(U225,Store_SRP!B2:H103,{5}, FALSE)), VLOOKUP(U225,Store_Showcase!B2:H134,{5}, FALSE))</f>
      </c>
      <c r="AF225">
        <f>IF(IFERROR(VLOOKUP(U225,Store_Showcase!B2:H134,{6}, FALSE), TRUE)=TRUE, IF(IFERROR(VLOOKUP(U225,Store_SRP!B2:H103,{6}, FALSE), TRUE)=TRUE,VLOOKUP(U225,Store_VAM!B2:H271,{6}, FALSE),VLOOKUP(U225,Store_SRP!B2:H103,{6}, FALSE)), VLOOKUP(U225,Store_Showcase!B2:H134,{6}, FALSE))</f>
      </c>
      <c r="AG225">
        <f>VLOOKUP(D225,Sku_Consolidated!A2:R948,18,FALSE)</f>
      </c>
      <c r="AH225">
        <f>VLOOKUP(D225,Sku_Consolidated!A2:S948,19,FALSE)</f>
      </c>
      <c r="AI225">
        <f>VLOOKUP(D225,Sku_Consolidated!A2:T948,20,FALSE)</f>
      </c>
    </row>
    <row r="226" spans="1:35" x14ac:dyDescent="0.25">
      <c r="A226">
        <v>2024</v>
      </c>
      <c r="B226" t="s">
        <v>30</v>
      </c>
      <c r="C226" t="s">
        <v>31</v>
      </c>
      <c r="D226">
        <v>21834</v>
      </c>
      <c r="E226" t="s">
        <v>303</v>
      </c>
      <c r="F226" s="12" t="s">
        <v>128</v>
      </c>
      <c r="G226" s="12" t="s">
        <v>128</v>
      </c>
      <c r="H226" t="s">
        <v>10</v>
      </c>
      <c r="I226" s="13" t="s">
        <v>337</v>
      </c>
      <c r="J226" s="13">
        <f>IF(H226="EA", I226, 0)</f>
      </c>
      <c r="K226" s="13">
        <f>IF(H226="KG", I226, I226 * VLOOKUP(D226,Sku_Consolidated!A2:U948,21,FALSE))</f>
      </c>
      <c r="L226" s="14" t="s">
        <v>36</v>
      </c>
      <c r="M226">
        <v>88</v>
      </c>
      <c r="N226" s="14" t="s">
        <v>338</v>
      </c>
      <c r="O226" s="14" t="s">
        <v>339</v>
      </c>
      <c r="P226" s="14" t="s">
        <v>36</v>
      </c>
      <c r="Q226" s="14" t="s">
        <v>339</v>
      </c>
      <c r="R226">
        <f>IF(IFERROR(VLOOKUP(U226,Store_Showcase!B2:H134,7, FALSE), TRUE)=TRUE, IF(IFERROR(VLOOKUP(U226,Store_SRP!B2:H103,7, FALSE), TRUE)=TRUE,VLOOKUP(U226,Store_VAM!B2:H271,7, FALSE),VLOOKUP(U226,Store_SRP!B2:H103,7, FALSE)), VLOOKUP(U226,Store_Showcase!B2:H134,7, FALSE))</f>
      </c>
      <c r="S226">
        <f>IF(IFERROR(VLOOKUP(U226,Store_Showcase!B2:K134,10, FALSE), TRUE)=TRUE, IF(IFERROR(VLOOKUP(U226,Store_SRP!B2:K103,10, FALSE), TRUE)=TRUE,VLOOKUP(U226,Store_VAM!B2:K271,10, FALSE),VLOOKUP(U226,Store_SRP!B2:K103,10, FALSE)), VLOOKUP(U226,Store_Showcase!B2:K134,10, FALSE))</f>
      </c>
      <c r="T226">
        <f>IF(VLOOKUP(D226,Sku_Consolidated!A2:S948,19,FALSE)="SHOWCASE", VLOOKUP(U226,Store_Showcase!B2:L134,11, FALSE), IF(VLOOKUP(D226,Sku_Consolidated!A2:S948,19,FALSE)="VAM",VLOOKUP(U226,Store_VAM!B2:L271,11, FALSE),VLOOKUP(U226,Store_SRP!B2:L103,11, FALSE)))</f>
      </c>
      <c r="U226" s="14">
        <v>2012</v>
      </c>
      <c r="V226">
        <f>IF(VLOOKUP(D226,Sku_Consolidated!A2:S948,19,FALSE)="SHOWCASE", VLOOKUP(U226,Store_Showcase!B2:C134,2, FALSE), IF(VLOOKUP(D226,Sku_Consolidated!A2:S948,19,FALSE)="VAM",VLOOKUP(U226,Store_VAM!B2:C271,2, FALSE),VLOOKUP(U226,Store_SRP!B2:C103,2, FALSE)))</f>
      </c>
      <c r="W226">
        <f>VLOOKUP(D226,Sku_Consolidated!A2:G948, 7, FALSE)</f>
      </c>
      <c r="X226">
        <f>VLOOKUP(D226,Sku_Consolidated!A2:K948, 11, FALSE)</f>
      </c>
      <c r="Y226">
        <f>VLOOKUP(D226,Sku_Consolidated!A2:H948, 8, FALSE)</f>
      </c>
      <c r="Z226">
        <f>VLOOKUP(D226,Sku_Consolidated!A2:I948, 9, FALSE)</f>
      </c>
      <c r="AA226" t="s">
        <v>41</v>
      </c>
      <c r="AB226">
        <f>VLOOKUP(D226,Sku_Consolidated!A2:E948, {5}, FALSE)</f>
      </c>
      <c r="AC226">
        <f>IF(VLOOKUP(D226,Sku_Consolidated!A2:S948,19,FALSE)="SHOWCASE", VLOOKUP(U226,Store_Showcase!B2:N134,13, FALSE), IF(VLOOKUP(D226,Sku_Consolidated!A2:S948,19,FALSE)="VAM",VLOOKUP(U226,Store_VAM!B2:N271,13, FALSE),VLOOKUP(U226,Store_SRP!B2:N103,13, FALSE)))</f>
      </c>
      <c r="AD226">
        <f>IF(IFERROR(AC226,TRUE)=TRUE, "-","OK")</f>
      </c>
      <c r="AE226">
        <f>IF(IFERROR(VLOOKUP(U226,Store_Showcase!B2:H134,{5}, FALSE), TRUE)=TRUE, IF(IFERROR(VLOOKUP(U226,Store_SRP!B2:H103,{5}, FALSE), TRUE)=TRUE,VLOOKUP(U226,Store_VAM!B2:H271,{5}, FALSE),VLOOKUP(U226,Store_SRP!B2:H103,{5}, FALSE)), VLOOKUP(U226,Store_Showcase!B2:H134,{5}, FALSE))</f>
      </c>
      <c r="AF226">
        <f>IF(IFERROR(VLOOKUP(U226,Store_Showcase!B2:H134,{6}, FALSE), TRUE)=TRUE, IF(IFERROR(VLOOKUP(U226,Store_SRP!B2:H103,{6}, FALSE), TRUE)=TRUE,VLOOKUP(U226,Store_VAM!B2:H271,{6}, FALSE),VLOOKUP(U226,Store_SRP!B2:H103,{6}, FALSE)), VLOOKUP(U226,Store_Showcase!B2:H134,{6}, FALSE))</f>
      </c>
      <c r="AG226">
        <f>VLOOKUP(D226,Sku_Consolidated!A2:R948,18,FALSE)</f>
      </c>
      <c r="AH226">
        <f>VLOOKUP(D226,Sku_Consolidated!A2:S948,19,FALSE)</f>
      </c>
      <c r="AI226">
        <f>VLOOKUP(D226,Sku_Consolidated!A2:T948,20,FALSE)</f>
      </c>
    </row>
    <row r="227" spans="1:35" x14ac:dyDescent="0.25">
      <c r="A227">
        <v>2024</v>
      </c>
      <c r="B227" t="s">
        <v>30</v>
      </c>
      <c r="C227" t="s">
        <v>31</v>
      </c>
      <c r="D227">
        <v>21841</v>
      </c>
      <c r="E227" t="s">
        <v>253</v>
      </c>
      <c r="F227" s="12" t="s">
        <v>128</v>
      </c>
      <c r="G227" s="12" t="s">
        <v>128</v>
      </c>
      <c r="H227" t="s">
        <v>10</v>
      </c>
      <c r="I227" s="13" t="s">
        <v>340</v>
      </c>
      <c r="J227" s="13">
        <f>IF(H227="EA", I227, 0)</f>
      </c>
      <c r="K227" s="13">
        <f>IF(H227="KG", I227, I227 * VLOOKUP(D227,Sku_Consolidated!A2:U948,21,FALSE))</f>
      </c>
      <c r="L227" s="14" t="s">
        <v>36</v>
      </c>
      <c r="M227">
        <v>88</v>
      </c>
      <c r="N227" s="14" t="s">
        <v>341</v>
      </c>
      <c r="O227" s="14" t="s">
        <v>342</v>
      </c>
      <c r="P227" s="14" t="s">
        <v>36</v>
      </c>
      <c r="Q227" s="14" t="s">
        <v>342</v>
      </c>
      <c r="R227">
        <f>IF(IFERROR(VLOOKUP(U227,Store_Showcase!B2:H134,7, FALSE), TRUE)=TRUE, IF(IFERROR(VLOOKUP(U227,Store_SRP!B2:H103,7, FALSE), TRUE)=TRUE,VLOOKUP(U227,Store_VAM!B2:H271,7, FALSE),VLOOKUP(U227,Store_SRP!B2:H103,7, FALSE)), VLOOKUP(U227,Store_Showcase!B2:H134,7, FALSE))</f>
      </c>
      <c r="S227">
        <f>IF(IFERROR(VLOOKUP(U227,Store_Showcase!B2:K134,10, FALSE), TRUE)=TRUE, IF(IFERROR(VLOOKUP(U227,Store_SRP!B2:K103,10, FALSE), TRUE)=TRUE,VLOOKUP(U227,Store_VAM!B2:K271,10, FALSE),VLOOKUP(U227,Store_SRP!B2:K103,10, FALSE)), VLOOKUP(U227,Store_Showcase!B2:K134,10, FALSE))</f>
      </c>
      <c r="T227">
        <f>IF(VLOOKUP(D227,Sku_Consolidated!A2:S948,19,FALSE)="SHOWCASE", VLOOKUP(U227,Store_Showcase!B2:L134,11, FALSE), IF(VLOOKUP(D227,Sku_Consolidated!A2:S948,19,FALSE)="VAM",VLOOKUP(U227,Store_VAM!B2:L271,11, FALSE),VLOOKUP(U227,Store_SRP!B2:L103,11, FALSE)))</f>
      </c>
      <c r="U227" s="14">
        <v>2012</v>
      </c>
      <c r="V227">
        <f>IF(VLOOKUP(D227,Sku_Consolidated!A2:S948,19,FALSE)="SHOWCASE", VLOOKUP(U227,Store_Showcase!B2:C134,2, FALSE), IF(VLOOKUP(D227,Sku_Consolidated!A2:S948,19,FALSE)="VAM",VLOOKUP(U227,Store_VAM!B2:C271,2, FALSE),VLOOKUP(U227,Store_SRP!B2:C103,2, FALSE)))</f>
      </c>
      <c r="W227">
        <f>VLOOKUP(D227,Sku_Consolidated!A2:G948, 7, FALSE)</f>
      </c>
      <c r="X227">
        <f>VLOOKUP(D227,Sku_Consolidated!A2:K948, 11, FALSE)</f>
      </c>
      <c r="Y227">
        <f>VLOOKUP(D227,Sku_Consolidated!A2:H948, 8, FALSE)</f>
      </c>
      <c r="Z227">
        <f>VLOOKUP(D227,Sku_Consolidated!A2:I948, 9, FALSE)</f>
      </c>
      <c r="AA227" t="s">
        <v>41</v>
      </c>
      <c r="AB227">
        <f>VLOOKUP(D227,Sku_Consolidated!A2:E948, {5}, FALSE)</f>
      </c>
      <c r="AC227">
        <f>IF(VLOOKUP(D227,Sku_Consolidated!A2:S948,19,FALSE)="SHOWCASE", VLOOKUP(U227,Store_Showcase!B2:N134,13, FALSE), IF(VLOOKUP(D227,Sku_Consolidated!A2:S948,19,FALSE)="VAM",VLOOKUP(U227,Store_VAM!B2:N271,13, FALSE),VLOOKUP(U227,Store_SRP!B2:N103,13, FALSE)))</f>
      </c>
      <c r="AD227">
        <f>IF(IFERROR(AC227,TRUE)=TRUE, "-","OK")</f>
      </c>
      <c r="AE227">
        <f>IF(IFERROR(VLOOKUP(U227,Store_Showcase!B2:H134,{5}, FALSE), TRUE)=TRUE, IF(IFERROR(VLOOKUP(U227,Store_SRP!B2:H103,{5}, FALSE), TRUE)=TRUE,VLOOKUP(U227,Store_VAM!B2:H271,{5}, FALSE),VLOOKUP(U227,Store_SRP!B2:H103,{5}, FALSE)), VLOOKUP(U227,Store_Showcase!B2:H134,{5}, FALSE))</f>
      </c>
      <c r="AF227">
        <f>IF(IFERROR(VLOOKUP(U227,Store_Showcase!B2:H134,{6}, FALSE), TRUE)=TRUE, IF(IFERROR(VLOOKUP(U227,Store_SRP!B2:H103,{6}, FALSE), TRUE)=TRUE,VLOOKUP(U227,Store_VAM!B2:H271,{6}, FALSE),VLOOKUP(U227,Store_SRP!B2:H103,{6}, FALSE)), VLOOKUP(U227,Store_Showcase!B2:H134,{6}, FALSE))</f>
      </c>
      <c r="AG227">
        <f>VLOOKUP(D227,Sku_Consolidated!A2:R948,18,FALSE)</f>
      </c>
      <c r="AH227">
        <f>VLOOKUP(D227,Sku_Consolidated!A2:S948,19,FALSE)</f>
      </c>
      <c r="AI227">
        <f>VLOOKUP(D227,Sku_Consolidated!A2:T948,20,FALSE)</f>
      </c>
    </row>
    <row r="228" spans="1:35" x14ac:dyDescent="0.25">
      <c r="A228">
        <v>2024</v>
      </c>
      <c r="B228" t="s">
        <v>30</v>
      </c>
      <c r="C228" t="s">
        <v>31</v>
      </c>
      <c r="D228">
        <v>21844</v>
      </c>
      <c r="E228" t="s">
        <v>220</v>
      </c>
      <c r="F228" s="12" t="s">
        <v>128</v>
      </c>
      <c r="G228" s="12" t="s">
        <v>128</v>
      </c>
      <c r="H228" t="s">
        <v>10</v>
      </c>
      <c r="I228" s="13" t="s">
        <v>337</v>
      </c>
      <c r="J228" s="13">
        <f>IF(H228="EA", I228, 0)</f>
      </c>
      <c r="K228" s="13">
        <f>IF(H228="KG", I228, I228 * VLOOKUP(D228,Sku_Consolidated!A2:U948,21,FALSE))</f>
      </c>
      <c r="L228" s="14" t="s">
        <v>36</v>
      </c>
      <c r="M228">
        <v>88</v>
      </c>
      <c r="N228" s="14" t="s">
        <v>343</v>
      </c>
      <c r="O228" s="14" t="s">
        <v>344</v>
      </c>
      <c r="P228" s="14" t="s">
        <v>36</v>
      </c>
      <c r="Q228" s="14" t="s">
        <v>344</v>
      </c>
      <c r="R228">
        <f>IF(IFERROR(VLOOKUP(U228,Store_Showcase!B2:H134,7, FALSE), TRUE)=TRUE, IF(IFERROR(VLOOKUP(U228,Store_SRP!B2:H103,7, FALSE), TRUE)=TRUE,VLOOKUP(U228,Store_VAM!B2:H271,7, FALSE),VLOOKUP(U228,Store_SRP!B2:H103,7, FALSE)), VLOOKUP(U228,Store_Showcase!B2:H134,7, FALSE))</f>
      </c>
      <c r="S228">
        <f>IF(IFERROR(VLOOKUP(U228,Store_Showcase!B2:K134,10, FALSE), TRUE)=TRUE, IF(IFERROR(VLOOKUP(U228,Store_SRP!B2:K103,10, FALSE), TRUE)=TRUE,VLOOKUP(U228,Store_VAM!B2:K271,10, FALSE),VLOOKUP(U228,Store_SRP!B2:K103,10, FALSE)), VLOOKUP(U228,Store_Showcase!B2:K134,10, FALSE))</f>
      </c>
      <c r="T228">
        <f>IF(VLOOKUP(D228,Sku_Consolidated!A2:S948,19,FALSE)="SHOWCASE", VLOOKUP(U228,Store_Showcase!B2:L134,11, FALSE), IF(VLOOKUP(D228,Sku_Consolidated!A2:S948,19,FALSE)="VAM",VLOOKUP(U228,Store_VAM!B2:L271,11, FALSE),VLOOKUP(U228,Store_SRP!B2:L103,11, FALSE)))</f>
      </c>
      <c r="U228" s="14">
        <v>2012</v>
      </c>
      <c r="V228">
        <f>IF(VLOOKUP(D228,Sku_Consolidated!A2:S948,19,FALSE)="SHOWCASE", VLOOKUP(U228,Store_Showcase!B2:C134,2, FALSE), IF(VLOOKUP(D228,Sku_Consolidated!A2:S948,19,FALSE)="VAM",VLOOKUP(U228,Store_VAM!B2:C271,2, FALSE),VLOOKUP(U228,Store_SRP!B2:C103,2, FALSE)))</f>
      </c>
      <c r="W228">
        <f>VLOOKUP(D228,Sku_Consolidated!A2:G948, 7, FALSE)</f>
      </c>
      <c r="X228">
        <f>VLOOKUP(D228,Sku_Consolidated!A2:K948, 11, FALSE)</f>
      </c>
      <c r="Y228">
        <f>VLOOKUP(D228,Sku_Consolidated!A2:H948, 8, FALSE)</f>
      </c>
      <c r="Z228">
        <f>VLOOKUP(D228,Sku_Consolidated!A2:I948, 9, FALSE)</f>
      </c>
      <c r="AA228" t="s">
        <v>41</v>
      </c>
      <c r="AB228">
        <f>VLOOKUP(D228,Sku_Consolidated!A2:E948, {5}, FALSE)</f>
      </c>
      <c r="AC228">
        <f>IF(VLOOKUP(D228,Sku_Consolidated!A2:S948,19,FALSE)="SHOWCASE", VLOOKUP(U228,Store_Showcase!B2:N134,13, FALSE), IF(VLOOKUP(D228,Sku_Consolidated!A2:S948,19,FALSE)="VAM",VLOOKUP(U228,Store_VAM!B2:N271,13, FALSE),VLOOKUP(U228,Store_SRP!B2:N103,13, FALSE)))</f>
      </c>
      <c r="AD228">
        <f>IF(IFERROR(AC228,TRUE)=TRUE, "-","OK")</f>
      </c>
      <c r="AE228">
        <f>IF(IFERROR(VLOOKUP(U228,Store_Showcase!B2:H134,{5}, FALSE), TRUE)=TRUE, IF(IFERROR(VLOOKUP(U228,Store_SRP!B2:H103,{5}, FALSE), TRUE)=TRUE,VLOOKUP(U228,Store_VAM!B2:H271,{5}, FALSE),VLOOKUP(U228,Store_SRP!B2:H103,{5}, FALSE)), VLOOKUP(U228,Store_Showcase!B2:H134,{5}, FALSE))</f>
      </c>
      <c r="AF228">
        <f>IF(IFERROR(VLOOKUP(U228,Store_Showcase!B2:H134,{6}, FALSE), TRUE)=TRUE, IF(IFERROR(VLOOKUP(U228,Store_SRP!B2:H103,{6}, FALSE), TRUE)=TRUE,VLOOKUP(U228,Store_VAM!B2:H271,{6}, FALSE),VLOOKUP(U228,Store_SRP!B2:H103,{6}, FALSE)), VLOOKUP(U228,Store_Showcase!B2:H134,{6}, FALSE))</f>
      </c>
      <c r="AG228">
        <f>VLOOKUP(D228,Sku_Consolidated!A2:R948,18,FALSE)</f>
      </c>
      <c r="AH228">
        <f>VLOOKUP(D228,Sku_Consolidated!A2:S948,19,FALSE)</f>
      </c>
      <c r="AI228">
        <f>VLOOKUP(D228,Sku_Consolidated!A2:T948,20,FALSE)</f>
      </c>
    </row>
    <row r="229" spans="1:35" x14ac:dyDescent="0.25">
      <c r="A229">
        <v>2024</v>
      </c>
      <c r="B229" t="s">
        <v>30</v>
      </c>
      <c r="C229" t="s">
        <v>31</v>
      </c>
      <c r="D229">
        <v>21865</v>
      </c>
      <c r="E229" t="s">
        <v>263</v>
      </c>
      <c r="F229" s="12" t="s">
        <v>128</v>
      </c>
      <c r="G229" s="12" t="s">
        <v>128</v>
      </c>
      <c r="H229" t="s">
        <v>10</v>
      </c>
      <c r="I229" s="13" t="s">
        <v>316</v>
      </c>
      <c r="J229" s="13">
        <f>IF(H229="EA", I229, 0)</f>
      </c>
      <c r="K229" s="13">
        <f>IF(H229="KG", I229, I229 * VLOOKUP(D229,Sku_Consolidated!A2:U948,21,FALSE))</f>
      </c>
      <c r="L229" s="14" t="s">
        <v>36</v>
      </c>
      <c r="M229">
        <v>88</v>
      </c>
      <c r="N229" s="14" t="s">
        <v>345</v>
      </c>
      <c r="O229" s="14" t="s">
        <v>346</v>
      </c>
      <c r="P229" s="14" t="s">
        <v>36</v>
      </c>
      <c r="Q229" s="14" t="s">
        <v>346</v>
      </c>
      <c r="R229">
        <f>IF(IFERROR(VLOOKUP(U229,Store_Showcase!B2:H134,7, FALSE), TRUE)=TRUE, IF(IFERROR(VLOOKUP(U229,Store_SRP!B2:H103,7, FALSE), TRUE)=TRUE,VLOOKUP(U229,Store_VAM!B2:H271,7, FALSE),VLOOKUP(U229,Store_SRP!B2:H103,7, FALSE)), VLOOKUP(U229,Store_Showcase!B2:H134,7, FALSE))</f>
      </c>
      <c r="S229">
        <f>IF(IFERROR(VLOOKUP(U229,Store_Showcase!B2:K134,10, FALSE), TRUE)=TRUE, IF(IFERROR(VLOOKUP(U229,Store_SRP!B2:K103,10, FALSE), TRUE)=TRUE,VLOOKUP(U229,Store_VAM!B2:K271,10, FALSE),VLOOKUP(U229,Store_SRP!B2:K103,10, FALSE)), VLOOKUP(U229,Store_Showcase!B2:K134,10, FALSE))</f>
      </c>
      <c r="T229">
        <f>IF(VLOOKUP(D229,Sku_Consolidated!A2:S948,19,FALSE)="SHOWCASE", VLOOKUP(U229,Store_Showcase!B2:L134,11, FALSE), IF(VLOOKUP(D229,Sku_Consolidated!A2:S948,19,FALSE)="VAM",VLOOKUP(U229,Store_VAM!B2:L271,11, FALSE),VLOOKUP(U229,Store_SRP!B2:L103,11, FALSE)))</f>
      </c>
      <c r="U229" s="14">
        <v>2012</v>
      </c>
      <c r="V229">
        <f>IF(VLOOKUP(D229,Sku_Consolidated!A2:S948,19,FALSE)="SHOWCASE", VLOOKUP(U229,Store_Showcase!B2:C134,2, FALSE), IF(VLOOKUP(D229,Sku_Consolidated!A2:S948,19,FALSE)="VAM",VLOOKUP(U229,Store_VAM!B2:C271,2, FALSE),VLOOKUP(U229,Store_SRP!B2:C103,2, FALSE)))</f>
      </c>
      <c r="W229">
        <f>VLOOKUP(D229,Sku_Consolidated!A2:G948, 7, FALSE)</f>
      </c>
      <c r="X229">
        <f>VLOOKUP(D229,Sku_Consolidated!A2:K948, 11, FALSE)</f>
      </c>
      <c r="Y229">
        <f>VLOOKUP(D229,Sku_Consolidated!A2:H948, 8, FALSE)</f>
      </c>
      <c r="Z229">
        <f>VLOOKUP(D229,Sku_Consolidated!A2:I948, 9, FALSE)</f>
      </c>
      <c r="AA229" t="s">
        <v>41</v>
      </c>
      <c r="AB229">
        <f>VLOOKUP(D229,Sku_Consolidated!A2:E948, {5}, FALSE)</f>
      </c>
      <c r="AC229">
        <f>IF(VLOOKUP(D229,Sku_Consolidated!A2:S948,19,FALSE)="SHOWCASE", VLOOKUP(U229,Store_Showcase!B2:N134,13, FALSE), IF(VLOOKUP(D229,Sku_Consolidated!A2:S948,19,FALSE)="VAM",VLOOKUP(U229,Store_VAM!B2:N271,13, FALSE),VLOOKUP(U229,Store_SRP!B2:N103,13, FALSE)))</f>
      </c>
      <c r="AD229">
        <f>IF(IFERROR(AC229,TRUE)=TRUE, "-","OK")</f>
      </c>
      <c r="AE229">
        <f>IF(IFERROR(VLOOKUP(U229,Store_Showcase!B2:H134,{5}, FALSE), TRUE)=TRUE, IF(IFERROR(VLOOKUP(U229,Store_SRP!B2:H103,{5}, FALSE), TRUE)=TRUE,VLOOKUP(U229,Store_VAM!B2:H271,{5}, FALSE),VLOOKUP(U229,Store_SRP!B2:H103,{5}, FALSE)), VLOOKUP(U229,Store_Showcase!B2:H134,{5}, FALSE))</f>
      </c>
      <c r="AF229">
        <f>IF(IFERROR(VLOOKUP(U229,Store_Showcase!B2:H134,{6}, FALSE), TRUE)=TRUE, IF(IFERROR(VLOOKUP(U229,Store_SRP!B2:H103,{6}, FALSE), TRUE)=TRUE,VLOOKUP(U229,Store_VAM!B2:H271,{6}, FALSE),VLOOKUP(U229,Store_SRP!B2:H103,{6}, FALSE)), VLOOKUP(U229,Store_Showcase!B2:H134,{6}, FALSE))</f>
      </c>
      <c r="AG229">
        <f>VLOOKUP(D229,Sku_Consolidated!A2:R948,18,FALSE)</f>
      </c>
      <c r="AH229">
        <f>VLOOKUP(D229,Sku_Consolidated!A2:S948,19,FALSE)</f>
      </c>
      <c r="AI229">
        <f>VLOOKUP(D229,Sku_Consolidated!A2:T948,20,FALSE)</f>
      </c>
    </row>
    <row r="230" spans="1:35" x14ac:dyDescent="0.25">
      <c r="A230">
        <v>2024</v>
      </c>
      <c r="B230" t="s">
        <v>30</v>
      </c>
      <c r="C230" t="s">
        <v>31</v>
      </c>
      <c r="D230">
        <v>21866</v>
      </c>
      <c r="E230" t="s">
        <v>267</v>
      </c>
      <c r="F230" s="12" t="s">
        <v>128</v>
      </c>
      <c r="G230" s="12" t="s">
        <v>128</v>
      </c>
      <c r="H230" t="s">
        <v>10</v>
      </c>
      <c r="I230" s="13" t="s">
        <v>347</v>
      </c>
      <c r="J230" s="13">
        <f>IF(H230="EA", I230, 0)</f>
      </c>
      <c r="K230" s="13">
        <f>IF(H230="KG", I230, I230 * VLOOKUP(D230,Sku_Consolidated!A2:U948,21,FALSE))</f>
      </c>
      <c r="L230" s="14" t="s">
        <v>36</v>
      </c>
      <c r="M230">
        <v>88</v>
      </c>
      <c r="N230" s="14" t="s">
        <v>348</v>
      </c>
      <c r="O230" s="14" t="s">
        <v>349</v>
      </c>
      <c r="P230" s="14" t="s">
        <v>36</v>
      </c>
      <c r="Q230" s="14" t="s">
        <v>349</v>
      </c>
      <c r="R230">
        <f>IF(IFERROR(VLOOKUP(U230,Store_Showcase!B2:H134,7, FALSE), TRUE)=TRUE, IF(IFERROR(VLOOKUP(U230,Store_SRP!B2:H103,7, FALSE), TRUE)=TRUE,VLOOKUP(U230,Store_VAM!B2:H271,7, FALSE),VLOOKUP(U230,Store_SRP!B2:H103,7, FALSE)), VLOOKUP(U230,Store_Showcase!B2:H134,7, FALSE))</f>
      </c>
      <c r="S230">
        <f>IF(IFERROR(VLOOKUP(U230,Store_Showcase!B2:K134,10, FALSE), TRUE)=TRUE, IF(IFERROR(VLOOKUP(U230,Store_SRP!B2:K103,10, FALSE), TRUE)=TRUE,VLOOKUP(U230,Store_VAM!B2:K271,10, FALSE),VLOOKUP(U230,Store_SRP!B2:K103,10, FALSE)), VLOOKUP(U230,Store_Showcase!B2:K134,10, FALSE))</f>
      </c>
      <c r="T230">
        <f>IF(VLOOKUP(D230,Sku_Consolidated!A2:S948,19,FALSE)="SHOWCASE", VLOOKUP(U230,Store_Showcase!B2:L134,11, FALSE), IF(VLOOKUP(D230,Sku_Consolidated!A2:S948,19,FALSE)="VAM",VLOOKUP(U230,Store_VAM!B2:L271,11, FALSE),VLOOKUP(U230,Store_SRP!B2:L103,11, FALSE)))</f>
      </c>
      <c r="U230" s="14">
        <v>2012</v>
      </c>
      <c r="V230">
        <f>IF(VLOOKUP(D230,Sku_Consolidated!A2:S948,19,FALSE)="SHOWCASE", VLOOKUP(U230,Store_Showcase!B2:C134,2, FALSE), IF(VLOOKUP(D230,Sku_Consolidated!A2:S948,19,FALSE)="VAM",VLOOKUP(U230,Store_VAM!B2:C271,2, FALSE),VLOOKUP(U230,Store_SRP!B2:C103,2, FALSE)))</f>
      </c>
      <c r="W230">
        <f>VLOOKUP(D230,Sku_Consolidated!A2:G948, 7, FALSE)</f>
      </c>
      <c r="X230">
        <f>VLOOKUP(D230,Sku_Consolidated!A2:K948, 11, FALSE)</f>
      </c>
      <c r="Y230">
        <f>VLOOKUP(D230,Sku_Consolidated!A2:H948, 8, FALSE)</f>
      </c>
      <c r="Z230">
        <f>VLOOKUP(D230,Sku_Consolidated!A2:I948, 9, FALSE)</f>
      </c>
      <c r="AA230" t="s">
        <v>41</v>
      </c>
      <c r="AB230">
        <f>VLOOKUP(D230,Sku_Consolidated!A2:E948, {5}, FALSE)</f>
      </c>
      <c r="AC230">
        <f>IF(VLOOKUP(D230,Sku_Consolidated!A2:S948,19,FALSE)="SHOWCASE", VLOOKUP(U230,Store_Showcase!B2:N134,13, FALSE), IF(VLOOKUP(D230,Sku_Consolidated!A2:S948,19,FALSE)="VAM",VLOOKUP(U230,Store_VAM!B2:N271,13, FALSE),VLOOKUP(U230,Store_SRP!B2:N103,13, FALSE)))</f>
      </c>
      <c r="AD230">
        <f>IF(IFERROR(AC230,TRUE)=TRUE, "-","OK")</f>
      </c>
      <c r="AE230">
        <f>IF(IFERROR(VLOOKUP(U230,Store_Showcase!B2:H134,{5}, FALSE), TRUE)=TRUE, IF(IFERROR(VLOOKUP(U230,Store_SRP!B2:H103,{5}, FALSE), TRUE)=TRUE,VLOOKUP(U230,Store_VAM!B2:H271,{5}, FALSE),VLOOKUP(U230,Store_SRP!B2:H103,{5}, FALSE)), VLOOKUP(U230,Store_Showcase!B2:H134,{5}, FALSE))</f>
      </c>
      <c r="AF230">
        <f>IF(IFERROR(VLOOKUP(U230,Store_Showcase!B2:H134,{6}, FALSE), TRUE)=TRUE, IF(IFERROR(VLOOKUP(U230,Store_SRP!B2:H103,{6}, FALSE), TRUE)=TRUE,VLOOKUP(U230,Store_VAM!B2:H271,{6}, FALSE),VLOOKUP(U230,Store_SRP!B2:H103,{6}, FALSE)), VLOOKUP(U230,Store_Showcase!B2:H134,{6}, FALSE))</f>
      </c>
      <c r="AG230">
        <f>VLOOKUP(D230,Sku_Consolidated!A2:R948,18,FALSE)</f>
      </c>
      <c r="AH230">
        <f>VLOOKUP(D230,Sku_Consolidated!A2:S948,19,FALSE)</f>
      </c>
      <c r="AI230">
        <f>VLOOKUP(D230,Sku_Consolidated!A2:T948,20,FALSE)</f>
      </c>
    </row>
    <row r="231" spans="1:35" x14ac:dyDescent="0.25">
      <c r="A231">
        <v>2024</v>
      </c>
      <c r="B231" t="s">
        <v>30</v>
      </c>
      <c r="C231" t="s">
        <v>31</v>
      </c>
      <c r="D231">
        <v>21870</v>
      </c>
      <c r="E231" t="s">
        <v>271</v>
      </c>
      <c r="F231" s="12" t="s">
        <v>128</v>
      </c>
      <c r="G231" s="12" t="s">
        <v>128</v>
      </c>
      <c r="H231" t="s">
        <v>10</v>
      </c>
      <c r="I231" s="13" t="s">
        <v>350</v>
      </c>
      <c r="J231" s="13">
        <f>IF(H231="EA", I231, 0)</f>
      </c>
      <c r="K231" s="13">
        <f>IF(H231="KG", I231, I231 * VLOOKUP(D231,Sku_Consolidated!A2:U948,21,FALSE))</f>
      </c>
      <c r="L231" s="14" t="s">
        <v>36</v>
      </c>
      <c r="M231">
        <v>88</v>
      </c>
      <c r="N231" s="14" t="s">
        <v>351</v>
      </c>
      <c r="O231" s="14" t="s">
        <v>352</v>
      </c>
      <c r="P231" s="14" t="s">
        <v>36</v>
      </c>
      <c r="Q231" s="14" t="s">
        <v>352</v>
      </c>
      <c r="R231">
        <f>IF(IFERROR(VLOOKUP(U231,Store_Showcase!B2:H134,7, FALSE), TRUE)=TRUE, IF(IFERROR(VLOOKUP(U231,Store_SRP!B2:H103,7, FALSE), TRUE)=TRUE,VLOOKUP(U231,Store_VAM!B2:H271,7, FALSE),VLOOKUP(U231,Store_SRP!B2:H103,7, FALSE)), VLOOKUP(U231,Store_Showcase!B2:H134,7, FALSE))</f>
      </c>
      <c r="S231">
        <f>IF(IFERROR(VLOOKUP(U231,Store_Showcase!B2:K134,10, FALSE), TRUE)=TRUE, IF(IFERROR(VLOOKUP(U231,Store_SRP!B2:K103,10, FALSE), TRUE)=TRUE,VLOOKUP(U231,Store_VAM!B2:K271,10, FALSE),VLOOKUP(U231,Store_SRP!B2:K103,10, FALSE)), VLOOKUP(U231,Store_Showcase!B2:K134,10, FALSE))</f>
      </c>
      <c r="T231">
        <f>IF(VLOOKUP(D231,Sku_Consolidated!A2:S948,19,FALSE)="SHOWCASE", VLOOKUP(U231,Store_Showcase!B2:L134,11, FALSE), IF(VLOOKUP(D231,Sku_Consolidated!A2:S948,19,FALSE)="VAM",VLOOKUP(U231,Store_VAM!B2:L271,11, FALSE),VLOOKUP(U231,Store_SRP!B2:L103,11, FALSE)))</f>
      </c>
      <c r="U231" s="14">
        <v>2012</v>
      </c>
      <c r="V231">
        <f>IF(VLOOKUP(D231,Sku_Consolidated!A2:S948,19,FALSE)="SHOWCASE", VLOOKUP(U231,Store_Showcase!B2:C134,2, FALSE), IF(VLOOKUP(D231,Sku_Consolidated!A2:S948,19,FALSE)="VAM",VLOOKUP(U231,Store_VAM!B2:C271,2, FALSE),VLOOKUP(U231,Store_SRP!B2:C103,2, FALSE)))</f>
      </c>
      <c r="W231">
        <f>VLOOKUP(D231,Sku_Consolidated!A2:G948, 7, FALSE)</f>
      </c>
      <c r="X231">
        <f>VLOOKUP(D231,Sku_Consolidated!A2:K948, 11, FALSE)</f>
      </c>
      <c r="Y231">
        <f>VLOOKUP(D231,Sku_Consolidated!A2:H948, 8, FALSE)</f>
      </c>
      <c r="Z231">
        <f>VLOOKUP(D231,Sku_Consolidated!A2:I948, 9, FALSE)</f>
      </c>
      <c r="AA231" t="s">
        <v>41</v>
      </c>
      <c r="AB231">
        <f>VLOOKUP(D231,Sku_Consolidated!A2:E948, {5}, FALSE)</f>
      </c>
      <c r="AC231">
        <f>IF(VLOOKUP(D231,Sku_Consolidated!A2:S948,19,FALSE)="SHOWCASE", VLOOKUP(U231,Store_Showcase!B2:N134,13, FALSE), IF(VLOOKUP(D231,Sku_Consolidated!A2:S948,19,FALSE)="VAM",VLOOKUP(U231,Store_VAM!B2:N271,13, FALSE),VLOOKUP(U231,Store_SRP!B2:N103,13, FALSE)))</f>
      </c>
      <c r="AD231">
        <f>IF(IFERROR(AC231,TRUE)=TRUE, "-","OK")</f>
      </c>
      <c r="AE231">
        <f>IF(IFERROR(VLOOKUP(U231,Store_Showcase!B2:H134,{5}, FALSE), TRUE)=TRUE, IF(IFERROR(VLOOKUP(U231,Store_SRP!B2:H103,{5}, FALSE), TRUE)=TRUE,VLOOKUP(U231,Store_VAM!B2:H271,{5}, FALSE),VLOOKUP(U231,Store_SRP!B2:H103,{5}, FALSE)), VLOOKUP(U231,Store_Showcase!B2:H134,{5}, FALSE))</f>
      </c>
      <c r="AF231">
        <f>IF(IFERROR(VLOOKUP(U231,Store_Showcase!B2:H134,{6}, FALSE), TRUE)=TRUE, IF(IFERROR(VLOOKUP(U231,Store_SRP!B2:H103,{6}, FALSE), TRUE)=TRUE,VLOOKUP(U231,Store_VAM!B2:H271,{6}, FALSE),VLOOKUP(U231,Store_SRP!B2:H103,{6}, FALSE)), VLOOKUP(U231,Store_Showcase!B2:H134,{6}, FALSE))</f>
      </c>
      <c r="AG231">
        <f>VLOOKUP(D231,Sku_Consolidated!A2:R948,18,FALSE)</f>
      </c>
      <c r="AH231">
        <f>VLOOKUP(D231,Sku_Consolidated!A2:S948,19,FALSE)</f>
      </c>
      <c r="AI231">
        <f>VLOOKUP(D231,Sku_Consolidated!A2:T948,20,FALSE)</f>
      </c>
    </row>
    <row r="232" spans="1:35" x14ac:dyDescent="0.25">
      <c r="A232">
        <v>2024</v>
      </c>
      <c r="B232" t="s">
        <v>30</v>
      </c>
      <c r="C232" t="s">
        <v>31</v>
      </c>
      <c r="D232">
        <v>104086242</v>
      </c>
      <c r="E232" t="s">
        <v>178</v>
      </c>
      <c r="F232" s="12" t="s">
        <v>123</v>
      </c>
      <c r="G232" s="12" t="s">
        <v>123</v>
      </c>
      <c r="H232" t="s">
        <v>34</v>
      </c>
      <c r="I232" s="13" t="s">
        <v>35</v>
      </c>
      <c r="J232" s="13">
        <f>IF(H232="EA", I232, 0)</f>
      </c>
      <c r="K232" s="13">
        <f>IF(H232="KG", I232, I232 * VLOOKUP(D232,Sku_Consolidated!A2:U948,21,FALSE))</f>
      </c>
      <c r="L232" s="14" t="s">
        <v>36</v>
      </c>
      <c r="M232">
        <v>88</v>
      </c>
      <c r="N232" s="14" t="s">
        <v>179</v>
      </c>
      <c r="O232" s="14" t="s">
        <v>180</v>
      </c>
      <c r="P232" s="14" t="s">
        <v>36</v>
      </c>
      <c r="Q232" s="14" t="s">
        <v>180</v>
      </c>
      <c r="R232">
        <f>IF(IFERROR(VLOOKUP(U232,Store_Showcase!B2:H134,7, FALSE), TRUE)=TRUE, IF(IFERROR(VLOOKUP(U232,Store_SRP!B2:H103,7, FALSE), TRUE)=TRUE,VLOOKUP(U232,Store_VAM!B2:H271,7, FALSE),VLOOKUP(U232,Store_SRP!B2:H103,7, FALSE)), VLOOKUP(U232,Store_Showcase!B2:H134,7, FALSE))</f>
      </c>
      <c r="S232">
        <f>IF(IFERROR(VLOOKUP(U232,Store_Showcase!B2:K134,10, FALSE), TRUE)=TRUE, IF(IFERROR(VLOOKUP(U232,Store_SRP!B2:K103,10, FALSE), TRUE)=TRUE,VLOOKUP(U232,Store_VAM!B2:K271,10, FALSE),VLOOKUP(U232,Store_SRP!B2:K103,10, FALSE)), VLOOKUP(U232,Store_Showcase!B2:K134,10, FALSE))</f>
      </c>
      <c r="T232">
        <f>IF(VLOOKUP(D232,Sku_Consolidated!A2:S948,19,FALSE)="SHOWCASE", VLOOKUP(U232,Store_Showcase!B2:L134,11, FALSE), IF(VLOOKUP(D232,Sku_Consolidated!A2:S948,19,FALSE)="VAM",VLOOKUP(U232,Store_VAM!B2:L271,11, FALSE),VLOOKUP(U232,Store_SRP!B2:L103,11, FALSE)))</f>
      </c>
      <c r="U232" s="14">
        <v>2012</v>
      </c>
      <c r="V232">
        <f>IF(VLOOKUP(D232,Sku_Consolidated!A2:S948,19,FALSE)="SHOWCASE", VLOOKUP(U232,Store_Showcase!B2:C134,2, FALSE), IF(VLOOKUP(D232,Sku_Consolidated!A2:S948,19,FALSE)="VAM",VLOOKUP(U232,Store_VAM!B2:C271,2, FALSE),VLOOKUP(U232,Store_SRP!B2:C103,2, FALSE)))</f>
      </c>
      <c r="W232">
        <f>VLOOKUP(D232,Sku_Consolidated!A2:G948, 7, FALSE)</f>
      </c>
      <c r="X232">
        <f>VLOOKUP(D232,Sku_Consolidated!A2:K948, 11, FALSE)</f>
      </c>
      <c r="Y232">
        <f>VLOOKUP(D232,Sku_Consolidated!A2:H948, 8, FALSE)</f>
      </c>
      <c r="Z232">
        <f>VLOOKUP(D232,Sku_Consolidated!A2:I948, 9, FALSE)</f>
      </c>
      <c r="AA232" t="s">
        <v>41</v>
      </c>
      <c r="AB232">
        <f>VLOOKUP(D232,Sku_Consolidated!A2:E948, {5}, FALSE)</f>
      </c>
      <c r="AC232">
        <f>IF(VLOOKUP(D232,Sku_Consolidated!A2:S948,19,FALSE)="SHOWCASE", VLOOKUP(U232,Store_Showcase!B2:N134,13, FALSE), IF(VLOOKUP(D232,Sku_Consolidated!A2:S948,19,FALSE)="VAM",VLOOKUP(U232,Store_VAM!B2:N271,13, FALSE),VLOOKUP(U232,Store_SRP!B2:N103,13, FALSE)))</f>
      </c>
      <c r="AD232">
        <f>IF(IFERROR(AC232,TRUE)=TRUE, "-","OK")</f>
      </c>
      <c r="AE232">
        <f>IF(IFERROR(VLOOKUP(U232,Store_Showcase!B2:H134,{5}, FALSE), TRUE)=TRUE, IF(IFERROR(VLOOKUP(U232,Store_SRP!B2:H103,{5}, FALSE), TRUE)=TRUE,VLOOKUP(U232,Store_VAM!B2:H271,{5}, FALSE),VLOOKUP(U232,Store_SRP!B2:H103,{5}, FALSE)), VLOOKUP(U232,Store_Showcase!B2:H134,{5}, FALSE))</f>
      </c>
      <c r="AF232">
        <f>IF(IFERROR(VLOOKUP(U232,Store_Showcase!B2:H134,{6}, FALSE), TRUE)=TRUE, IF(IFERROR(VLOOKUP(U232,Store_SRP!B2:H103,{6}, FALSE), TRUE)=TRUE,VLOOKUP(U232,Store_VAM!B2:H271,{6}, FALSE),VLOOKUP(U232,Store_SRP!B2:H103,{6}, FALSE)), VLOOKUP(U232,Store_Showcase!B2:H134,{6}, FALSE))</f>
      </c>
      <c r="AG232">
        <f>VLOOKUP(D232,Sku_Consolidated!A2:R948,18,FALSE)</f>
      </c>
      <c r="AH232">
        <f>VLOOKUP(D232,Sku_Consolidated!A2:S948,19,FALSE)</f>
      </c>
      <c r="AI232">
        <f>VLOOKUP(D232,Sku_Consolidated!A2:T948,20,FALSE)</f>
      </c>
    </row>
    <row r="233" spans="1:35" x14ac:dyDescent="0.25">
      <c r="A233">
        <v>2024</v>
      </c>
      <c r="B233" t="s">
        <v>30</v>
      </c>
      <c r="C233" t="s">
        <v>31</v>
      </c>
      <c r="D233">
        <v>104086250</v>
      </c>
      <c r="E233" t="s">
        <v>175</v>
      </c>
      <c r="F233" s="12" t="s">
        <v>123</v>
      </c>
      <c r="G233" s="12" t="s">
        <v>123</v>
      </c>
      <c r="H233" t="s">
        <v>34</v>
      </c>
      <c r="I233" s="13" t="s">
        <v>35</v>
      </c>
      <c r="J233" s="13">
        <f>IF(H233="EA", I233, 0)</f>
      </c>
      <c r="K233" s="13">
        <f>IF(H233="KG", I233, I233 * VLOOKUP(D233,Sku_Consolidated!A2:U948,21,FALSE))</f>
      </c>
      <c r="L233" s="14" t="s">
        <v>36</v>
      </c>
      <c r="M233">
        <v>88</v>
      </c>
      <c r="N233" s="14" t="s">
        <v>176</v>
      </c>
      <c r="O233" s="14" t="s">
        <v>177</v>
      </c>
      <c r="P233" s="14" t="s">
        <v>36</v>
      </c>
      <c r="Q233" s="14" t="s">
        <v>177</v>
      </c>
      <c r="R233">
        <f>IF(IFERROR(VLOOKUP(U233,Store_Showcase!B2:H134,7, FALSE), TRUE)=TRUE, IF(IFERROR(VLOOKUP(U233,Store_SRP!B2:H103,7, FALSE), TRUE)=TRUE,VLOOKUP(U233,Store_VAM!B2:H271,7, FALSE),VLOOKUP(U233,Store_SRP!B2:H103,7, FALSE)), VLOOKUP(U233,Store_Showcase!B2:H134,7, FALSE))</f>
      </c>
      <c r="S233">
        <f>IF(IFERROR(VLOOKUP(U233,Store_Showcase!B2:K134,10, FALSE), TRUE)=TRUE, IF(IFERROR(VLOOKUP(U233,Store_SRP!B2:K103,10, FALSE), TRUE)=TRUE,VLOOKUP(U233,Store_VAM!B2:K271,10, FALSE),VLOOKUP(U233,Store_SRP!B2:K103,10, FALSE)), VLOOKUP(U233,Store_Showcase!B2:K134,10, FALSE))</f>
      </c>
      <c r="T233">
        <f>IF(VLOOKUP(D233,Sku_Consolidated!A2:S948,19,FALSE)="SHOWCASE", VLOOKUP(U233,Store_Showcase!B2:L134,11, FALSE), IF(VLOOKUP(D233,Sku_Consolidated!A2:S948,19,FALSE)="VAM",VLOOKUP(U233,Store_VAM!B2:L271,11, FALSE),VLOOKUP(U233,Store_SRP!B2:L103,11, FALSE)))</f>
      </c>
      <c r="U233" s="14">
        <v>2012</v>
      </c>
      <c r="V233">
        <f>IF(VLOOKUP(D233,Sku_Consolidated!A2:S948,19,FALSE)="SHOWCASE", VLOOKUP(U233,Store_Showcase!B2:C134,2, FALSE), IF(VLOOKUP(D233,Sku_Consolidated!A2:S948,19,FALSE)="VAM",VLOOKUP(U233,Store_VAM!B2:C271,2, FALSE),VLOOKUP(U233,Store_SRP!B2:C103,2, FALSE)))</f>
      </c>
      <c r="W233">
        <f>VLOOKUP(D233,Sku_Consolidated!A2:G948, 7, FALSE)</f>
      </c>
      <c r="X233">
        <f>VLOOKUP(D233,Sku_Consolidated!A2:K948, 11, FALSE)</f>
      </c>
      <c r="Y233">
        <f>VLOOKUP(D233,Sku_Consolidated!A2:H948, 8, FALSE)</f>
      </c>
      <c r="Z233">
        <f>VLOOKUP(D233,Sku_Consolidated!A2:I948, 9, FALSE)</f>
      </c>
      <c r="AA233" t="s">
        <v>41</v>
      </c>
      <c r="AB233">
        <f>VLOOKUP(D233,Sku_Consolidated!A2:E948, {5}, FALSE)</f>
      </c>
      <c r="AC233">
        <f>IF(VLOOKUP(D233,Sku_Consolidated!A2:S948,19,FALSE)="SHOWCASE", VLOOKUP(U233,Store_Showcase!B2:N134,13, FALSE), IF(VLOOKUP(D233,Sku_Consolidated!A2:S948,19,FALSE)="VAM",VLOOKUP(U233,Store_VAM!B2:N271,13, FALSE),VLOOKUP(U233,Store_SRP!B2:N103,13, FALSE)))</f>
      </c>
      <c r="AD233">
        <f>IF(IFERROR(AC233,TRUE)=TRUE, "-","OK")</f>
      </c>
      <c r="AE233">
        <f>IF(IFERROR(VLOOKUP(U233,Store_Showcase!B2:H134,{5}, FALSE), TRUE)=TRUE, IF(IFERROR(VLOOKUP(U233,Store_SRP!B2:H103,{5}, FALSE), TRUE)=TRUE,VLOOKUP(U233,Store_VAM!B2:H271,{5}, FALSE),VLOOKUP(U233,Store_SRP!B2:H103,{5}, FALSE)), VLOOKUP(U233,Store_Showcase!B2:H134,{5}, FALSE))</f>
      </c>
      <c r="AF233">
        <f>IF(IFERROR(VLOOKUP(U233,Store_Showcase!B2:H134,{6}, FALSE), TRUE)=TRUE, IF(IFERROR(VLOOKUP(U233,Store_SRP!B2:H103,{6}, FALSE), TRUE)=TRUE,VLOOKUP(U233,Store_VAM!B2:H271,{6}, FALSE),VLOOKUP(U233,Store_SRP!B2:H103,{6}, FALSE)), VLOOKUP(U233,Store_Showcase!B2:H134,{6}, FALSE))</f>
      </c>
      <c r="AG233">
        <f>VLOOKUP(D233,Sku_Consolidated!A2:R948,18,FALSE)</f>
      </c>
      <c r="AH233">
        <f>VLOOKUP(D233,Sku_Consolidated!A2:S948,19,FALSE)</f>
      </c>
      <c r="AI233">
        <f>VLOOKUP(D233,Sku_Consolidated!A2:T948,20,FALSE)</f>
      </c>
    </row>
    <row r="234" spans="1:35" x14ac:dyDescent="0.25">
      <c r="A234">
        <v>2024</v>
      </c>
      <c r="B234" t="s">
        <v>30</v>
      </c>
      <c r="C234" t="s">
        <v>31</v>
      </c>
      <c r="D234">
        <v>21832</v>
      </c>
      <c r="E234" t="s">
        <v>245</v>
      </c>
      <c r="F234" s="12" t="s">
        <v>123</v>
      </c>
      <c r="G234" s="12" t="s">
        <v>123</v>
      </c>
      <c r="H234" t="s">
        <v>10</v>
      </c>
      <c r="I234" s="13" t="s">
        <v>268</v>
      </c>
      <c r="J234" s="13">
        <f>IF(H234="EA", I234, 0)</f>
      </c>
      <c r="K234" s="13">
        <f>IF(H234="KG", I234, I234 * VLOOKUP(D234,Sku_Consolidated!A2:U948,21,FALSE))</f>
      </c>
      <c r="L234" s="14" t="s">
        <v>36</v>
      </c>
      <c r="M234">
        <v>88</v>
      </c>
      <c r="N234" s="14" t="s">
        <v>353</v>
      </c>
      <c r="O234" s="14" t="s">
        <v>354</v>
      </c>
      <c r="P234" s="14" t="s">
        <v>36</v>
      </c>
      <c r="Q234" s="14" t="s">
        <v>354</v>
      </c>
      <c r="R234">
        <f>IF(IFERROR(VLOOKUP(U234,Store_Showcase!B2:H134,7, FALSE), TRUE)=TRUE, IF(IFERROR(VLOOKUP(U234,Store_SRP!B2:H103,7, FALSE), TRUE)=TRUE,VLOOKUP(U234,Store_VAM!B2:H271,7, FALSE),VLOOKUP(U234,Store_SRP!B2:H103,7, FALSE)), VLOOKUP(U234,Store_Showcase!B2:H134,7, FALSE))</f>
      </c>
      <c r="S234">
        <f>IF(IFERROR(VLOOKUP(U234,Store_Showcase!B2:K134,10, FALSE), TRUE)=TRUE, IF(IFERROR(VLOOKUP(U234,Store_SRP!B2:K103,10, FALSE), TRUE)=TRUE,VLOOKUP(U234,Store_VAM!B2:K271,10, FALSE),VLOOKUP(U234,Store_SRP!B2:K103,10, FALSE)), VLOOKUP(U234,Store_Showcase!B2:K134,10, FALSE))</f>
      </c>
      <c r="T234">
        <f>IF(VLOOKUP(D234,Sku_Consolidated!A2:S948,19,FALSE)="SHOWCASE", VLOOKUP(U234,Store_Showcase!B2:L134,11, FALSE), IF(VLOOKUP(D234,Sku_Consolidated!A2:S948,19,FALSE)="VAM",VLOOKUP(U234,Store_VAM!B2:L271,11, FALSE),VLOOKUP(U234,Store_SRP!B2:L103,11, FALSE)))</f>
      </c>
      <c r="U234" s="14">
        <v>2012</v>
      </c>
      <c r="V234">
        <f>IF(VLOOKUP(D234,Sku_Consolidated!A2:S948,19,FALSE)="SHOWCASE", VLOOKUP(U234,Store_Showcase!B2:C134,2, FALSE), IF(VLOOKUP(D234,Sku_Consolidated!A2:S948,19,FALSE)="VAM",VLOOKUP(U234,Store_VAM!B2:C271,2, FALSE),VLOOKUP(U234,Store_SRP!B2:C103,2, FALSE)))</f>
      </c>
      <c r="W234">
        <f>VLOOKUP(D234,Sku_Consolidated!A2:G948, 7, FALSE)</f>
      </c>
      <c r="X234">
        <f>VLOOKUP(D234,Sku_Consolidated!A2:K948, 11, FALSE)</f>
      </c>
      <c r="Y234">
        <f>VLOOKUP(D234,Sku_Consolidated!A2:H948, 8, FALSE)</f>
      </c>
      <c r="Z234">
        <f>VLOOKUP(D234,Sku_Consolidated!A2:I948, 9, FALSE)</f>
      </c>
      <c r="AA234" t="s">
        <v>41</v>
      </c>
      <c r="AB234">
        <f>VLOOKUP(D234,Sku_Consolidated!A2:E948, {5}, FALSE)</f>
      </c>
      <c r="AC234">
        <f>IF(VLOOKUP(D234,Sku_Consolidated!A2:S948,19,FALSE)="SHOWCASE", VLOOKUP(U234,Store_Showcase!B2:N134,13, FALSE), IF(VLOOKUP(D234,Sku_Consolidated!A2:S948,19,FALSE)="VAM",VLOOKUP(U234,Store_VAM!B2:N271,13, FALSE),VLOOKUP(U234,Store_SRP!B2:N103,13, FALSE)))</f>
      </c>
      <c r="AD234">
        <f>IF(IFERROR(AC234,TRUE)=TRUE, "-","OK")</f>
      </c>
      <c r="AE234">
        <f>IF(IFERROR(VLOOKUP(U234,Store_Showcase!B2:H134,{5}, FALSE), TRUE)=TRUE, IF(IFERROR(VLOOKUP(U234,Store_SRP!B2:H103,{5}, FALSE), TRUE)=TRUE,VLOOKUP(U234,Store_VAM!B2:H271,{5}, FALSE),VLOOKUP(U234,Store_SRP!B2:H103,{5}, FALSE)), VLOOKUP(U234,Store_Showcase!B2:H134,{5}, FALSE))</f>
      </c>
      <c r="AF234">
        <f>IF(IFERROR(VLOOKUP(U234,Store_Showcase!B2:H134,{6}, FALSE), TRUE)=TRUE, IF(IFERROR(VLOOKUP(U234,Store_SRP!B2:H103,{6}, FALSE), TRUE)=TRUE,VLOOKUP(U234,Store_VAM!B2:H271,{6}, FALSE),VLOOKUP(U234,Store_SRP!B2:H103,{6}, FALSE)), VLOOKUP(U234,Store_Showcase!B2:H134,{6}, FALSE))</f>
      </c>
      <c r="AG234">
        <f>VLOOKUP(D234,Sku_Consolidated!A2:R948,18,FALSE)</f>
      </c>
      <c r="AH234">
        <f>VLOOKUP(D234,Sku_Consolidated!A2:S948,19,FALSE)</f>
      </c>
      <c r="AI234">
        <f>VLOOKUP(D234,Sku_Consolidated!A2:T948,20,FALSE)</f>
      </c>
    </row>
    <row r="235" spans="1:35" x14ac:dyDescent="0.25">
      <c r="A235">
        <v>2024</v>
      </c>
      <c r="B235" t="s">
        <v>30</v>
      </c>
      <c r="C235" t="s">
        <v>31</v>
      </c>
      <c r="D235">
        <v>21834</v>
      </c>
      <c r="E235" t="s">
        <v>303</v>
      </c>
      <c r="F235" s="12" t="s">
        <v>123</v>
      </c>
      <c r="G235" s="12" t="s">
        <v>123</v>
      </c>
      <c r="H235" t="s">
        <v>10</v>
      </c>
      <c r="I235" s="13" t="s">
        <v>355</v>
      </c>
      <c r="J235" s="13">
        <f>IF(H235="EA", I235, 0)</f>
      </c>
      <c r="K235" s="13">
        <f>IF(H235="KG", I235, I235 * VLOOKUP(D235,Sku_Consolidated!A2:U948,21,FALSE))</f>
      </c>
      <c r="L235" s="14" t="s">
        <v>36</v>
      </c>
      <c r="M235">
        <v>88</v>
      </c>
      <c r="N235" s="14" t="s">
        <v>356</v>
      </c>
      <c r="O235" s="14" t="s">
        <v>357</v>
      </c>
      <c r="P235" s="14" t="s">
        <v>36</v>
      </c>
      <c r="Q235" s="14" t="s">
        <v>357</v>
      </c>
      <c r="R235">
        <f>IF(IFERROR(VLOOKUP(U235,Store_Showcase!B2:H134,7, FALSE), TRUE)=TRUE, IF(IFERROR(VLOOKUP(U235,Store_SRP!B2:H103,7, FALSE), TRUE)=TRUE,VLOOKUP(U235,Store_VAM!B2:H271,7, FALSE),VLOOKUP(U235,Store_SRP!B2:H103,7, FALSE)), VLOOKUP(U235,Store_Showcase!B2:H134,7, FALSE))</f>
      </c>
      <c r="S235">
        <f>IF(IFERROR(VLOOKUP(U235,Store_Showcase!B2:K134,10, FALSE), TRUE)=TRUE, IF(IFERROR(VLOOKUP(U235,Store_SRP!B2:K103,10, FALSE), TRUE)=TRUE,VLOOKUP(U235,Store_VAM!B2:K271,10, FALSE),VLOOKUP(U235,Store_SRP!B2:K103,10, FALSE)), VLOOKUP(U235,Store_Showcase!B2:K134,10, FALSE))</f>
      </c>
      <c r="T235">
        <f>IF(VLOOKUP(D235,Sku_Consolidated!A2:S948,19,FALSE)="SHOWCASE", VLOOKUP(U235,Store_Showcase!B2:L134,11, FALSE), IF(VLOOKUP(D235,Sku_Consolidated!A2:S948,19,FALSE)="VAM",VLOOKUP(U235,Store_VAM!B2:L271,11, FALSE),VLOOKUP(U235,Store_SRP!B2:L103,11, FALSE)))</f>
      </c>
      <c r="U235" s="14">
        <v>2012</v>
      </c>
      <c r="V235">
        <f>IF(VLOOKUP(D235,Sku_Consolidated!A2:S948,19,FALSE)="SHOWCASE", VLOOKUP(U235,Store_Showcase!B2:C134,2, FALSE), IF(VLOOKUP(D235,Sku_Consolidated!A2:S948,19,FALSE)="VAM",VLOOKUP(U235,Store_VAM!B2:C271,2, FALSE),VLOOKUP(U235,Store_SRP!B2:C103,2, FALSE)))</f>
      </c>
      <c r="W235">
        <f>VLOOKUP(D235,Sku_Consolidated!A2:G948, 7, FALSE)</f>
      </c>
      <c r="X235">
        <f>VLOOKUP(D235,Sku_Consolidated!A2:K948, 11, FALSE)</f>
      </c>
      <c r="Y235">
        <f>VLOOKUP(D235,Sku_Consolidated!A2:H948, 8, FALSE)</f>
      </c>
      <c r="Z235">
        <f>VLOOKUP(D235,Sku_Consolidated!A2:I948, 9, FALSE)</f>
      </c>
      <c r="AA235" t="s">
        <v>41</v>
      </c>
      <c r="AB235">
        <f>VLOOKUP(D235,Sku_Consolidated!A2:E948, {5}, FALSE)</f>
      </c>
      <c r="AC235">
        <f>IF(VLOOKUP(D235,Sku_Consolidated!A2:S948,19,FALSE)="SHOWCASE", VLOOKUP(U235,Store_Showcase!B2:N134,13, FALSE), IF(VLOOKUP(D235,Sku_Consolidated!A2:S948,19,FALSE)="VAM",VLOOKUP(U235,Store_VAM!B2:N271,13, FALSE),VLOOKUP(U235,Store_SRP!B2:N103,13, FALSE)))</f>
      </c>
      <c r="AD235">
        <f>IF(IFERROR(AC235,TRUE)=TRUE, "-","OK")</f>
      </c>
      <c r="AE235">
        <f>IF(IFERROR(VLOOKUP(U235,Store_Showcase!B2:H134,{5}, FALSE), TRUE)=TRUE, IF(IFERROR(VLOOKUP(U235,Store_SRP!B2:H103,{5}, FALSE), TRUE)=TRUE,VLOOKUP(U235,Store_VAM!B2:H271,{5}, FALSE),VLOOKUP(U235,Store_SRP!B2:H103,{5}, FALSE)), VLOOKUP(U235,Store_Showcase!B2:H134,{5}, FALSE))</f>
      </c>
      <c r="AF235">
        <f>IF(IFERROR(VLOOKUP(U235,Store_Showcase!B2:H134,{6}, FALSE), TRUE)=TRUE, IF(IFERROR(VLOOKUP(U235,Store_SRP!B2:H103,{6}, FALSE), TRUE)=TRUE,VLOOKUP(U235,Store_VAM!B2:H271,{6}, FALSE),VLOOKUP(U235,Store_SRP!B2:H103,{6}, FALSE)), VLOOKUP(U235,Store_Showcase!B2:H134,{6}, FALSE))</f>
      </c>
      <c r="AG235">
        <f>VLOOKUP(D235,Sku_Consolidated!A2:R948,18,FALSE)</f>
      </c>
      <c r="AH235">
        <f>VLOOKUP(D235,Sku_Consolidated!A2:S948,19,FALSE)</f>
      </c>
      <c r="AI235">
        <f>VLOOKUP(D235,Sku_Consolidated!A2:T948,20,FALSE)</f>
      </c>
    </row>
    <row r="236" spans="1:35" x14ac:dyDescent="0.25">
      <c r="A236">
        <v>2024</v>
      </c>
      <c r="B236" t="s">
        <v>30</v>
      </c>
      <c r="C236" t="s">
        <v>31</v>
      </c>
      <c r="D236">
        <v>21838</v>
      </c>
      <c r="E236" t="s">
        <v>249</v>
      </c>
      <c r="F236" s="12" t="s">
        <v>123</v>
      </c>
      <c r="G236" s="12" t="s">
        <v>123</v>
      </c>
      <c r="H236" t="s">
        <v>10</v>
      </c>
      <c r="I236" s="13" t="s">
        <v>329</v>
      </c>
      <c r="J236" s="13">
        <f>IF(H236="EA", I236, 0)</f>
      </c>
      <c r="K236" s="13">
        <f>IF(H236="KG", I236, I236 * VLOOKUP(D236,Sku_Consolidated!A2:U948,21,FALSE))</f>
      </c>
      <c r="L236" s="14" t="s">
        <v>36</v>
      </c>
      <c r="M236">
        <v>88</v>
      </c>
      <c r="N236" s="14" t="s">
        <v>358</v>
      </c>
      <c r="O236" s="14" t="s">
        <v>359</v>
      </c>
      <c r="P236" s="14" t="s">
        <v>36</v>
      </c>
      <c r="Q236" s="14" t="s">
        <v>359</v>
      </c>
      <c r="R236">
        <f>IF(IFERROR(VLOOKUP(U236,Store_Showcase!B2:H134,7, FALSE), TRUE)=TRUE, IF(IFERROR(VLOOKUP(U236,Store_SRP!B2:H103,7, FALSE), TRUE)=TRUE,VLOOKUP(U236,Store_VAM!B2:H271,7, FALSE),VLOOKUP(U236,Store_SRP!B2:H103,7, FALSE)), VLOOKUP(U236,Store_Showcase!B2:H134,7, FALSE))</f>
      </c>
      <c r="S236">
        <f>IF(IFERROR(VLOOKUP(U236,Store_Showcase!B2:K134,10, FALSE), TRUE)=TRUE, IF(IFERROR(VLOOKUP(U236,Store_SRP!B2:K103,10, FALSE), TRUE)=TRUE,VLOOKUP(U236,Store_VAM!B2:K271,10, FALSE),VLOOKUP(U236,Store_SRP!B2:K103,10, FALSE)), VLOOKUP(U236,Store_Showcase!B2:K134,10, FALSE))</f>
      </c>
      <c r="T236">
        <f>IF(VLOOKUP(D236,Sku_Consolidated!A2:S948,19,FALSE)="SHOWCASE", VLOOKUP(U236,Store_Showcase!B2:L134,11, FALSE), IF(VLOOKUP(D236,Sku_Consolidated!A2:S948,19,FALSE)="VAM",VLOOKUP(U236,Store_VAM!B2:L271,11, FALSE),VLOOKUP(U236,Store_SRP!B2:L103,11, FALSE)))</f>
      </c>
      <c r="U236" s="14">
        <v>2012</v>
      </c>
      <c r="V236">
        <f>IF(VLOOKUP(D236,Sku_Consolidated!A2:S948,19,FALSE)="SHOWCASE", VLOOKUP(U236,Store_Showcase!B2:C134,2, FALSE), IF(VLOOKUP(D236,Sku_Consolidated!A2:S948,19,FALSE)="VAM",VLOOKUP(U236,Store_VAM!B2:C271,2, FALSE),VLOOKUP(U236,Store_SRP!B2:C103,2, FALSE)))</f>
      </c>
      <c r="W236">
        <f>VLOOKUP(D236,Sku_Consolidated!A2:G948, 7, FALSE)</f>
      </c>
      <c r="X236">
        <f>VLOOKUP(D236,Sku_Consolidated!A2:K948, 11, FALSE)</f>
      </c>
      <c r="Y236">
        <f>VLOOKUP(D236,Sku_Consolidated!A2:H948, 8, FALSE)</f>
      </c>
      <c r="Z236">
        <f>VLOOKUP(D236,Sku_Consolidated!A2:I948, 9, FALSE)</f>
      </c>
      <c r="AA236" t="s">
        <v>41</v>
      </c>
      <c r="AB236">
        <f>VLOOKUP(D236,Sku_Consolidated!A2:E948, {5}, FALSE)</f>
      </c>
      <c r="AC236">
        <f>IF(VLOOKUP(D236,Sku_Consolidated!A2:S948,19,FALSE)="SHOWCASE", VLOOKUP(U236,Store_Showcase!B2:N134,13, FALSE), IF(VLOOKUP(D236,Sku_Consolidated!A2:S948,19,FALSE)="VAM",VLOOKUP(U236,Store_VAM!B2:N271,13, FALSE),VLOOKUP(U236,Store_SRP!B2:N103,13, FALSE)))</f>
      </c>
      <c r="AD236">
        <f>IF(IFERROR(AC236,TRUE)=TRUE, "-","OK")</f>
      </c>
      <c r="AE236">
        <f>IF(IFERROR(VLOOKUP(U236,Store_Showcase!B2:H134,{5}, FALSE), TRUE)=TRUE, IF(IFERROR(VLOOKUP(U236,Store_SRP!B2:H103,{5}, FALSE), TRUE)=TRUE,VLOOKUP(U236,Store_VAM!B2:H271,{5}, FALSE),VLOOKUP(U236,Store_SRP!B2:H103,{5}, FALSE)), VLOOKUP(U236,Store_Showcase!B2:H134,{5}, FALSE))</f>
      </c>
      <c r="AF236">
        <f>IF(IFERROR(VLOOKUP(U236,Store_Showcase!B2:H134,{6}, FALSE), TRUE)=TRUE, IF(IFERROR(VLOOKUP(U236,Store_SRP!B2:H103,{6}, FALSE), TRUE)=TRUE,VLOOKUP(U236,Store_VAM!B2:H271,{6}, FALSE),VLOOKUP(U236,Store_SRP!B2:H103,{6}, FALSE)), VLOOKUP(U236,Store_Showcase!B2:H134,{6}, FALSE))</f>
      </c>
      <c r="AG236">
        <f>VLOOKUP(D236,Sku_Consolidated!A2:R948,18,FALSE)</f>
      </c>
      <c r="AH236">
        <f>VLOOKUP(D236,Sku_Consolidated!A2:S948,19,FALSE)</f>
      </c>
      <c r="AI236">
        <f>VLOOKUP(D236,Sku_Consolidated!A2:T948,20,FALSE)</f>
      </c>
    </row>
    <row r="237" spans="1:35" x14ac:dyDescent="0.25">
      <c r="A237">
        <v>2024</v>
      </c>
      <c r="B237" t="s">
        <v>30</v>
      </c>
      <c r="C237" t="s">
        <v>31</v>
      </c>
      <c r="D237">
        <v>21841</v>
      </c>
      <c r="E237" t="s">
        <v>253</v>
      </c>
      <c r="F237" s="12" t="s">
        <v>123</v>
      </c>
      <c r="G237" s="12" t="s">
        <v>123</v>
      </c>
      <c r="H237" t="s">
        <v>10</v>
      </c>
      <c r="I237" s="13" t="s">
        <v>347</v>
      </c>
      <c r="J237" s="13">
        <f>IF(H237="EA", I237, 0)</f>
      </c>
      <c r="K237" s="13">
        <f>IF(H237="KG", I237, I237 * VLOOKUP(D237,Sku_Consolidated!A2:U948,21,FALSE))</f>
      </c>
      <c r="L237" s="14" t="s">
        <v>36</v>
      </c>
      <c r="M237">
        <v>88</v>
      </c>
      <c r="N237" s="14" t="s">
        <v>360</v>
      </c>
      <c r="O237" s="14" t="s">
        <v>361</v>
      </c>
      <c r="P237" s="14" t="s">
        <v>36</v>
      </c>
      <c r="Q237" s="14" t="s">
        <v>361</v>
      </c>
      <c r="R237">
        <f>IF(IFERROR(VLOOKUP(U237,Store_Showcase!B2:H134,7, FALSE), TRUE)=TRUE, IF(IFERROR(VLOOKUP(U237,Store_SRP!B2:H103,7, FALSE), TRUE)=TRUE,VLOOKUP(U237,Store_VAM!B2:H271,7, FALSE),VLOOKUP(U237,Store_SRP!B2:H103,7, FALSE)), VLOOKUP(U237,Store_Showcase!B2:H134,7, FALSE))</f>
      </c>
      <c r="S237">
        <f>IF(IFERROR(VLOOKUP(U237,Store_Showcase!B2:K134,10, FALSE), TRUE)=TRUE, IF(IFERROR(VLOOKUP(U237,Store_SRP!B2:K103,10, FALSE), TRUE)=TRUE,VLOOKUP(U237,Store_VAM!B2:K271,10, FALSE),VLOOKUP(U237,Store_SRP!B2:K103,10, FALSE)), VLOOKUP(U237,Store_Showcase!B2:K134,10, FALSE))</f>
      </c>
      <c r="T237">
        <f>IF(VLOOKUP(D237,Sku_Consolidated!A2:S948,19,FALSE)="SHOWCASE", VLOOKUP(U237,Store_Showcase!B2:L134,11, FALSE), IF(VLOOKUP(D237,Sku_Consolidated!A2:S948,19,FALSE)="VAM",VLOOKUP(U237,Store_VAM!B2:L271,11, FALSE),VLOOKUP(U237,Store_SRP!B2:L103,11, FALSE)))</f>
      </c>
      <c r="U237" s="14">
        <v>2012</v>
      </c>
      <c r="V237">
        <f>IF(VLOOKUP(D237,Sku_Consolidated!A2:S948,19,FALSE)="SHOWCASE", VLOOKUP(U237,Store_Showcase!B2:C134,2, FALSE), IF(VLOOKUP(D237,Sku_Consolidated!A2:S948,19,FALSE)="VAM",VLOOKUP(U237,Store_VAM!B2:C271,2, FALSE),VLOOKUP(U237,Store_SRP!B2:C103,2, FALSE)))</f>
      </c>
      <c r="W237">
        <f>VLOOKUP(D237,Sku_Consolidated!A2:G948, 7, FALSE)</f>
      </c>
      <c r="X237">
        <f>VLOOKUP(D237,Sku_Consolidated!A2:K948, 11, FALSE)</f>
      </c>
      <c r="Y237">
        <f>VLOOKUP(D237,Sku_Consolidated!A2:H948, 8, FALSE)</f>
      </c>
      <c r="Z237">
        <f>VLOOKUP(D237,Sku_Consolidated!A2:I948, 9, FALSE)</f>
      </c>
      <c r="AA237" t="s">
        <v>41</v>
      </c>
      <c r="AB237">
        <f>VLOOKUP(D237,Sku_Consolidated!A2:E948, {5}, FALSE)</f>
      </c>
      <c r="AC237">
        <f>IF(VLOOKUP(D237,Sku_Consolidated!A2:S948,19,FALSE)="SHOWCASE", VLOOKUP(U237,Store_Showcase!B2:N134,13, FALSE), IF(VLOOKUP(D237,Sku_Consolidated!A2:S948,19,FALSE)="VAM",VLOOKUP(U237,Store_VAM!B2:N271,13, FALSE),VLOOKUP(U237,Store_SRP!B2:N103,13, FALSE)))</f>
      </c>
      <c r="AD237">
        <f>IF(IFERROR(AC237,TRUE)=TRUE, "-","OK")</f>
      </c>
      <c r="AE237">
        <f>IF(IFERROR(VLOOKUP(U237,Store_Showcase!B2:H134,{5}, FALSE), TRUE)=TRUE, IF(IFERROR(VLOOKUP(U237,Store_SRP!B2:H103,{5}, FALSE), TRUE)=TRUE,VLOOKUP(U237,Store_VAM!B2:H271,{5}, FALSE),VLOOKUP(U237,Store_SRP!B2:H103,{5}, FALSE)), VLOOKUP(U237,Store_Showcase!B2:H134,{5}, FALSE))</f>
      </c>
      <c r="AF237">
        <f>IF(IFERROR(VLOOKUP(U237,Store_Showcase!B2:H134,{6}, FALSE), TRUE)=TRUE, IF(IFERROR(VLOOKUP(U237,Store_SRP!B2:H103,{6}, FALSE), TRUE)=TRUE,VLOOKUP(U237,Store_VAM!B2:H271,{6}, FALSE),VLOOKUP(U237,Store_SRP!B2:H103,{6}, FALSE)), VLOOKUP(U237,Store_Showcase!B2:H134,{6}, FALSE))</f>
      </c>
      <c r="AG237">
        <f>VLOOKUP(D237,Sku_Consolidated!A2:R948,18,FALSE)</f>
      </c>
      <c r="AH237">
        <f>VLOOKUP(D237,Sku_Consolidated!A2:S948,19,FALSE)</f>
      </c>
      <c r="AI237">
        <f>VLOOKUP(D237,Sku_Consolidated!A2:T948,20,FALSE)</f>
      </c>
    </row>
    <row r="238" spans="1:35" x14ac:dyDescent="0.25">
      <c r="A238">
        <v>2024</v>
      </c>
      <c r="B238" t="s">
        <v>30</v>
      </c>
      <c r="C238" t="s">
        <v>31</v>
      </c>
      <c r="D238">
        <v>21843</v>
      </c>
      <c r="E238" t="s">
        <v>216</v>
      </c>
      <c r="F238" s="12" t="s">
        <v>123</v>
      </c>
      <c r="G238" s="12" t="s">
        <v>123</v>
      </c>
      <c r="H238" t="s">
        <v>10</v>
      </c>
      <c r="I238" s="13" t="s">
        <v>362</v>
      </c>
      <c r="J238" s="13">
        <f>IF(H238="EA", I238, 0)</f>
      </c>
      <c r="K238" s="13">
        <f>IF(H238="KG", I238, I238 * VLOOKUP(D238,Sku_Consolidated!A2:U948,21,FALSE))</f>
      </c>
      <c r="L238" s="14" t="s">
        <v>36</v>
      </c>
      <c r="M238">
        <v>88</v>
      </c>
      <c r="N238" s="14" t="s">
        <v>363</v>
      </c>
      <c r="O238" s="14" t="s">
        <v>364</v>
      </c>
      <c r="P238" s="14" t="s">
        <v>36</v>
      </c>
      <c r="Q238" s="14" t="s">
        <v>364</v>
      </c>
      <c r="R238">
        <f>IF(IFERROR(VLOOKUP(U238,Store_Showcase!B2:H134,7, FALSE), TRUE)=TRUE, IF(IFERROR(VLOOKUP(U238,Store_SRP!B2:H103,7, FALSE), TRUE)=TRUE,VLOOKUP(U238,Store_VAM!B2:H271,7, FALSE),VLOOKUP(U238,Store_SRP!B2:H103,7, FALSE)), VLOOKUP(U238,Store_Showcase!B2:H134,7, FALSE))</f>
      </c>
      <c r="S238">
        <f>IF(IFERROR(VLOOKUP(U238,Store_Showcase!B2:K134,10, FALSE), TRUE)=TRUE, IF(IFERROR(VLOOKUP(U238,Store_SRP!B2:K103,10, FALSE), TRUE)=TRUE,VLOOKUP(U238,Store_VAM!B2:K271,10, FALSE),VLOOKUP(U238,Store_SRP!B2:K103,10, FALSE)), VLOOKUP(U238,Store_Showcase!B2:K134,10, FALSE))</f>
      </c>
      <c r="T238">
        <f>IF(VLOOKUP(D238,Sku_Consolidated!A2:S948,19,FALSE)="SHOWCASE", VLOOKUP(U238,Store_Showcase!B2:L134,11, FALSE), IF(VLOOKUP(D238,Sku_Consolidated!A2:S948,19,FALSE)="VAM",VLOOKUP(U238,Store_VAM!B2:L271,11, FALSE),VLOOKUP(U238,Store_SRP!B2:L103,11, FALSE)))</f>
      </c>
      <c r="U238" s="14">
        <v>2012</v>
      </c>
      <c r="V238">
        <f>IF(VLOOKUP(D238,Sku_Consolidated!A2:S948,19,FALSE)="SHOWCASE", VLOOKUP(U238,Store_Showcase!B2:C134,2, FALSE), IF(VLOOKUP(D238,Sku_Consolidated!A2:S948,19,FALSE)="VAM",VLOOKUP(U238,Store_VAM!B2:C271,2, FALSE),VLOOKUP(U238,Store_SRP!B2:C103,2, FALSE)))</f>
      </c>
      <c r="W238">
        <f>VLOOKUP(D238,Sku_Consolidated!A2:G948, 7, FALSE)</f>
      </c>
      <c r="X238">
        <f>VLOOKUP(D238,Sku_Consolidated!A2:K948, 11, FALSE)</f>
      </c>
      <c r="Y238">
        <f>VLOOKUP(D238,Sku_Consolidated!A2:H948, 8, FALSE)</f>
      </c>
      <c r="Z238">
        <f>VLOOKUP(D238,Sku_Consolidated!A2:I948, 9, FALSE)</f>
      </c>
      <c r="AA238" t="s">
        <v>41</v>
      </c>
      <c r="AB238">
        <f>VLOOKUP(D238,Sku_Consolidated!A2:E948, {5}, FALSE)</f>
      </c>
      <c r="AC238">
        <f>IF(VLOOKUP(D238,Sku_Consolidated!A2:S948,19,FALSE)="SHOWCASE", VLOOKUP(U238,Store_Showcase!B2:N134,13, FALSE), IF(VLOOKUP(D238,Sku_Consolidated!A2:S948,19,FALSE)="VAM",VLOOKUP(U238,Store_VAM!B2:N271,13, FALSE),VLOOKUP(U238,Store_SRP!B2:N103,13, FALSE)))</f>
      </c>
      <c r="AD238">
        <f>IF(IFERROR(AC238,TRUE)=TRUE, "-","OK")</f>
      </c>
      <c r="AE238">
        <f>IF(IFERROR(VLOOKUP(U238,Store_Showcase!B2:H134,{5}, FALSE), TRUE)=TRUE, IF(IFERROR(VLOOKUP(U238,Store_SRP!B2:H103,{5}, FALSE), TRUE)=TRUE,VLOOKUP(U238,Store_VAM!B2:H271,{5}, FALSE),VLOOKUP(U238,Store_SRP!B2:H103,{5}, FALSE)), VLOOKUP(U238,Store_Showcase!B2:H134,{5}, FALSE))</f>
      </c>
      <c r="AF238">
        <f>IF(IFERROR(VLOOKUP(U238,Store_Showcase!B2:H134,{6}, FALSE), TRUE)=TRUE, IF(IFERROR(VLOOKUP(U238,Store_SRP!B2:H103,{6}, FALSE), TRUE)=TRUE,VLOOKUP(U238,Store_VAM!B2:H271,{6}, FALSE),VLOOKUP(U238,Store_SRP!B2:H103,{6}, FALSE)), VLOOKUP(U238,Store_Showcase!B2:H134,{6}, FALSE))</f>
      </c>
      <c r="AG238">
        <f>VLOOKUP(D238,Sku_Consolidated!A2:R948,18,FALSE)</f>
      </c>
      <c r="AH238">
        <f>VLOOKUP(D238,Sku_Consolidated!A2:S948,19,FALSE)</f>
      </c>
      <c r="AI238">
        <f>VLOOKUP(D238,Sku_Consolidated!A2:T948,20,FALSE)</f>
      </c>
    </row>
    <row r="239" spans="1:35" x14ac:dyDescent="0.25">
      <c r="A239">
        <v>2024</v>
      </c>
      <c r="B239" t="s">
        <v>30</v>
      </c>
      <c r="C239" t="s">
        <v>31</v>
      </c>
      <c r="D239">
        <v>21844</v>
      </c>
      <c r="E239" t="s">
        <v>220</v>
      </c>
      <c r="F239" s="12" t="s">
        <v>123</v>
      </c>
      <c r="G239" s="12" t="s">
        <v>123</v>
      </c>
      <c r="H239" t="s">
        <v>10</v>
      </c>
      <c r="I239" s="13" t="s">
        <v>365</v>
      </c>
      <c r="J239" s="13">
        <f>IF(H239="EA", I239, 0)</f>
      </c>
      <c r="K239" s="13">
        <f>IF(H239="KG", I239, I239 * VLOOKUP(D239,Sku_Consolidated!A2:U948,21,FALSE))</f>
      </c>
      <c r="L239" s="14" t="s">
        <v>36</v>
      </c>
      <c r="M239">
        <v>88</v>
      </c>
      <c r="N239" s="14" t="s">
        <v>366</v>
      </c>
      <c r="O239" s="14" t="s">
        <v>367</v>
      </c>
      <c r="P239" s="14" t="s">
        <v>36</v>
      </c>
      <c r="Q239" s="14" t="s">
        <v>367</v>
      </c>
      <c r="R239">
        <f>IF(IFERROR(VLOOKUP(U239,Store_Showcase!B2:H134,7, FALSE), TRUE)=TRUE, IF(IFERROR(VLOOKUP(U239,Store_SRP!B2:H103,7, FALSE), TRUE)=TRUE,VLOOKUP(U239,Store_VAM!B2:H271,7, FALSE),VLOOKUP(U239,Store_SRP!B2:H103,7, FALSE)), VLOOKUP(U239,Store_Showcase!B2:H134,7, FALSE))</f>
      </c>
      <c r="S239">
        <f>IF(IFERROR(VLOOKUP(U239,Store_Showcase!B2:K134,10, FALSE), TRUE)=TRUE, IF(IFERROR(VLOOKUP(U239,Store_SRP!B2:K103,10, FALSE), TRUE)=TRUE,VLOOKUP(U239,Store_VAM!B2:K271,10, FALSE),VLOOKUP(U239,Store_SRP!B2:K103,10, FALSE)), VLOOKUP(U239,Store_Showcase!B2:K134,10, FALSE))</f>
      </c>
      <c r="T239">
        <f>IF(VLOOKUP(D239,Sku_Consolidated!A2:S948,19,FALSE)="SHOWCASE", VLOOKUP(U239,Store_Showcase!B2:L134,11, FALSE), IF(VLOOKUP(D239,Sku_Consolidated!A2:S948,19,FALSE)="VAM",VLOOKUP(U239,Store_VAM!B2:L271,11, FALSE),VLOOKUP(U239,Store_SRP!B2:L103,11, FALSE)))</f>
      </c>
      <c r="U239" s="14">
        <v>2012</v>
      </c>
      <c r="V239">
        <f>IF(VLOOKUP(D239,Sku_Consolidated!A2:S948,19,FALSE)="SHOWCASE", VLOOKUP(U239,Store_Showcase!B2:C134,2, FALSE), IF(VLOOKUP(D239,Sku_Consolidated!A2:S948,19,FALSE)="VAM",VLOOKUP(U239,Store_VAM!B2:C271,2, FALSE),VLOOKUP(U239,Store_SRP!B2:C103,2, FALSE)))</f>
      </c>
      <c r="W239">
        <f>VLOOKUP(D239,Sku_Consolidated!A2:G948, 7, FALSE)</f>
      </c>
      <c r="X239">
        <f>VLOOKUP(D239,Sku_Consolidated!A2:K948, 11, FALSE)</f>
      </c>
      <c r="Y239">
        <f>VLOOKUP(D239,Sku_Consolidated!A2:H948, 8, FALSE)</f>
      </c>
      <c r="Z239">
        <f>VLOOKUP(D239,Sku_Consolidated!A2:I948, 9, FALSE)</f>
      </c>
      <c r="AA239" t="s">
        <v>41</v>
      </c>
      <c r="AB239">
        <f>VLOOKUP(D239,Sku_Consolidated!A2:E948, {5}, FALSE)</f>
      </c>
      <c r="AC239">
        <f>IF(VLOOKUP(D239,Sku_Consolidated!A2:S948,19,FALSE)="SHOWCASE", VLOOKUP(U239,Store_Showcase!B2:N134,13, FALSE), IF(VLOOKUP(D239,Sku_Consolidated!A2:S948,19,FALSE)="VAM",VLOOKUP(U239,Store_VAM!B2:N271,13, FALSE),VLOOKUP(U239,Store_SRP!B2:N103,13, FALSE)))</f>
      </c>
      <c r="AD239">
        <f>IF(IFERROR(AC239,TRUE)=TRUE, "-","OK")</f>
      </c>
      <c r="AE239">
        <f>IF(IFERROR(VLOOKUP(U239,Store_Showcase!B2:H134,{5}, FALSE), TRUE)=TRUE, IF(IFERROR(VLOOKUP(U239,Store_SRP!B2:H103,{5}, FALSE), TRUE)=TRUE,VLOOKUP(U239,Store_VAM!B2:H271,{5}, FALSE),VLOOKUP(U239,Store_SRP!B2:H103,{5}, FALSE)), VLOOKUP(U239,Store_Showcase!B2:H134,{5}, FALSE))</f>
      </c>
      <c r="AF239">
        <f>IF(IFERROR(VLOOKUP(U239,Store_Showcase!B2:H134,{6}, FALSE), TRUE)=TRUE, IF(IFERROR(VLOOKUP(U239,Store_SRP!B2:H103,{6}, FALSE), TRUE)=TRUE,VLOOKUP(U239,Store_VAM!B2:H271,{6}, FALSE),VLOOKUP(U239,Store_SRP!B2:H103,{6}, FALSE)), VLOOKUP(U239,Store_Showcase!B2:H134,{6}, FALSE))</f>
      </c>
      <c r="AG239">
        <f>VLOOKUP(D239,Sku_Consolidated!A2:R948,18,FALSE)</f>
      </c>
      <c r="AH239">
        <f>VLOOKUP(D239,Sku_Consolidated!A2:S948,19,FALSE)</f>
      </c>
      <c r="AI239">
        <f>VLOOKUP(D239,Sku_Consolidated!A2:T948,20,FALSE)</f>
      </c>
    </row>
    <row r="240" spans="1:35" x14ac:dyDescent="0.25">
      <c r="A240">
        <v>2024</v>
      </c>
      <c r="B240" t="s">
        <v>30</v>
      </c>
      <c r="C240" t="s">
        <v>31</v>
      </c>
      <c r="D240">
        <v>21859</v>
      </c>
      <c r="E240" t="s">
        <v>368</v>
      </c>
      <c r="F240" s="12" t="s">
        <v>123</v>
      </c>
      <c r="G240" s="12" t="s">
        <v>123</v>
      </c>
      <c r="H240" t="s">
        <v>10</v>
      </c>
      <c r="I240" s="13" t="s">
        <v>264</v>
      </c>
      <c r="J240" s="13">
        <f>IF(H240="EA", I240, 0)</f>
      </c>
      <c r="K240" s="13">
        <f>IF(H240="KG", I240, I240 * VLOOKUP(D240,Sku_Consolidated!A2:U948,21,FALSE))</f>
      </c>
      <c r="L240" s="14" t="s">
        <v>36</v>
      </c>
      <c r="M240">
        <v>88</v>
      </c>
      <c r="N240" s="14" t="s">
        <v>265</v>
      </c>
      <c r="O240" s="14" t="s">
        <v>266</v>
      </c>
      <c r="P240" s="14" t="s">
        <v>36</v>
      </c>
      <c r="Q240" s="14" t="s">
        <v>266</v>
      </c>
      <c r="R240">
        <f>IF(IFERROR(VLOOKUP(U240,Store_Showcase!B2:H134,7, FALSE), TRUE)=TRUE, IF(IFERROR(VLOOKUP(U240,Store_SRP!B2:H103,7, FALSE), TRUE)=TRUE,VLOOKUP(U240,Store_VAM!B2:H271,7, FALSE),VLOOKUP(U240,Store_SRP!B2:H103,7, FALSE)), VLOOKUP(U240,Store_Showcase!B2:H134,7, FALSE))</f>
      </c>
      <c r="S240">
        <f>IF(IFERROR(VLOOKUP(U240,Store_Showcase!B2:K134,10, FALSE), TRUE)=TRUE, IF(IFERROR(VLOOKUP(U240,Store_SRP!B2:K103,10, FALSE), TRUE)=TRUE,VLOOKUP(U240,Store_VAM!B2:K271,10, FALSE),VLOOKUP(U240,Store_SRP!B2:K103,10, FALSE)), VLOOKUP(U240,Store_Showcase!B2:K134,10, FALSE))</f>
      </c>
      <c r="T240">
        <f>IF(VLOOKUP(D240,Sku_Consolidated!A2:S948,19,FALSE)="SHOWCASE", VLOOKUP(U240,Store_Showcase!B2:L134,11, FALSE), IF(VLOOKUP(D240,Sku_Consolidated!A2:S948,19,FALSE)="VAM",VLOOKUP(U240,Store_VAM!B2:L271,11, FALSE),VLOOKUP(U240,Store_SRP!B2:L103,11, FALSE)))</f>
      </c>
      <c r="U240" s="14">
        <v>2012</v>
      </c>
      <c r="V240">
        <f>IF(VLOOKUP(D240,Sku_Consolidated!A2:S948,19,FALSE)="SHOWCASE", VLOOKUP(U240,Store_Showcase!B2:C134,2, FALSE), IF(VLOOKUP(D240,Sku_Consolidated!A2:S948,19,FALSE)="VAM",VLOOKUP(U240,Store_VAM!B2:C271,2, FALSE),VLOOKUP(U240,Store_SRP!B2:C103,2, FALSE)))</f>
      </c>
      <c r="W240">
        <f>VLOOKUP(D240,Sku_Consolidated!A2:G948, 7, FALSE)</f>
      </c>
      <c r="X240">
        <f>VLOOKUP(D240,Sku_Consolidated!A2:K948, 11, FALSE)</f>
      </c>
      <c r="Y240">
        <f>VLOOKUP(D240,Sku_Consolidated!A2:H948, 8, FALSE)</f>
      </c>
      <c r="Z240">
        <f>VLOOKUP(D240,Sku_Consolidated!A2:I948, 9, FALSE)</f>
      </c>
      <c r="AA240" t="s">
        <v>41</v>
      </c>
      <c r="AB240">
        <f>VLOOKUP(D240,Sku_Consolidated!A2:E948, {5}, FALSE)</f>
      </c>
      <c r="AC240">
        <f>IF(VLOOKUP(D240,Sku_Consolidated!A2:S948,19,FALSE)="SHOWCASE", VLOOKUP(U240,Store_Showcase!B2:N134,13, FALSE), IF(VLOOKUP(D240,Sku_Consolidated!A2:S948,19,FALSE)="VAM",VLOOKUP(U240,Store_VAM!B2:N271,13, FALSE),VLOOKUP(U240,Store_SRP!B2:N103,13, FALSE)))</f>
      </c>
      <c r="AD240">
        <f>IF(IFERROR(AC240,TRUE)=TRUE, "-","OK")</f>
      </c>
      <c r="AE240">
        <f>IF(IFERROR(VLOOKUP(U240,Store_Showcase!B2:H134,{5}, FALSE), TRUE)=TRUE, IF(IFERROR(VLOOKUP(U240,Store_SRP!B2:H103,{5}, FALSE), TRUE)=TRUE,VLOOKUP(U240,Store_VAM!B2:H271,{5}, FALSE),VLOOKUP(U240,Store_SRP!B2:H103,{5}, FALSE)), VLOOKUP(U240,Store_Showcase!B2:H134,{5}, FALSE))</f>
      </c>
      <c r="AF240">
        <f>IF(IFERROR(VLOOKUP(U240,Store_Showcase!B2:H134,{6}, FALSE), TRUE)=TRUE, IF(IFERROR(VLOOKUP(U240,Store_SRP!B2:H103,{6}, FALSE), TRUE)=TRUE,VLOOKUP(U240,Store_VAM!B2:H271,{6}, FALSE),VLOOKUP(U240,Store_SRP!B2:H103,{6}, FALSE)), VLOOKUP(U240,Store_Showcase!B2:H134,{6}, FALSE))</f>
      </c>
      <c r="AG240">
        <f>VLOOKUP(D240,Sku_Consolidated!A2:R948,18,FALSE)</f>
      </c>
      <c r="AH240">
        <f>VLOOKUP(D240,Sku_Consolidated!A2:S948,19,FALSE)</f>
      </c>
      <c r="AI240">
        <f>VLOOKUP(D240,Sku_Consolidated!A2:T948,20,FALSE)</f>
      </c>
    </row>
    <row r="241" spans="1:35" x14ac:dyDescent="0.25">
      <c r="A241">
        <v>2024</v>
      </c>
      <c r="B241" t="s">
        <v>30</v>
      </c>
      <c r="C241" t="s">
        <v>31</v>
      </c>
      <c r="D241">
        <v>21865</v>
      </c>
      <c r="E241" t="s">
        <v>263</v>
      </c>
      <c r="F241" s="12" t="s">
        <v>123</v>
      </c>
      <c r="G241" s="12" t="s">
        <v>123</v>
      </c>
      <c r="H241" t="s">
        <v>10</v>
      </c>
      <c r="I241" s="13" t="s">
        <v>369</v>
      </c>
      <c r="J241" s="13">
        <f>IF(H241="EA", I241, 0)</f>
      </c>
      <c r="K241" s="13">
        <f>IF(H241="KG", I241, I241 * VLOOKUP(D241,Sku_Consolidated!A2:U948,21,FALSE))</f>
      </c>
      <c r="L241" s="14" t="s">
        <v>36</v>
      </c>
      <c r="M241">
        <v>88</v>
      </c>
      <c r="N241" s="14" t="s">
        <v>370</v>
      </c>
      <c r="O241" s="14" t="s">
        <v>371</v>
      </c>
      <c r="P241" s="14" t="s">
        <v>36</v>
      </c>
      <c r="Q241" s="14" t="s">
        <v>371</v>
      </c>
      <c r="R241">
        <f>IF(IFERROR(VLOOKUP(U241,Store_Showcase!B2:H134,7, FALSE), TRUE)=TRUE, IF(IFERROR(VLOOKUP(U241,Store_SRP!B2:H103,7, FALSE), TRUE)=TRUE,VLOOKUP(U241,Store_VAM!B2:H271,7, FALSE),VLOOKUP(U241,Store_SRP!B2:H103,7, FALSE)), VLOOKUP(U241,Store_Showcase!B2:H134,7, FALSE))</f>
      </c>
      <c r="S241">
        <f>IF(IFERROR(VLOOKUP(U241,Store_Showcase!B2:K134,10, FALSE), TRUE)=TRUE, IF(IFERROR(VLOOKUP(U241,Store_SRP!B2:K103,10, FALSE), TRUE)=TRUE,VLOOKUP(U241,Store_VAM!B2:K271,10, FALSE),VLOOKUP(U241,Store_SRP!B2:K103,10, FALSE)), VLOOKUP(U241,Store_Showcase!B2:K134,10, FALSE))</f>
      </c>
      <c r="T241">
        <f>IF(VLOOKUP(D241,Sku_Consolidated!A2:S948,19,FALSE)="SHOWCASE", VLOOKUP(U241,Store_Showcase!B2:L134,11, FALSE), IF(VLOOKUP(D241,Sku_Consolidated!A2:S948,19,FALSE)="VAM",VLOOKUP(U241,Store_VAM!B2:L271,11, FALSE),VLOOKUP(U241,Store_SRP!B2:L103,11, FALSE)))</f>
      </c>
      <c r="U241" s="14">
        <v>2012</v>
      </c>
      <c r="V241">
        <f>IF(VLOOKUP(D241,Sku_Consolidated!A2:S948,19,FALSE)="SHOWCASE", VLOOKUP(U241,Store_Showcase!B2:C134,2, FALSE), IF(VLOOKUP(D241,Sku_Consolidated!A2:S948,19,FALSE)="VAM",VLOOKUP(U241,Store_VAM!B2:C271,2, FALSE),VLOOKUP(U241,Store_SRP!B2:C103,2, FALSE)))</f>
      </c>
      <c r="W241">
        <f>VLOOKUP(D241,Sku_Consolidated!A2:G948, 7, FALSE)</f>
      </c>
      <c r="X241">
        <f>VLOOKUP(D241,Sku_Consolidated!A2:K948, 11, FALSE)</f>
      </c>
      <c r="Y241">
        <f>VLOOKUP(D241,Sku_Consolidated!A2:H948, 8, FALSE)</f>
      </c>
      <c r="Z241">
        <f>VLOOKUP(D241,Sku_Consolidated!A2:I948, 9, FALSE)</f>
      </c>
      <c r="AA241" t="s">
        <v>41</v>
      </c>
      <c r="AB241">
        <f>VLOOKUP(D241,Sku_Consolidated!A2:E948, {5}, FALSE)</f>
      </c>
      <c r="AC241">
        <f>IF(VLOOKUP(D241,Sku_Consolidated!A2:S948,19,FALSE)="SHOWCASE", VLOOKUP(U241,Store_Showcase!B2:N134,13, FALSE), IF(VLOOKUP(D241,Sku_Consolidated!A2:S948,19,FALSE)="VAM",VLOOKUP(U241,Store_VAM!B2:N271,13, FALSE),VLOOKUP(U241,Store_SRP!B2:N103,13, FALSE)))</f>
      </c>
      <c r="AD241">
        <f>IF(IFERROR(AC241,TRUE)=TRUE, "-","OK")</f>
      </c>
      <c r="AE241">
        <f>IF(IFERROR(VLOOKUP(U241,Store_Showcase!B2:H134,{5}, FALSE), TRUE)=TRUE, IF(IFERROR(VLOOKUP(U241,Store_SRP!B2:H103,{5}, FALSE), TRUE)=TRUE,VLOOKUP(U241,Store_VAM!B2:H271,{5}, FALSE),VLOOKUP(U241,Store_SRP!B2:H103,{5}, FALSE)), VLOOKUP(U241,Store_Showcase!B2:H134,{5}, FALSE))</f>
      </c>
      <c r="AF241">
        <f>IF(IFERROR(VLOOKUP(U241,Store_Showcase!B2:H134,{6}, FALSE), TRUE)=TRUE, IF(IFERROR(VLOOKUP(U241,Store_SRP!B2:H103,{6}, FALSE), TRUE)=TRUE,VLOOKUP(U241,Store_VAM!B2:H271,{6}, FALSE),VLOOKUP(U241,Store_SRP!B2:H103,{6}, FALSE)), VLOOKUP(U241,Store_Showcase!B2:H134,{6}, FALSE))</f>
      </c>
      <c r="AG241">
        <f>VLOOKUP(D241,Sku_Consolidated!A2:R948,18,FALSE)</f>
      </c>
      <c r="AH241">
        <f>VLOOKUP(D241,Sku_Consolidated!A2:S948,19,FALSE)</f>
      </c>
      <c r="AI241">
        <f>VLOOKUP(D241,Sku_Consolidated!A2:T948,20,FALSE)</f>
      </c>
    </row>
    <row r="242" spans="1:35" x14ac:dyDescent="0.25">
      <c r="A242">
        <v>2024</v>
      </c>
      <c r="B242" t="s">
        <v>30</v>
      </c>
      <c r="C242" t="s">
        <v>31</v>
      </c>
      <c r="D242">
        <v>21866</v>
      </c>
      <c r="E242" t="s">
        <v>267</v>
      </c>
      <c r="F242" s="12" t="s">
        <v>123</v>
      </c>
      <c r="G242" s="12" t="s">
        <v>123</v>
      </c>
      <c r="H242" t="s">
        <v>10</v>
      </c>
      <c r="I242" s="13" t="s">
        <v>372</v>
      </c>
      <c r="J242" s="13">
        <f>IF(H242="EA", I242, 0)</f>
      </c>
      <c r="K242" s="13">
        <f>IF(H242="KG", I242, I242 * VLOOKUP(D242,Sku_Consolidated!A2:U948,21,FALSE))</f>
      </c>
      <c r="L242" s="14" t="s">
        <v>36</v>
      </c>
      <c r="M242">
        <v>88</v>
      </c>
      <c r="N242" s="14" t="s">
        <v>373</v>
      </c>
      <c r="O242" s="14" t="s">
        <v>374</v>
      </c>
      <c r="P242" s="14" t="s">
        <v>36</v>
      </c>
      <c r="Q242" s="14" t="s">
        <v>374</v>
      </c>
      <c r="R242">
        <f>IF(IFERROR(VLOOKUP(U242,Store_Showcase!B2:H134,7, FALSE), TRUE)=TRUE, IF(IFERROR(VLOOKUP(U242,Store_SRP!B2:H103,7, FALSE), TRUE)=TRUE,VLOOKUP(U242,Store_VAM!B2:H271,7, FALSE),VLOOKUP(U242,Store_SRP!B2:H103,7, FALSE)), VLOOKUP(U242,Store_Showcase!B2:H134,7, FALSE))</f>
      </c>
      <c r="S242">
        <f>IF(IFERROR(VLOOKUP(U242,Store_Showcase!B2:K134,10, FALSE), TRUE)=TRUE, IF(IFERROR(VLOOKUP(U242,Store_SRP!B2:K103,10, FALSE), TRUE)=TRUE,VLOOKUP(U242,Store_VAM!B2:K271,10, FALSE),VLOOKUP(U242,Store_SRP!B2:K103,10, FALSE)), VLOOKUP(U242,Store_Showcase!B2:K134,10, FALSE))</f>
      </c>
      <c r="T242">
        <f>IF(VLOOKUP(D242,Sku_Consolidated!A2:S948,19,FALSE)="SHOWCASE", VLOOKUP(U242,Store_Showcase!B2:L134,11, FALSE), IF(VLOOKUP(D242,Sku_Consolidated!A2:S948,19,FALSE)="VAM",VLOOKUP(U242,Store_VAM!B2:L271,11, FALSE),VLOOKUP(U242,Store_SRP!B2:L103,11, FALSE)))</f>
      </c>
      <c r="U242" s="14">
        <v>2012</v>
      </c>
      <c r="V242">
        <f>IF(VLOOKUP(D242,Sku_Consolidated!A2:S948,19,FALSE)="SHOWCASE", VLOOKUP(U242,Store_Showcase!B2:C134,2, FALSE), IF(VLOOKUP(D242,Sku_Consolidated!A2:S948,19,FALSE)="VAM",VLOOKUP(U242,Store_VAM!B2:C271,2, FALSE),VLOOKUP(U242,Store_SRP!B2:C103,2, FALSE)))</f>
      </c>
      <c r="W242">
        <f>VLOOKUP(D242,Sku_Consolidated!A2:G948, 7, FALSE)</f>
      </c>
      <c r="X242">
        <f>VLOOKUP(D242,Sku_Consolidated!A2:K948, 11, FALSE)</f>
      </c>
      <c r="Y242">
        <f>VLOOKUP(D242,Sku_Consolidated!A2:H948, 8, FALSE)</f>
      </c>
      <c r="Z242">
        <f>VLOOKUP(D242,Sku_Consolidated!A2:I948, 9, FALSE)</f>
      </c>
      <c r="AA242" t="s">
        <v>41</v>
      </c>
      <c r="AB242">
        <f>VLOOKUP(D242,Sku_Consolidated!A2:E948, {5}, FALSE)</f>
      </c>
      <c r="AC242">
        <f>IF(VLOOKUP(D242,Sku_Consolidated!A2:S948,19,FALSE)="SHOWCASE", VLOOKUP(U242,Store_Showcase!B2:N134,13, FALSE), IF(VLOOKUP(D242,Sku_Consolidated!A2:S948,19,FALSE)="VAM",VLOOKUP(U242,Store_VAM!B2:N271,13, FALSE),VLOOKUP(U242,Store_SRP!B2:N103,13, FALSE)))</f>
      </c>
      <c r="AD242">
        <f>IF(IFERROR(AC242,TRUE)=TRUE, "-","OK")</f>
      </c>
      <c r="AE242">
        <f>IF(IFERROR(VLOOKUP(U242,Store_Showcase!B2:H134,{5}, FALSE), TRUE)=TRUE, IF(IFERROR(VLOOKUP(U242,Store_SRP!B2:H103,{5}, FALSE), TRUE)=TRUE,VLOOKUP(U242,Store_VAM!B2:H271,{5}, FALSE),VLOOKUP(U242,Store_SRP!B2:H103,{5}, FALSE)), VLOOKUP(U242,Store_Showcase!B2:H134,{5}, FALSE))</f>
      </c>
      <c r="AF242">
        <f>IF(IFERROR(VLOOKUP(U242,Store_Showcase!B2:H134,{6}, FALSE), TRUE)=TRUE, IF(IFERROR(VLOOKUP(U242,Store_SRP!B2:H103,{6}, FALSE), TRUE)=TRUE,VLOOKUP(U242,Store_VAM!B2:H271,{6}, FALSE),VLOOKUP(U242,Store_SRP!B2:H103,{6}, FALSE)), VLOOKUP(U242,Store_Showcase!B2:H134,{6}, FALSE))</f>
      </c>
      <c r="AG242">
        <f>VLOOKUP(D242,Sku_Consolidated!A2:R948,18,FALSE)</f>
      </c>
      <c r="AH242">
        <f>VLOOKUP(D242,Sku_Consolidated!A2:S948,19,FALSE)</f>
      </c>
      <c r="AI242">
        <f>VLOOKUP(D242,Sku_Consolidated!A2:T948,20,FALSE)</f>
      </c>
    </row>
    <row r="243" spans="1:35" x14ac:dyDescent="0.25">
      <c r="A243">
        <v>2024</v>
      </c>
      <c r="B243" t="s">
        <v>30</v>
      </c>
      <c r="C243" t="s">
        <v>31</v>
      </c>
      <c r="D243">
        <v>21872</v>
      </c>
      <c r="E243" t="s">
        <v>228</v>
      </c>
      <c r="F243" s="12" t="s">
        <v>123</v>
      </c>
      <c r="G243" s="12" t="s">
        <v>123</v>
      </c>
      <c r="H243" t="s">
        <v>10</v>
      </c>
      <c r="I243" s="13" t="s">
        <v>375</v>
      </c>
      <c r="J243" s="13">
        <f>IF(H243="EA", I243, 0)</f>
      </c>
      <c r="K243" s="13">
        <f>IF(H243="KG", I243, I243 * VLOOKUP(D243,Sku_Consolidated!A2:U948,21,FALSE))</f>
      </c>
      <c r="L243" s="14" t="s">
        <v>36</v>
      </c>
      <c r="M243">
        <v>88</v>
      </c>
      <c r="N243" s="14" t="s">
        <v>376</v>
      </c>
      <c r="O243" s="14" t="s">
        <v>377</v>
      </c>
      <c r="P243" s="14" t="s">
        <v>36</v>
      </c>
      <c r="Q243" s="14" t="s">
        <v>377</v>
      </c>
      <c r="R243">
        <f>IF(IFERROR(VLOOKUP(U243,Store_Showcase!B2:H134,7, FALSE), TRUE)=TRUE, IF(IFERROR(VLOOKUP(U243,Store_SRP!B2:H103,7, FALSE), TRUE)=TRUE,VLOOKUP(U243,Store_VAM!B2:H271,7, FALSE),VLOOKUP(U243,Store_SRP!B2:H103,7, FALSE)), VLOOKUP(U243,Store_Showcase!B2:H134,7, FALSE))</f>
      </c>
      <c r="S243">
        <f>IF(IFERROR(VLOOKUP(U243,Store_Showcase!B2:K134,10, FALSE), TRUE)=TRUE, IF(IFERROR(VLOOKUP(U243,Store_SRP!B2:K103,10, FALSE), TRUE)=TRUE,VLOOKUP(U243,Store_VAM!B2:K271,10, FALSE),VLOOKUP(U243,Store_SRP!B2:K103,10, FALSE)), VLOOKUP(U243,Store_Showcase!B2:K134,10, FALSE))</f>
      </c>
      <c r="T243">
        <f>IF(VLOOKUP(D243,Sku_Consolidated!A2:S948,19,FALSE)="SHOWCASE", VLOOKUP(U243,Store_Showcase!B2:L134,11, FALSE), IF(VLOOKUP(D243,Sku_Consolidated!A2:S948,19,FALSE)="VAM",VLOOKUP(U243,Store_VAM!B2:L271,11, FALSE),VLOOKUP(U243,Store_SRP!B2:L103,11, FALSE)))</f>
      </c>
      <c r="U243" s="14">
        <v>2012</v>
      </c>
      <c r="V243">
        <f>IF(VLOOKUP(D243,Sku_Consolidated!A2:S948,19,FALSE)="SHOWCASE", VLOOKUP(U243,Store_Showcase!B2:C134,2, FALSE), IF(VLOOKUP(D243,Sku_Consolidated!A2:S948,19,FALSE)="VAM",VLOOKUP(U243,Store_VAM!B2:C271,2, FALSE),VLOOKUP(U243,Store_SRP!B2:C103,2, FALSE)))</f>
      </c>
      <c r="W243">
        <f>VLOOKUP(D243,Sku_Consolidated!A2:G948, 7, FALSE)</f>
      </c>
      <c r="X243">
        <f>VLOOKUP(D243,Sku_Consolidated!A2:K948, 11, FALSE)</f>
      </c>
      <c r="Y243">
        <f>VLOOKUP(D243,Sku_Consolidated!A2:H948, 8, FALSE)</f>
      </c>
      <c r="Z243">
        <f>VLOOKUP(D243,Sku_Consolidated!A2:I948, 9, FALSE)</f>
      </c>
      <c r="AA243" t="s">
        <v>41</v>
      </c>
      <c r="AB243">
        <f>VLOOKUP(D243,Sku_Consolidated!A2:E948, {5}, FALSE)</f>
      </c>
      <c r="AC243">
        <f>IF(VLOOKUP(D243,Sku_Consolidated!A2:S948,19,FALSE)="SHOWCASE", VLOOKUP(U243,Store_Showcase!B2:N134,13, FALSE), IF(VLOOKUP(D243,Sku_Consolidated!A2:S948,19,FALSE)="VAM",VLOOKUP(U243,Store_VAM!B2:N271,13, FALSE),VLOOKUP(U243,Store_SRP!B2:N103,13, FALSE)))</f>
      </c>
      <c r="AD243">
        <f>IF(IFERROR(AC243,TRUE)=TRUE, "-","OK")</f>
      </c>
      <c r="AE243">
        <f>IF(IFERROR(VLOOKUP(U243,Store_Showcase!B2:H134,{5}, FALSE), TRUE)=TRUE, IF(IFERROR(VLOOKUP(U243,Store_SRP!B2:H103,{5}, FALSE), TRUE)=TRUE,VLOOKUP(U243,Store_VAM!B2:H271,{5}, FALSE),VLOOKUP(U243,Store_SRP!B2:H103,{5}, FALSE)), VLOOKUP(U243,Store_Showcase!B2:H134,{5}, FALSE))</f>
      </c>
      <c r="AF243">
        <f>IF(IFERROR(VLOOKUP(U243,Store_Showcase!B2:H134,{6}, FALSE), TRUE)=TRUE, IF(IFERROR(VLOOKUP(U243,Store_SRP!B2:H103,{6}, FALSE), TRUE)=TRUE,VLOOKUP(U243,Store_VAM!B2:H271,{6}, FALSE),VLOOKUP(U243,Store_SRP!B2:H103,{6}, FALSE)), VLOOKUP(U243,Store_Showcase!B2:H134,{6}, FALSE))</f>
      </c>
      <c r="AG243">
        <f>VLOOKUP(D243,Sku_Consolidated!A2:R948,18,FALSE)</f>
      </c>
      <c r="AH243">
        <f>VLOOKUP(D243,Sku_Consolidated!A2:S948,19,FALSE)</f>
      </c>
      <c r="AI243">
        <f>VLOOKUP(D243,Sku_Consolidated!A2:T948,20,FALSE)</f>
      </c>
    </row>
    <row r="244" spans="1:35" x14ac:dyDescent="0.25">
      <c r="A244">
        <v>2024</v>
      </c>
      <c r="B244" t="s">
        <v>30</v>
      </c>
      <c r="C244" t="s">
        <v>31</v>
      </c>
      <c r="D244">
        <v>21892</v>
      </c>
      <c r="E244" t="s">
        <v>378</v>
      </c>
      <c r="F244" s="12" t="s">
        <v>123</v>
      </c>
      <c r="G244" s="12" t="s">
        <v>123</v>
      </c>
      <c r="H244" t="s">
        <v>10</v>
      </c>
      <c r="I244" s="13" t="s">
        <v>229</v>
      </c>
      <c r="J244" s="13">
        <f>IF(H244="EA", I244, 0)</f>
      </c>
      <c r="K244" s="13">
        <f>IF(H244="KG", I244, I244 * VLOOKUP(D244,Sku_Consolidated!A2:U948,21,FALSE))</f>
      </c>
      <c r="L244" s="14" t="s">
        <v>36</v>
      </c>
      <c r="M244">
        <v>88</v>
      </c>
      <c r="N244" s="14" t="s">
        <v>379</v>
      </c>
      <c r="O244" s="14" t="s">
        <v>380</v>
      </c>
      <c r="P244" s="14" t="s">
        <v>36</v>
      </c>
      <c r="Q244" s="14" t="s">
        <v>380</v>
      </c>
      <c r="R244">
        <f>IF(IFERROR(VLOOKUP(U244,Store_Showcase!B2:H134,7, FALSE), TRUE)=TRUE, IF(IFERROR(VLOOKUP(U244,Store_SRP!B2:H103,7, FALSE), TRUE)=TRUE,VLOOKUP(U244,Store_VAM!B2:H271,7, FALSE),VLOOKUP(U244,Store_SRP!B2:H103,7, FALSE)), VLOOKUP(U244,Store_Showcase!B2:H134,7, FALSE))</f>
      </c>
      <c r="S244">
        <f>IF(IFERROR(VLOOKUP(U244,Store_Showcase!B2:K134,10, FALSE), TRUE)=TRUE, IF(IFERROR(VLOOKUP(U244,Store_SRP!B2:K103,10, FALSE), TRUE)=TRUE,VLOOKUP(U244,Store_VAM!B2:K271,10, FALSE),VLOOKUP(U244,Store_SRP!B2:K103,10, FALSE)), VLOOKUP(U244,Store_Showcase!B2:K134,10, FALSE))</f>
      </c>
      <c r="T244">
        <f>IF(VLOOKUP(D244,Sku_Consolidated!A2:S948,19,FALSE)="SHOWCASE", VLOOKUP(U244,Store_Showcase!B2:L134,11, FALSE), IF(VLOOKUP(D244,Sku_Consolidated!A2:S948,19,FALSE)="VAM",VLOOKUP(U244,Store_VAM!B2:L271,11, FALSE),VLOOKUP(U244,Store_SRP!B2:L103,11, FALSE)))</f>
      </c>
      <c r="U244" s="14">
        <v>2012</v>
      </c>
      <c r="V244">
        <f>IF(VLOOKUP(D244,Sku_Consolidated!A2:S948,19,FALSE)="SHOWCASE", VLOOKUP(U244,Store_Showcase!B2:C134,2, FALSE), IF(VLOOKUP(D244,Sku_Consolidated!A2:S948,19,FALSE)="VAM",VLOOKUP(U244,Store_VAM!B2:C271,2, FALSE),VLOOKUP(U244,Store_SRP!B2:C103,2, FALSE)))</f>
      </c>
      <c r="W244">
        <f>VLOOKUP(D244,Sku_Consolidated!A2:G948, 7, FALSE)</f>
      </c>
      <c r="X244">
        <f>VLOOKUP(D244,Sku_Consolidated!A2:K948, 11, FALSE)</f>
      </c>
      <c r="Y244">
        <f>VLOOKUP(D244,Sku_Consolidated!A2:H948, 8, FALSE)</f>
      </c>
      <c r="Z244">
        <f>VLOOKUP(D244,Sku_Consolidated!A2:I948, 9, FALSE)</f>
      </c>
      <c r="AA244" t="s">
        <v>41</v>
      </c>
      <c r="AB244">
        <f>VLOOKUP(D244,Sku_Consolidated!A2:E948, {5}, FALSE)</f>
      </c>
      <c r="AC244">
        <f>IF(VLOOKUP(D244,Sku_Consolidated!A2:S948,19,FALSE)="SHOWCASE", VLOOKUP(U244,Store_Showcase!B2:N134,13, FALSE), IF(VLOOKUP(D244,Sku_Consolidated!A2:S948,19,FALSE)="VAM",VLOOKUP(U244,Store_VAM!B2:N271,13, FALSE),VLOOKUP(U244,Store_SRP!B2:N103,13, FALSE)))</f>
      </c>
      <c r="AD244">
        <f>IF(IFERROR(AC244,TRUE)=TRUE, "-","OK")</f>
      </c>
      <c r="AE244">
        <f>IF(IFERROR(VLOOKUP(U244,Store_Showcase!B2:H134,{5}, FALSE), TRUE)=TRUE, IF(IFERROR(VLOOKUP(U244,Store_SRP!B2:H103,{5}, FALSE), TRUE)=TRUE,VLOOKUP(U244,Store_VAM!B2:H271,{5}, FALSE),VLOOKUP(U244,Store_SRP!B2:H103,{5}, FALSE)), VLOOKUP(U244,Store_Showcase!B2:H134,{5}, FALSE))</f>
      </c>
      <c r="AF244">
        <f>IF(IFERROR(VLOOKUP(U244,Store_Showcase!B2:H134,{6}, FALSE), TRUE)=TRUE, IF(IFERROR(VLOOKUP(U244,Store_SRP!B2:H103,{6}, FALSE), TRUE)=TRUE,VLOOKUP(U244,Store_VAM!B2:H271,{6}, FALSE),VLOOKUP(U244,Store_SRP!B2:H103,{6}, FALSE)), VLOOKUP(U244,Store_Showcase!B2:H134,{6}, FALSE))</f>
      </c>
      <c r="AG244">
        <f>VLOOKUP(D244,Sku_Consolidated!A2:R948,18,FALSE)</f>
      </c>
      <c r="AH244">
        <f>VLOOKUP(D244,Sku_Consolidated!A2:S948,19,FALSE)</f>
      </c>
      <c r="AI244">
        <f>VLOOKUP(D244,Sku_Consolidated!A2:T948,20,FALSE)</f>
      </c>
    </row>
    <row r="245" spans="1:35" x14ac:dyDescent="0.25">
      <c r="A245">
        <v>2024</v>
      </c>
      <c r="B245" t="s">
        <v>30</v>
      </c>
      <c r="C245" t="s">
        <v>31</v>
      </c>
      <c r="D245">
        <v>21834</v>
      </c>
      <c r="E245" t="s">
        <v>303</v>
      </c>
      <c r="F245" s="12" t="s">
        <v>52</v>
      </c>
      <c r="G245" s="12" t="s">
        <v>52</v>
      </c>
      <c r="H245" t="s">
        <v>10</v>
      </c>
      <c r="I245" s="13" t="s">
        <v>381</v>
      </c>
      <c r="J245" s="13">
        <f>IF(H245="EA", I245, 0)</f>
      </c>
      <c r="K245" s="13">
        <f>IF(H245="KG", I245, I245 * VLOOKUP(D245,Sku_Consolidated!A2:U948,21,FALSE))</f>
      </c>
      <c r="L245" s="14" t="s">
        <v>36</v>
      </c>
      <c r="M245">
        <v>88</v>
      </c>
      <c r="N245" s="14" t="s">
        <v>382</v>
      </c>
      <c r="O245" s="14" t="s">
        <v>383</v>
      </c>
      <c r="P245" s="14" t="s">
        <v>36</v>
      </c>
      <c r="Q245" s="14" t="s">
        <v>383</v>
      </c>
      <c r="R245">
        <f>IF(IFERROR(VLOOKUP(U245,Store_Showcase!B2:H134,7, FALSE), TRUE)=TRUE, IF(IFERROR(VLOOKUP(U245,Store_SRP!B2:H103,7, FALSE), TRUE)=TRUE,VLOOKUP(U245,Store_VAM!B2:H271,7, FALSE),VLOOKUP(U245,Store_SRP!B2:H103,7, FALSE)), VLOOKUP(U245,Store_Showcase!B2:H134,7, FALSE))</f>
      </c>
      <c r="S245">
        <f>IF(IFERROR(VLOOKUP(U245,Store_Showcase!B2:K134,10, FALSE), TRUE)=TRUE, IF(IFERROR(VLOOKUP(U245,Store_SRP!B2:K103,10, FALSE), TRUE)=TRUE,VLOOKUP(U245,Store_VAM!B2:K271,10, FALSE),VLOOKUP(U245,Store_SRP!B2:K103,10, FALSE)), VLOOKUP(U245,Store_Showcase!B2:K134,10, FALSE))</f>
      </c>
      <c r="T245">
        <f>IF(VLOOKUP(D245,Sku_Consolidated!A2:S948,19,FALSE)="SHOWCASE", VLOOKUP(U245,Store_Showcase!B2:L134,11, FALSE), IF(VLOOKUP(D245,Sku_Consolidated!A2:S948,19,FALSE)="VAM",VLOOKUP(U245,Store_VAM!B2:L271,11, FALSE),VLOOKUP(U245,Store_SRP!B2:L103,11, FALSE)))</f>
      </c>
      <c r="U245" s="14">
        <v>2012</v>
      </c>
      <c r="V245">
        <f>IF(VLOOKUP(D245,Sku_Consolidated!A2:S948,19,FALSE)="SHOWCASE", VLOOKUP(U245,Store_Showcase!B2:C134,2, FALSE), IF(VLOOKUP(D245,Sku_Consolidated!A2:S948,19,FALSE)="VAM",VLOOKUP(U245,Store_VAM!B2:C271,2, FALSE),VLOOKUP(U245,Store_SRP!B2:C103,2, FALSE)))</f>
      </c>
      <c r="W245">
        <f>VLOOKUP(D245,Sku_Consolidated!A2:G948, 7, FALSE)</f>
      </c>
      <c r="X245">
        <f>VLOOKUP(D245,Sku_Consolidated!A2:K948, 11, FALSE)</f>
      </c>
      <c r="Y245">
        <f>VLOOKUP(D245,Sku_Consolidated!A2:H948, 8, FALSE)</f>
      </c>
      <c r="Z245">
        <f>VLOOKUP(D245,Sku_Consolidated!A2:I948, 9, FALSE)</f>
      </c>
      <c r="AA245" t="s">
        <v>41</v>
      </c>
      <c r="AB245">
        <f>VLOOKUP(D245,Sku_Consolidated!A2:E948, {5}, FALSE)</f>
      </c>
      <c r="AC245">
        <f>IF(VLOOKUP(D245,Sku_Consolidated!A2:S948,19,FALSE)="SHOWCASE", VLOOKUP(U245,Store_Showcase!B2:N134,13, FALSE), IF(VLOOKUP(D245,Sku_Consolidated!A2:S948,19,FALSE)="VAM",VLOOKUP(U245,Store_VAM!B2:N271,13, FALSE),VLOOKUP(U245,Store_SRP!B2:N103,13, FALSE)))</f>
      </c>
      <c r="AD245">
        <f>IF(IFERROR(AC245,TRUE)=TRUE, "-","OK")</f>
      </c>
      <c r="AE245">
        <f>IF(IFERROR(VLOOKUP(U245,Store_Showcase!B2:H134,{5}, FALSE), TRUE)=TRUE, IF(IFERROR(VLOOKUP(U245,Store_SRP!B2:H103,{5}, FALSE), TRUE)=TRUE,VLOOKUP(U245,Store_VAM!B2:H271,{5}, FALSE),VLOOKUP(U245,Store_SRP!B2:H103,{5}, FALSE)), VLOOKUP(U245,Store_Showcase!B2:H134,{5}, FALSE))</f>
      </c>
      <c r="AF245">
        <f>IF(IFERROR(VLOOKUP(U245,Store_Showcase!B2:H134,{6}, FALSE), TRUE)=TRUE, IF(IFERROR(VLOOKUP(U245,Store_SRP!B2:H103,{6}, FALSE), TRUE)=TRUE,VLOOKUP(U245,Store_VAM!B2:H271,{6}, FALSE),VLOOKUP(U245,Store_SRP!B2:H103,{6}, FALSE)), VLOOKUP(U245,Store_Showcase!B2:H134,{6}, FALSE))</f>
      </c>
      <c r="AG245">
        <f>VLOOKUP(D245,Sku_Consolidated!A2:R948,18,FALSE)</f>
      </c>
      <c r="AH245">
        <f>VLOOKUP(D245,Sku_Consolidated!A2:S948,19,FALSE)</f>
      </c>
      <c r="AI245">
        <f>VLOOKUP(D245,Sku_Consolidated!A2:T948,20,FALSE)</f>
      </c>
    </row>
    <row r="246" spans="1:35" x14ac:dyDescent="0.25">
      <c r="A246">
        <v>2024</v>
      </c>
      <c r="B246" t="s">
        <v>30</v>
      </c>
      <c r="C246" t="s">
        <v>31</v>
      </c>
      <c r="D246">
        <v>21838</v>
      </c>
      <c r="E246" t="s">
        <v>249</v>
      </c>
      <c r="F246" s="12" t="s">
        <v>52</v>
      </c>
      <c r="G246" s="12" t="s">
        <v>52</v>
      </c>
      <c r="H246" t="s">
        <v>10</v>
      </c>
      <c r="I246" s="13" t="s">
        <v>281</v>
      </c>
      <c r="J246" s="13">
        <f>IF(H246="EA", I246, 0)</f>
      </c>
      <c r="K246" s="13">
        <f>IF(H246="KG", I246, I246 * VLOOKUP(D246,Sku_Consolidated!A2:U948,21,FALSE))</f>
      </c>
      <c r="L246" s="14" t="s">
        <v>36</v>
      </c>
      <c r="M246">
        <v>88</v>
      </c>
      <c r="N246" s="14" t="s">
        <v>384</v>
      </c>
      <c r="O246" s="14" t="s">
        <v>385</v>
      </c>
      <c r="P246" s="14" t="s">
        <v>36</v>
      </c>
      <c r="Q246" s="14" t="s">
        <v>385</v>
      </c>
      <c r="R246">
        <f>IF(IFERROR(VLOOKUP(U246,Store_Showcase!B2:H134,7, FALSE), TRUE)=TRUE, IF(IFERROR(VLOOKUP(U246,Store_SRP!B2:H103,7, FALSE), TRUE)=TRUE,VLOOKUP(U246,Store_VAM!B2:H271,7, FALSE),VLOOKUP(U246,Store_SRP!B2:H103,7, FALSE)), VLOOKUP(U246,Store_Showcase!B2:H134,7, FALSE))</f>
      </c>
      <c r="S246">
        <f>IF(IFERROR(VLOOKUP(U246,Store_Showcase!B2:K134,10, FALSE), TRUE)=TRUE, IF(IFERROR(VLOOKUP(U246,Store_SRP!B2:K103,10, FALSE), TRUE)=TRUE,VLOOKUP(U246,Store_VAM!B2:K271,10, FALSE),VLOOKUP(U246,Store_SRP!B2:K103,10, FALSE)), VLOOKUP(U246,Store_Showcase!B2:K134,10, FALSE))</f>
      </c>
      <c r="T246">
        <f>IF(VLOOKUP(D246,Sku_Consolidated!A2:S948,19,FALSE)="SHOWCASE", VLOOKUP(U246,Store_Showcase!B2:L134,11, FALSE), IF(VLOOKUP(D246,Sku_Consolidated!A2:S948,19,FALSE)="VAM",VLOOKUP(U246,Store_VAM!B2:L271,11, FALSE),VLOOKUP(U246,Store_SRP!B2:L103,11, FALSE)))</f>
      </c>
      <c r="U246" s="14">
        <v>2012</v>
      </c>
      <c r="V246">
        <f>IF(VLOOKUP(D246,Sku_Consolidated!A2:S948,19,FALSE)="SHOWCASE", VLOOKUP(U246,Store_Showcase!B2:C134,2, FALSE), IF(VLOOKUP(D246,Sku_Consolidated!A2:S948,19,FALSE)="VAM",VLOOKUP(U246,Store_VAM!B2:C271,2, FALSE),VLOOKUP(U246,Store_SRP!B2:C103,2, FALSE)))</f>
      </c>
      <c r="W246">
        <f>VLOOKUP(D246,Sku_Consolidated!A2:G948, 7, FALSE)</f>
      </c>
      <c r="X246">
        <f>VLOOKUP(D246,Sku_Consolidated!A2:K948, 11, FALSE)</f>
      </c>
      <c r="Y246">
        <f>VLOOKUP(D246,Sku_Consolidated!A2:H948, 8, FALSE)</f>
      </c>
      <c r="Z246">
        <f>VLOOKUP(D246,Sku_Consolidated!A2:I948, 9, FALSE)</f>
      </c>
      <c r="AA246" t="s">
        <v>41</v>
      </c>
      <c r="AB246">
        <f>VLOOKUP(D246,Sku_Consolidated!A2:E948, {5}, FALSE)</f>
      </c>
      <c r="AC246">
        <f>IF(VLOOKUP(D246,Sku_Consolidated!A2:S948,19,FALSE)="SHOWCASE", VLOOKUP(U246,Store_Showcase!B2:N134,13, FALSE), IF(VLOOKUP(D246,Sku_Consolidated!A2:S948,19,FALSE)="VAM",VLOOKUP(U246,Store_VAM!B2:N271,13, FALSE),VLOOKUP(U246,Store_SRP!B2:N103,13, FALSE)))</f>
      </c>
      <c r="AD246">
        <f>IF(IFERROR(AC246,TRUE)=TRUE, "-","OK")</f>
      </c>
      <c r="AE246">
        <f>IF(IFERROR(VLOOKUP(U246,Store_Showcase!B2:H134,{5}, FALSE), TRUE)=TRUE, IF(IFERROR(VLOOKUP(U246,Store_SRP!B2:H103,{5}, FALSE), TRUE)=TRUE,VLOOKUP(U246,Store_VAM!B2:H271,{5}, FALSE),VLOOKUP(U246,Store_SRP!B2:H103,{5}, FALSE)), VLOOKUP(U246,Store_Showcase!B2:H134,{5}, FALSE))</f>
      </c>
      <c r="AF246">
        <f>IF(IFERROR(VLOOKUP(U246,Store_Showcase!B2:H134,{6}, FALSE), TRUE)=TRUE, IF(IFERROR(VLOOKUP(U246,Store_SRP!B2:H103,{6}, FALSE), TRUE)=TRUE,VLOOKUP(U246,Store_VAM!B2:H271,{6}, FALSE),VLOOKUP(U246,Store_SRP!B2:H103,{6}, FALSE)), VLOOKUP(U246,Store_Showcase!B2:H134,{6}, FALSE))</f>
      </c>
      <c r="AG246">
        <f>VLOOKUP(D246,Sku_Consolidated!A2:R948,18,FALSE)</f>
      </c>
      <c r="AH246">
        <f>VLOOKUP(D246,Sku_Consolidated!A2:S948,19,FALSE)</f>
      </c>
      <c r="AI246">
        <f>VLOOKUP(D246,Sku_Consolidated!A2:T948,20,FALSE)</f>
      </c>
    </row>
    <row r="247" spans="1:35" x14ac:dyDescent="0.25">
      <c r="A247">
        <v>2024</v>
      </c>
      <c r="B247" t="s">
        <v>30</v>
      </c>
      <c r="C247" t="s">
        <v>31</v>
      </c>
      <c r="D247">
        <v>21841</v>
      </c>
      <c r="E247" t="s">
        <v>253</v>
      </c>
      <c r="F247" s="12" t="s">
        <v>52</v>
      </c>
      <c r="G247" s="12" t="s">
        <v>52</v>
      </c>
      <c r="H247" t="s">
        <v>10</v>
      </c>
      <c r="I247" s="13" t="s">
        <v>386</v>
      </c>
      <c r="J247" s="13">
        <f>IF(H247="EA", I247, 0)</f>
      </c>
      <c r="K247" s="13">
        <f>IF(H247="KG", I247, I247 * VLOOKUP(D247,Sku_Consolidated!A2:U948,21,FALSE))</f>
      </c>
      <c r="L247" s="14" t="s">
        <v>36</v>
      </c>
      <c r="M247">
        <v>88</v>
      </c>
      <c r="N247" s="14" t="s">
        <v>387</v>
      </c>
      <c r="O247" s="14" t="s">
        <v>388</v>
      </c>
      <c r="P247" s="14" t="s">
        <v>36</v>
      </c>
      <c r="Q247" s="14" t="s">
        <v>388</v>
      </c>
      <c r="R247">
        <f>IF(IFERROR(VLOOKUP(U247,Store_Showcase!B2:H134,7, FALSE), TRUE)=TRUE, IF(IFERROR(VLOOKUP(U247,Store_SRP!B2:H103,7, FALSE), TRUE)=TRUE,VLOOKUP(U247,Store_VAM!B2:H271,7, FALSE),VLOOKUP(U247,Store_SRP!B2:H103,7, FALSE)), VLOOKUP(U247,Store_Showcase!B2:H134,7, FALSE))</f>
      </c>
      <c r="S247">
        <f>IF(IFERROR(VLOOKUP(U247,Store_Showcase!B2:K134,10, FALSE), TRUE)=TRUE, IF(IFERROR(VLOOKUP(U247,Store_SRP!B2:K103,10, FALSE), TRUE)=TRUE,VLOOKUP(U247,Store_VAM!B2:K271,10, FALSE),VLOOKUP(U247,Store_SRP!B2:K103,10, FALSE)), VLOOKUP(U247,Store_Showcase!B2:K134,10, FALSE))</f>
      </c>
      <c r="T247">
        <f>IF(VLOOKUP(D247,Sku_Consolidated!A2:S948,19,FALSE)="SHOWCASE", VLOOKUP(U247,Store_Showcase!B2:L134,11, FALSE), IF(VLOOKUP(D247,Sku_Consolidated!A2:S948,19,FALSE)="VAM",VLOOKUP(U247,Store_VAM!B2:L271,11, FALSE),VLOOKUP(U247,Store_SRP!B2:L103,11, FALSE)))</f>
      </c>
      <c r="U247" s="14">
        <v>2012</v>
      </c>
      <c r="V247">
        <f>IF(VLOOKUP(D247,Sku_Consolidated!A2:S948,19,FALSE)="SHOWCASE", VLOOKUP(U247,Store_Showcase!B2:C134,2, FALSE), IF(VLOOKUP(D247,Sku_Consolidated!A2:S948,19,FALSE)="VAM",VLOOKUP(U247,Store_VAM!B2:C271,2, FALSE),VLOOKUP(U247,Store_SRP!B2:C103,2, FALSE)))</f>
      </c>
      <c r="W247">
        <f>VLOOKUP(D247,Sku_Consolidated!A2:G948, 7, FALSE)</f>
      </c>
      <c r="X247">
        <f>VLOOKUP(D247,Sku_Consolidated!A2:K948, 11, FALSE)</f>
      </c>
      <c r="Y247">
        <f>VLOOKUP(D247,Sku_Consolidated!A2:H948, 8, FALSE)</f>
      </c>
      <c r="Z247">
        <f>VLOOKUP(D247,Sku_Consolidated!A2:I948, 9, FALSE)</f>
      </c>
      <c r="AA247" t="s">
        <v>41</v>
      </c>
      <c r="AB247">
        <f>VLOOKUP(D247,Sku_Consolidated!A2:E948, {5}, FALSE)</f>
      </c>
      <c r="AC247">
        <f>IF(VLOOKUP(D247,Sku_Consolidated!A2:S948,19,FALSE)="SHOWCASE", VLOOKUP(U247,Store_Showcase!B2:N134,13, FALSE), IF(VLOOKUP(D247,Sku_Consolidated!A2:S948,19,FALSE)="VAM",VLOOKUP(U247,Store_VAM!B2:N271,13, FALSE),VLOOKUP(U247,Store_SRP!B2:N103,13, FALSE)))</f>
      </c>
      <c r="AD247">
        <f>IF(IFERROR(AC247,TRUE)=TRUE, "-","OK")</f>
      </c>
      <c r="AE247">
        <f>IF(IFERROR(VLOOKUP(U247,Store_Showcase!B2:H134,{5}, FALSE), TRUE)=TRUE, IF(IFERROR(VLOOKUP(U247,Store_SRP!B2:H103,{5}, FALSE), TRUE)=TRUE,VLOOKUP(U247,Store_VAM!B2:H271,{5}, FALSE),VLOOKUP(U247,Store_SRP!B2:H103,{5}, FALSE)), VLOOKUP(U247,Store_Showcase!B2:H134,{5}, FALSE))</f>
      </c>
      <c r="AF247">
        <f>IF(IFERROR(VLOOKUP(U247,Store_Showcase!B2:H134,{6}, FALSE), TRUE)=TRUE, IF(IFERROR(VLOOKUP(U247,Store_SRP!B2:H103,{6}, FALSE), TRUE)=TRUE,VLOOKUP(U247,Store_VAM!B2:H271,{6}, FALSE),VLOOKUP(U247,Store_SRP!B2:H103,{6}, FALSE)), VLOOKUP(U247,Store_Showcase!B2:H134,{6}, FALSE))</f>
      </c>
      <c r="AG247">
        <f>VLOOKUP(D247,Sku_Consolidated!A2:R948,18,FALSE)</f>
      </c>
      <c r="AH247">
        <f>VLOOKUP(D247,Sku_Consolidated!A2:S948,19,FALSE)</f>
      </c>
      <c r="AI247">
        <f>VLOOKUP(D247,Sku_Consolidated!A2:T948,20,FALSE)</f>
      </c>
    </row>
    <row r="248" spans="1:35" x14ac:dyDescent="0.25">
      <c r="A248">
        <v>2024</v>
      </c>
      <c r="B248" t="s">
        <v>30</v>
      </c>
      <c r="C248" t="s">
        <v>31</v>
      </c>
      <c r="D248">
        <v>21843</v>
      </c>
      <c r="E248" t="s">
        <v>216</v>
      </c>
      <c r="F248" s="12" t="s">
        <v>52</v>
      </c>
      <c r="G248" s="12" t="s">
        <v>52</v>
      </c>
      <c r="H248" t="s">
        <v>10</v>
      </c>
      <c r="I248" s="13" t="s">
        <v>389</v>
      </c>
      <c r="J248" s="13">
        <f>IF(H248="EA", I248, 0)</f>
      </c>
      <c r="K248" s="13">
        <f>IF(H248="KG", I248, I248 * VLOOKUP(D248,Sku_Consolidated!A2:U948,21,FALSE))</f>
      </c>
      <c r="L248" s="14" t="s">
        <v>36</v>
      </c>
      <c r="M248">
        <v>88</v>
      </c>
      <c r="N248" s="14" t="s">
        <v>390</v>
      </c>
      <c r="O248" s="14" t="s">
        <v>391</v>
      </c>
      <c r="P248" s="14" t="s">
        <v>36</v>
      </c>
      <c r="Q248" s="14" t="s">
        <v>391</v>
      </c>
      <c r="R248">
        <f>IF(IFERROR(VLOOKUP(U248,Store_Showcase!B2:H134,7, FALSE), TRUE)=TRUE, IF(IFERROR(VLOOKUP(U248,Store_SRP!B2:H103,7, FALSE), TRUE)=TRUE,VLOOKUP(U248,Store_VAM!B2:H271,7, FALSE),VLOOKUP(U248,Store_SRP!B2:H103,7, FALSE)), VLOOKUP(U248,Store_Showcase!B2:H134,7, FALSE))</f>
      </c>
      <c r="S248">
        <f>IF(IFERROR(VLOOKUP(U248,Store_Showcase!B2:K134,10, FALSE), TRUE)=TRUE, IF(IFERROR(VLOOKUP(U248,Store_SRP!B2:K103,10, FALSE), TRUE)=TRUE,VLOOKUP(U248,Store_VAM!B2:K271,10, FALSE),VLOOKUP(U248,Store_SRP!B2:K103,10, FALSE)), VLOOKUP(U248,Store_Showcase!B2:K134,10, FALSE))</f>
      </c>
      <c r="T248">
        <f>IF(VLOOKUP(D248,Sku_Consolidated!A2:S948,19,FALSE)="SHOWCASE", VLOOKUP(U248,Store_Showcase!B2:L134,11, FALSE), IF(VLOOKUP(D248,Sku_Consolidated!A2:S948,19,FALSE)="VAM",VLOOKUP(U248,Store_VAM!B2:L271,11, FALSE),VLOOKUP(U248,Store_SRP!B2:L103,11, FALSE)))</f>
      </c>
      <c r="U248" s="14">
        <v>2012</v>
      </c>
      <c r="V248">
        <f>IF(VLOOKUP(D248,Sku_Consolidated!A2:S948,19,FALSE)="SHOWCASE", VLOOKUP(U248,Store_Showcase!B2:C134,2, FALSE), IF(VLOOKUP(D248,Sku_Consolidated!A2:S948,19,FALSE)="VAM",VLOOKUP(U248,Store_VAM!B2:C271,2, FALSE),VLOOKUP(U248,Store_SRP!B2:C103,2, FALSE)))</f>
      </c>
      <c r="W248">
        <f>VLOOKUP(D248,Sku_Consolidated!A2:G948, 7, FALSE)</f>
      </c>
      <c r="X248">
        <f>VLOOKUP(D248,Sku_Consolidated!A2:K948, 11, FALSE)</f>
      </c>
      <c r="Y248">
        <f>VLOOKUP(D248,Sku_Consolidated!A2:H948, 8, FALSE)</f>
      </c>
      <c r="Z248">
        <f>VLOOKUP(D248,Sku_Consolidated!A2:I948, 9, FALSE)</f>
      </c>
      <c r="AA248" t="s">
        <v>41</v>
      </c>
      <c r="AB248">
        <f>VLOOKUP(D248,Sku_Consolidated!A2:E948, {5}, FALSE)</f>
      </c>
      <c r="AC248">
        <f>IF(VLOOKUP(D248,Sku_Consolidated!A2:S948,19,FALSE)="SHOWCASE", VLOOKUP(U248,Store_Showcase!B2:N134,13, FALSE), IF(VLOOKUP(D248,Sku_Consolidated!A2:S948,19,FALSE)="VAM",VLOOKUP(U248,Store_VAM!B2:N271,13, FALSE),VLOOKUP(U248,Store_SRP!B2:N103,13, FALSE)))</f>
      </c>
      <c r="AD248">
        <f>IF(IFERROR(AC248,TRUE)=TRUE, "-","OK")</f>
      </c>
      <c r="AE248">
        <f>IF(IFERROR(VLOOKUP(U248,Store_Showcase!B2:H134,{5}, FALSE), TRUE)=TRUE, IF(IFERROR(VLOOKUP(U248,Store_SRP!B2:H103,{5}, FALSE), TRUE)=TRUE,VLOOKUP(U248,Store_VAM!B2:H271,{5}, FALSE),VLOOKUP(U248,Store_SRP!B2:H103,{5}, FALSE)), VLOOKUP(U248,Store_Showcase!B2:H134,{5}, FALSE))</f>
      </c>
      <c r="AF248">
        <f>IF(IFERROR(VLOOKUP(U248,Store_Showcase!B2:H134,{6}, FALSE), TRUE)=TRUE, IF(IFERROR(VLOOKUP(U248,Store_SRP!B2:H103,{6}, FALSE), TRUE)=TRUE,VLOOKUP(U248,Store_VAM!B2:H271,{6}, FALSE),VLOOKUP(U248,Store_SRP!B2:H103,{6}, FALSE)), VLOOKUP(U248,Store_Showcase!B2:H134,{6}, FALSE))</f>
      </c>
      <c r="AG248">
        <f>VLOOKUP(D248,Sku_Consolidated!A2:R948,18,FALSE)</f>
      </c>
      <c r="AH248">
        <f>VLOOKUP(D248,Sku_Consolidated!A2:S948,19,FALSE)</f>
      </c>
      <c r="AI248">
        <f>VLOOKUP(D248,Sku_Consolidated!A2:T948,20,FALSE)</f>
      </c>
    </row>
    <row r="249" spans="1:35" x14ac:dyDescent="0.25">
      <c r="A249">
        <v>2024</v>
      </c>
      <c r="B249" t="s">
        <v>30</v>
      </c>
      <c r="C249" t="s">
        <v>31</v>
      </c>
      <c r="D249">
        <v>21844</v>
      </c>
      <c r="E249" t="s">
        <v>220</v>
      </c>
      <c r="F249" s="12" t="s">
        <v>52</v>
      </c>
      <c r="G249" s="12" t="s">
        <v>52</v>
      </c>
      <c r="H249" t="s">
        <v>10</v>
      </c>
      <c r="I249" s="13" t="s">
        <v>392</v>
      </c>
      <c r="J249" s="13">
        <f>IF(H249="EA", I249, 0)</f>
      </c>
      <c r="K249" s="13">
        <f>IF(H249="KG", I249, I249 * VLOOKUP(D249,Sku_Consolidated!A2:U948,21,FALSE))</f>
      </c>
      <c r="L249" s="14" t="s">
        <v>36</v>
      </c>
      <c r="M249">
        <v>88</v>
      </c>
      <c r="N249" s="14" t="s">
        <v>393</v>
      </c>
      <c r="O249" s="14" t="s">
        <v>394</v>
      </c>
      <c r="P249" s="14" t="s">
        <v>36</v>
      </c>
      <c r="Q249" s="14" t="s">
        <v>394</v>
      </c>
      <c r="R249">
        <f>IF(IFERROR(VLOOKUP(U249,Store_Showcase!B2:H134,7, FALSE), TRUE)=TRUE, IF(IFERROR(VLOOKUP(U249,Store_SRP!B2:H103,7, FALSE), TRUE)=TRUE,VLOOKUP(U249,Store_VAM!B2:H271,7, FALSE),VLOOKUP(U249,Store_SRP!B2:H103,7, FALSE)), VLOOKUP(U249,Store_Showcase!B2:H134,7, FALSE))</f>
      </c>
      <c r="S249">
        <f>IF(IFERROR(VLOOKUP(U249,Store_Showcase!B2:K134,10, FALSE), TRUE)=TRUE, IF(IFERROR(VLOOKUP(U249,Store_SRP!B2:K103,10, FALSE), TRUE)=TRUE,VLOOKUP(U249,Store_VAM!B2:K271,10, FALSE),VLOOKUP(U249,Store_SRP!B2:K103,10, FALSE)), VLOOKUP(U249,Store_Showcase!B2:K134,10, FALSE))</f>
      </c>
      <c r="T249">
        <f>IF(VLOOKUP(D249,Sku_Consolidated!A2:S948,19,FALSE)="SHOWCASE", VLOOKUP(U249,Store_Showcase!B2:L134,11, FALSE), IF(VLOOKUP(D249,Sku_Consolidated!A2:S948,19,FALSE)="VAM",VLOOKUP(U249,Store_VAM!B2:L271,11, FALSE),VLOOKUP(U249,Store_SRP!B2:L103,11, FALSE)))</f>
      </c>
      <c r="U249" s="14">
        <v>2012</v>
      </c>
      <c r="V249">
        <f>IF(VLOOKUP(D249,Sku_Consolidated!A2:S948,19,FALSE)="SHOWCASE", VLOOKUP(U249,Store_Showcase!B2:C134,2, FALSE), IF(VLOOKUP(D249,Sku_Consolidated!A2:S948,19,FALSE)="VAM",VLOOKUP(U249,Store_VAM!B2:C271,2, FALSE),VLOOKUP(U249,Store_SRP!B2:C103,2, FALSE)))</f>
      </c>
      <c r="W249">
        <f>VLOOKUP(D249,Sku_Consolidated!A2:G948, 7, FALSE)</f>
      </c>
      <c r="X249">
        <f>VLOOKUP(D249,Sku_Consolidated!A2:K948, 11, FALSE)</f>
      </c>
      <c r="Y249">
        <f>VLOOKUP(D249,Sku_Consolidated!A2:H948, 8, FALSE)</f>
      </c>
      <c r="Z249">
        <f>VLOOKUP(D249,Sku_Consolidated!A2:I948, 9, FALSE)</f>
      </c>
      <c r="AA249" t="s">
        <v>41</v>
      </c>
      <c r="AB249">
        <f>VLOOKUP(D249,Sku_Consolidated!A2:E948, {5}, FALSE)</f>
      </c>
      <c r="AC249">
        <f>IF(VLOOKUP(D249,Sku_Consolidated!A2:S948,19,FALSE)="SHOWCASE", VLOOKUP(U249,Store_Showcase!B2:N134,13, FALSE), IF(VLOOKUP(D249,Sku_Consolidated!A2:S948,19,FALSE)="VAM",VLOOKUP(U249,Store_VAM!B2:N271,13, FALSE),VLOOKUP(U249,Store_SRP!B2:N103,13, FALSE)))</f>
      </c>
      <c r="AD249">
        <f>IF(IFERROR(AC249,TRUE)=TRUE, "-","OK")</f>
      </c>
      <c r="AE249">
        <f>IF(IFERROR(VLOOKUP(U249,Store_Showcase!B2:H134,{5}, FALSE), TRUE)=TRUE, IF(IFERROR(VLOOKUP(U249,Store_SRP!B2:H103,{5}, FALSE), TRUE)=TRUE,VLOOKUP(U249,Store_VAM!B2:H271,{5}, FALSE),VLOOKUP(U249,Store_SRP!B2:H103,{5}, FALSE)), VLOOKUP(U249,Store_Showcase!B2:H134,{5}, FALSE))</f>
      </c>
      <c r="AF249">
        <f>IF(IFERROR(VLOOKUP(U249,Store_Showcase!B2:H134,{6}, FALSE), TRUE)=TRUE, IF(IFERROR(VLOOKUP(U249,Store_SRP!B2:H103,{6}, FALSE), TRUE)=TRUE,VLOOKUP(U249,Store_VAM!B2:H271,{6}, FALSE),VLOOKUP(U249,Store_SRP!B2:H103,{6}, FALSE)), VLOOKUP(U249,Store_Showcase!B2:H134,{6}, FALSE))</f>
      </c>
      <c r="AG249">
        <f>VLOOKUP(D249,Sku_Consolidated!A2:R948,18,FALSE)</f>
      </c>
      <c r="AH249">
        <f>VLOOKUP(D249,Sku_Consolidated!A2:S948,19,FALSE)</f>
      </c>
      <c r="AI249">
        <f>VLOOKUP(D249,Sku_Consolidated!A2:T948,20,FALSE)</f>
      </c>
    </row>
    <row r="250" spans="1:35" x14ac:dyDescent="0.25">
      <c r="A250">
        <v>2024</v>
      </c>
      <c r="B250" t="s">
        <v>30</v>
      </c>
      <c r="C250" t="s">
        <v>31</v>
      </c>
      <c r="D250">
        <v>21845</v>
      </c>
      <c r="E250" t="s">
        <v>395</v>
      </c>
      <c r="F250" s="12" t="s">
        <v>52</v>
      </c>
      <c r="G250" s="12" t="s">
        <v>52</v>
      </c>
      <c r="H250" t="s">
        <v>10</v>
      </c>
      <c r="I250" s="13" t="s">
        <v>396</v>
      </c>
      <c r="J250" s="13">
        <f>IF(H250="EA", I250, 0)</f>
      </c>
      <c r="K250" s="13">
        <f>IF(H250="KG", I250, I250 * VLOOKUP(D250,Sku_Consolidated!A2:U948,21,FALSE))</f>
      </c>
      <c r="L250" s="14" t="s">
        <v>36</v>
      </c>
      <c r="M250">
        <v>88</v>
      </c>
      <c r="N250" s="14" t="s">
        <v>397</v>
      </c>
      <c r="O250" s="14" t="s">
        <v>398</v>
      </c>
      <c r="P250" s="14" t="s">
        <v>36</v>
      </c>
      <c r="Q250" s="14" t="s">
        <v>398</v>
      </c>
      <c r="R250">
        <f>IF(IFERROR(VLOOKUP(U250,Store_Showcase!B2:H134,7, FALSE), TRUE)=TRUE, IF(IFERROR(VLOOKUP(U250,Store_SRP!B2:H103,7, FALSE), TRUE)=TRUE,VLOOKUP(U250,Store_VAM!B2:H271,7, FALSE),VLOOKUP(U250,Store_SRP!B2:H103,7, FALSE)), VLOOKUP(U250,Store_Showcase!B2:H134,7, FALSE))</f>
      </c>
      <c r="S250">
        <f>IF(IFERROR(VLOOKUP(U250,Store_Showcase!B2:K134,10, FALSE), TRUE)=TRUE, IF(IFERROR(VLOOKUP(U250,Store_SRP!B2:K103,10, FALSE), TRUE)=TRUE,VLOOKUP(U250,Store_VAM!B2:K271,10, FALSE),VLOOKUP(U250,Store_SRP!B2:K103,10, FALSE)), VLOOKUP(U250,Store_Showcase!B2:K134,10, FALSE))</f>
      </c>
      <c r="T250">
        <f>IF(VLOOKUP(D250,Sku_Consolidated!A2:S948,19,FALSE)="SHOWCASE", VLOOKUP(U250,Store_Showcase!B2:L134,11, FALSE), IF(VLOOKUP(D250,Sku_Consolidated!A2:S948,19,FALSE)="VAM",VLOOKUP(U250,Store_VAM!B2:L271,11, FALSE),VLOOKUP(U250,Store_SRP!B2:L103,11, FALSE)))</f>
      </c>
      <c r="U250" s="14">
        <v>2012</v>
      </c>
      <c r="V250">
        <f>IF(VLOOKUP(D250,Sku_Consolidated!A2:S948,19,FALSE)="SHOWCASE", VLOOKUP(U250,Store_Showcase!B2:C134,2, FALSE), IF(VLOOKUP(D250,Sku_Consolidated!A2:S948,19,FALSE)="VAM",VLOOKUP(U250,Store_VAM!B2:C271,2, FALSE),VLOOKUP(U250,Store_SRP!B2:C103,2, FALSE)))</f>
      </c>
      <c r="W250">
        <f>VLOOKUP(D250,Sku_Consolidated!A2:G948, 7, FALSE)</f>
      </c>
      <c r="X250">
        <f>VLOOKUP(D250,Sku_Consolidated!A2:K948, 11, FALSE)</f>
      </c>
      <c r="Y250">
        <f>VLOOKUP(D250,Sku_Consolidated!A2:H948, 8, FALSE)</f>
      </c>
      <c r="Z250">
        <f>VLOOKUP(D250,Sku_Consolidated!A2:I948, 9, FALSE)</f>
      </c>
      <c r="AA250" t="s">
        <v>41</v>
      </c>
      <c r="AB250">
        <f>VLOOKUP(D250,Sku_Consolidated!A2:E948, {5}, FALSE)</f>
      </c>
      <c r="AC250">
        <f>IF(VLOOKUP(D250,Sku_Consolidated!A2:S948,19,FALSE)="SHOWCASE", VLOOKUP(U250,Store_Showcase!B2:N134,13, FALSE), IF(VLOOKUP(D250,Sku_Consolidated!A2:S948,19,FALSE)="VAM",VLOOKUP(U250,Store_VAM!B2:N271,13, FALSE),VLOOKUP(U250,Store_SRP!B2:N103,13, FALSE)))</f>
      </c>
      <c r="AD250">
        <f>IF(IFERROR(AC250,TRUE)=TRUE, "-","OK")</f>
      </c>
      <c r="AE250">
        <f>IF(IFERROR(VLOOKUP(U250,Store_Showcase!B2:H134,{5}, FALSE), TRUE)=TRUE, IF(IFERROR(VLOOKUP(U250,Store_SRP!B2:H103,{5}, FALSE), TRUE)=TRUE,VLOOKUP(U250,Store_VAM!B2:H271,{5}, FALSE),VLOOKUP(U250,Store_SRP!B2:H103,{5}, FALSE)), VLOOKUP(U250,Store_Showcase!B2:H134,{5}, FALSE))</f>
      </c>
      <c r="AF250">
        <f>IF(IFERROR(VLOOKUP(U250,Store_Showcase!B2:H134,{6}, FALSE), TRUE)=TRUE, IF(IFERROR(VLOOKUP(U250,Store_SRP!B2:H103,{6}, FALSE), TRUE)=TRUE,VLOOKUP(U250,Store_VAM!B2:H271,{6}, FALSE),VLOOKUP(U250,Store_SRP!B2:H103,{6}, FALSE)), VLOOKUP(U250,Store_Showcase!B2:H134,{6}, FALSE))</f>
      </c>
      <c r="AG250">
        <f>VLOOKUP(D250,Sku_Consolidated!A2:R948,18,FALSE)</f>
      </c>
      <c r="AH250">
        <f>VLOOKUP(D250,Sku_Consolidated!A2:S948,19,FALSE)</f>
      </c>
      <c r="AI250">
        <f>VLOOKUP(D250,Sku_Consolidated!A2:T948,20,FALSE)</f>
      </c>
    </row>
    <row r="251" spans="1:35" x14ac:dyDescent="0.25">
      <c r="A251">
        <v>2024</v>
      </c>
      <c r="B251" t="s">
        <v>30</v>
      </c>
      <c r="C251" t="s">
        <v>31</v>
      </c>
      <c r="D251">
        <v>21854</v>
      </c>
      <c r="E251" t="s">
        <v>315</v>
      </c>
      <c r="F251" s="12" t="s">
        <v>52</v>
      </c>
      <c r="G251" s="12" t="s">
        <v>52</v>
      </c>
      <c r="H251" t="s">
        <v>10</v>
      </c>
      <c r="I251" s="13" t="s">
        <v>399</v>
      </c>
      <c r="J251" s="13">
        <f>IF(H251="EA", I251, 0)</f>
      </c>
      <c r="K251" s="13">
        <f>IF(H251="KG", I251, I251 * VLOOKUP(D251,Sku_Consolidated!A2:U948,21,FALSE))</f>
      </c>
      <c r="L251" s="14" t="s">
        <v>36</v>
      </c>
      <c r="M251">
        <v>88</v>
      </c>
      <c r="N251" s="14" t="s">
        <v>400</v>
      </c>
      <c r="O251" s="14" t="s">
        <v>401</v>
      </c>
      <c r="P251" s="14" t="s">
        <v>36</v>
      </c>
      <c r="Q251" s="14" t="s">
        <v>401</v>
      </c>
      <c r="R251">
        <f>IF(IFERROR(VLOOKUP(U251,Store_Showcase!B2:H134,7, FALSE), TRUE)=TRUE, IF(IFERROR(VLOOKUP(U251,Store_SRP!B2:H103,7, FALSE), TRUE)=TRUE,VLOOKUP(U251,Store_VAM!B2:H271,7, FALSE),VLOOKUP(U251,Store_SRP!B2:H103,7, FALSE)), VLOOKUP(U251,Store_Showcase!B2:H134,7, FALSE))</f>
      </c>
      <c r="S251">
        <f>IF(IFERROR(VLOOKUP(U251,Store_Showcase!B2:K134,10, FALSE), TRUE)=TRUE, IF(IFERROR(VLOOKUP(U251,Store_SRP!B2:K103,10, FALSE), TRUE)=TRUE,VLOOKUP(U251,Store_VAM!B2:K271,10, FALSE),VLOOKUP(U251,Store_SRP!B2:K103,10, FALSE)), VLOOKUP(U251,Store_Showcase!B2:K134,10, FALSE))</f>
      </c>
      <c r="T251">
        <f>IF(VLOOKUP(D251,Sku_Consolidated!A2:S948,19,FALSE)="SHOWCASE", VLOOKUP(U251,Store_Showcase!B2:L134,11, FALSE), IF(VLOOKUP(D251,Sku_Consolidated!A2:S948,19,FALSE)="VAM",VLOOKUP(U251,Store_VAM!B2:L271,11, FALSE),VLOOKUP(U251,Store_SRP!B2:L103,11, FALSE)))</f>
      </c>
      <c r="U251" s="14">
        <v>2012</v>
      </c>
      <c r="V251">
        <f>IF(VLOOKUP(D251,Sku_Consolidated!A2:S948,19,FALSE)="SHOWCASE", VLOOKUP(U251,Store_Showcase!B2:C134,2, FALSE), IF(VLOOKUP(D251,Sku_Consolidated!A2:S948,19,FALSE)="VAM",VLOOKUP(U251,Store_VAM!B2:C271,2, FALSE),VLOOKUP(U251,Store_SRP!B2:C103,2, FALSE)))</f>
      </c>
      <c r="W251">
        <f>VLOOKUP(D251,Sku_Consolidated!A2:G948, 7, FALSE)</f>
      </c>
      <c r="X251">
        <f>VLOOKUP(D251,Sku_Consolidated!A2:K948, 11, FALSE)</f>
      </c>
      <c r="Y251">
        <f>VLOOKUP(D251,Sku_Consolidated!A2:H948, 8, FALSE)</f>
      </c>
      <c r="Z251">
        <f>VLOOKUP(D251,Sku_Consolidated!A2:I948, 9, FALSE)</f>
      </c>
      <c r="AA251" t="s">
        <v>41</v>
      </c>
      <c r="AB251">
        <f>VLOOKUP(D251,Sku_Consolidated!A2:E948, {5}, FALSE)</f>
      </c>
      <c r="AC251">
        <f>IF(VLOOKUP(D251,Sku_Consolidated!A2:S948,19,FALSE)="SHOWCASE", VLOOKUP(U251,Store_Showcase!B2:N134,13, FALSE), IF(VLOOKUP(D251,Sku_Consolidated!A2:S948,19,FALSE)="VAM",VLOOKUP(U251,Store_VAM!B2:N271,13, FALSE),VLOOKUP(U251,Store_SRP!B2:N103,13, FALSE)))</f>
      </c>
      <c r="AD251">
        <f>IF(IFERROR(AC251,TRUE)=TRUE, "-","OK")</f>
      </c>
      <c r="AE251">
        <f>IF(IFERROR(VLOOKUP(U251,Store_Showcase!B2:H134,{5}, FALSE), TRUE)=TRUE, IF(IFERROR(VLOOKUP(U251,Store_SRP!B2:H103,{5}, FALSE), TRUE)=TRUE,VLOOKUP(U251,Store_VAM!B2:H271,{5}, FALSE),VLOOKUP(U251,Store_SRP!B2:H103,{5}, FALSE)), VLOOKUP(U251,Store_Showcase!B2:H134,{5}, FALSE))</f>
      </c>
      <c r="AF251">
        <f>IF(IFERROR(VLOOKUP(U251,Store_Showcase!B2:H134,{6}, FALSE), TRUE)=TRUE, IF(IFERROR(VLOOKUP(U251,Store_SRP!B2:H103,{6}, FALSE), TRUE)=TRUE,VLOOKUP(U251,Store_VAM!B2:H271,{6}, FALSE),VLOOKUP(U251,Store_SRP!B2:H103,{6}, FALSE)), VLOOKUP(U251,Store_Showcase!B2:H134,{6}, FALSE))</f>
      </c>
      <c r="AG251">
        <f>VLOOKUP(D251,Sku_Consolidated!A2:R948,18,FALSE)</f>
      </c>
      <c r="AH251">
        <f>VLOOKUP(D251,Sku_Consolidated!A2:S948,19,FALSE)</f>
      </c>
      <c r="AI251">
        <f>VLOOKUP(D251,Sku_Consolidated!A2:T948,20,FALSE)</f>
      </c>
    </row>
    <row r="252" spans="1:35" x14ac:dyDescent="0.25">
      <c r="A252">
        <v>2024</v>
      </c>
      <c r="B252" t="s">
        <v>30</v>
      </c>
      <c r="C252" t="s">
        <v>31</v>
      </c>
      <c r="D252">
        <v>21871</v>
      </c>
      <c r="E252" t="s">
        <v>402</v>
      </c>
      <c r="F252" s="12" t="s">
        <v>52</v>
      </c>
      <c r="G252" s="12" t="s">
        <v>52</v>
      </c>
      <c r="H252" t="s">
        <v>10</v>
      </c>
      <c r="I252" s="13" t="s">
        <v>268</v>
      </c>
      <c r="J252" s="13">
        <f>IF(H252="EA", I252, 0)</f>
      </c>
      <c r="K252" s="13">
        <f>IF(H252="KG", I252, I252 * VLOOKUP(D252,Sku_Consolidated!A2:U948,21,FALSE))</f>
      </c>
      <c r="L252" s="14" t="s">
        <v>36</v>
      </c>
      <c r="M252">
        <v>88</v>
      </c>
      <c r="N252" s="14" t="s">
        <v>403</v>
      </c>
      <c r="O252" s="14" t="s">
        <v>404</v>
      </c>
      <c r="P252" s="14" t="s">
        <v>36</v>
      </c>
      <c r="Q252" s="14" t="s">
        <v>404</v>
      </c>
      <c r="R252">
        <f>IF(IFERROR(VLOOKUP(U252,Store_Showcase!B2:H134,7, FALSE), TRUE)=TRUE, IF(IFERROR(VLOOKUP(U252,Store_SRP!B2:H103,7, FALSE), TRUE)=TRUE,VLOOKUP(U252,Store_VAM!B2:H271,7, FALSE),VLOOKUP(U252,Store_SRP!B2:H103,7, FALSE)), VLOOKUP(U252,Store_Showcase!B2:H134,7, FALSE))</f>
      </c>
      <c r="S252">
        <f>IF(IFERROR(VLOOKUP(U252,Store_Showcase!B2:K134,10, FALSE), TRUE)=TRUE, IF(IFERROR(VLOOKUP(U252,Store_SRP!B2:K103,10, FALSE), TRUE)=TRUE,VLOOKUP(U252,Store_VAM!B2:K271,10, FALSE),VLOOKUP(U252,Store_SRP!B2:K103,10, FALSE)), VLOOKUP(U252,Store_Showcase!B2:K134,10, FALSE))</f>
      </c>
      <c r="T252">
        <f>IF(VLOOKUP(D252,Sku_Consolidated!A2:S948,19,FALSE)="SHOWCASE", VLOOKUP(U252,Store_Showcase!B2:L134,11, FALSE), IF(VLOOKUP(D252,Sku_Consolidated!A2:S948,19,FALSE)="VAM",VLOOKUP(U252,Store_VAM!B2:L271,11, FALSE),VLOOKUP(U252,Store_SRP!B2:L103,11, FALSE)))</f>
      </c>
      <c r="U252" s="14">
        <v>2012</v>
      </c>
      <c r="V252">
        <f>IF(VLOOKUP(D252,Sku_Consolidated!A2:S948,19,FALSE)="SHOWCASE", VLOOKUP(U252,Store_Showcase!B2:C134,2, FALSE), IF(VLOOKUP(D252,Sku_Consolidated!A2:S948,19,FALSE)="VAM",VLOOKUP(U252,Store_VAM!B2:C271,2, FALSE),VLOOKUP(U252,Store_SRP!B2:C103,2, FALSE)))</f>
      </c>
      <c r="W252">
        <f>VLOOKUP(D252,Sku_Consolidated!A2:G948, 7, FALSE)</f>
      </c>
      <c r="X252">
        <f>VLOOKUP(D252,Sku_Consolidated!A2:K948, 11, FALSE)</f>
      </c>
      <c r="Y252">
        <f>VLOOKUP(D252,Sku_Consolidated!A2:H948, 8, FALSE)</f>
      </c>
      <c r="Z252">
        <f>VLOOKUP(D252,Sku_Consolidated!A2:I948, 9, FALSE)</f>
      </c>
      <c r="AA252" t="s">
        <v>41</v>
      </c>
      <c r="AB252">
        <f>VLOOKUP(D252,Sku_Consolidated!A2:E948, {5}, FALSE)</f>
      </c>
      <c r="AC252">
        <f>IF(VLOOKUP(D252,Sku_Consolidated!A2:S948,19,FALSE)="SHOWCASE", VLOOKUP(U252,Store_Showcase!B2:N134,13, FALSE), IF(VLOOKUP(D252,Sku_Consolidated!A2:S948,19,FALSE)="VAM",VLOOKUP(U252,Store_VAM!B2:N271,13, FALSE),VLOOKUP(U252,Store_SRP!B2:N103,13, FALSE)))</f>
      </c>
      <c r="AD252">
        <f>IF(IFERROR(AC252,TRUE)=TRUE, "-","OK")</f>
      </c>
      <c r="AE252">
        <f>IF(IFERROR(VLOOKUP(U252,Store_Showcase!B2:H134,{5}, FALSE), TRUE)=TRUE, IF(IFERROR(VLOOKUP(U252,Store_SRP!B2:H103,{5}, FALSE), TRUE)=TRUE,VLOOKUP(U252,Store_VAM!B2:H271,{5}, FALSE),VLOOKUP(U252,Store_SRP!B2:H103,{5}, FALSE)), VLOOKUP(U252,Store_Showcase!B2:H134,{5}, FALSE))</f>
      </c>
      <c r="AF252">
        <f>IF(IFERROR(VLOOKUP(U252,Store_Showcase!B2:H134,{6}, FALSE), TRUE)=TRUE, IF(IFERROR(VLOOKUP(U252,Store_SRP!B2:H103,{6}, FALSE), TRUE)=TRUE,VLOOKUP(U252,Store_VAM!B2:H271,{6}, FALSE),VLOOKUP(U252,Store_SRP!B2:H103,{6}, FALSE)), VLOOKUP(U252,Store_Showcase!B2:H134,{6}, FALSE))</f>
      </c>
      <c r="AG252">
        <f>VLOOKUP(D252,Sku_Consolidated!A2:R948,18,FALSE)</f>
      </c>
      <c r="AH252">
        <f>VLOOKUP(D252,Sku_Consolidated!A2:S948,19,FALSE)</f>
      </c>
      <c r="AI252">
        <f>VLOOKUP(D252,Sku_Consolidated!A2:T948,20,FALSE)</f>
      </c>
    </row>
    <row r="253" spans="1:35" x14ac:dyDescent="0.25">
      <c r="A253">
        <v>2024</v>
      </c>
      <c r="B253" t="s">
        <v>30</v>
      </c>
      <c r="C253" t="s">
        <v>31</v>
      </c>
      <c r="D253">
        <v>21873</v>
      </c>
      <c r="E253" t="s">
        <v>405</v>
      </c>
      <c r="F253" s="12" t="s">
        <v>52</v>
      </c>
      <c r="G253" s="12" t="s">
        <v>52</v>
      </c>
      <c r="H253" t="s">
        <v>10</v>
      </c>
      <c r="I253" s="13" t="s">
        <v>406</v>
      </c>
      <c r="J253" s="13">
        <f>IF(H253="EA", I253, 0)</f>
      </c>
      <c r="K253" s="13">
        <f>IF(H253="KG", I253, I253 * VLOOKUP(D253,Sku_Consolidated!A2:U948,21,FALSE))</f>
      </c>
      <c r="L253" s="14" t="s">
        <v>36</v>
      </c>
      <c r="M253">
        <v>88</v>
      </c>
      <c r="N253" s="14" t="s">
        <v>407</v>
      </c>
      <c r="O253" s="14" t="s">
        <v>408</v>
      </c>
      <c r="P253" s="14" t="s">
        <v>36</v>
      </c>
      <c r="Q253" s="14" t="s">
        <v>408</v>
      </c>
      <c r="R253">
        <f>IF(IFERROR(VLOOKUP(U253,Store_Showcase!B2:H134,7, FALSE), TRUE)=TRUE, IF(IFERROR(VLOOKUP(U253,Store_SRP!B2:H103,7, FALSE), TRUE)=TRUE,VLOOKUP(U253,Store_VAM!B2:H271,7, FALSE),VLOOKUP(U253,Store_SRP!B2:H103,7, FALSE)), VLOOKUP(U253,Store_Showcase!B2:H134,7, FALSE))</f>
      </c>
      <c r="S253">
        <f>IF(IFERROR(VLOOKUP(U253,Store_Showcase!B2:K134,10, FALSE), TRUE)=TRUE, IF(IFERROR(VLOOKUP(U253,Store_SRP!B2:K103,10, FALSE), TRUE)=TRUE,VLOOKUP(U253,Store_VAM!B2:K271,10, FALSE),VLOOKUP(U253,Store_SRP!B2:K103,10, FALSE)), VLOOKUP(U253,Store_Showcase!B2:K134,10, FALSE))</f>
      </c>
      <c r="T253">
        <f>IF(VLOOKUP(D253,Sku_Consolidated!A2:S948,19,FALSE)="SHOWCASE", VLOOKUP(U253,Store_Showcase!B2:L134,11, FALSE), IF(VLOOKUP(D253,Sku_Consolidated!A2:S948,19,FALSE)="VAM",VLOOKUP(U253,Store_VAM!B2:L271,11, FALSE),VLOOKUP(U253,Store_SRP!B2:L103,11, FALSE)))</f>
      </c>
      <c r="U253" s="14">
        <v>2012</v>
      </c>
      <c r="V253">
        <f>IF(VLOOKUP(D253,Sku_Consolidated!A2:S948,19,FALSE)="SHOWCASE", VLOOKUP(U253,Store_Showcase!B2:C134,2, FALSE), IF(VLOOKUP(D253,Sku_Consolidated!A2:S948,19,FALSE)="VAM",VLOOKUP(U253,Store_VAM!B2:C271,2, FALSE),VLOOKUP(U253,Store_SRP!B2:C103,2, FALSE)))</f>
      </c>
      <c r="W253">
        <f>VLOOKUP(D253,Sku_Consolidated!A2:G948, 7, FALSE)</f>
      </c>
      <c r="X253">
        <f>VLOOKUP(D253,Sku_Consolidated!A2:K948, 11, FALSE)</f>
      </c>
      <c r="Y253">
        <f>VLOOKUP(D253,Sku_Consolidated!A2:H948, 8, FALSE)</f>
      </c>
      <c r="Z253">
        <f>VLOOKUP(D253,Sku_Consolidated!A2:I948, 9, FALSE)</f>
      </c>
      <c r="AA253" t="s">
        <v>41</v>
      </c>
      <c r="AB253">
        <f>VLOOKUP(D253,Sku_Consolidated!A2:E948, {5}, FALSE)</f>
      </c>
      <c r="AC253">
        <f>IF(VLOOKUP(D253,Sku_Consolidated!A2:S948,19,FALSE)="SHOWCASE", VLOOKUP(U253,Store_Showcase!B2:N134,13, FALSE), IF(VLOOKUP(D253,Sku_Consolidated!A2:S948,19,FALSE)="VAM",VLOOKUP(U253,Store_VAM!B2:N271,13, FALSE),VLOOKUP(U253,Store_SRP!B2:N103,13, FALSE)))</f>
      </c>
      <c r="AD253">
        <f>IF(IFERROR(AC253,TRUE)=TRUE, "-","OK")</f>
      </c>
      <c r="AE253">
        <f>IF(IFERROR(VLOOKUP(U253,Store_Showcase!B2:H134,{5}, FALSE), TRUE)=TRUE, IF(IFERROR(VLOOKUP(U253,Store_SRP!B2:H103,{5}, FALSE), TRUE)=TRUE,VLOOKUP(U253,Store_VAM!B2:H271,{5}, FALSE),VLOOKUP(U253,Store_SRP!B2:H103,{5}, FALSE)), VLOOKUP(U253,Store_Showcase!B2:H134,{5}, FALSE))</f>
      </c>
      <c r="AF253">
        <f>IF(IFERROR(VLOOKUP(U253,Store_Showcase!B2:H134,{6}, FALSE), TRUE)=TRUE, IF(IFERROR(VLOOKUP(U253,Store_SRP!B2:H103,{6}, FALSE), TRUE)=TRUE,VLOOKUP(U253,Store_VAM!B2:H271,{6}, FALSE),VLOOKUP(U253,Store_SRP!B2:H103,{6}, FALSE)), VLOOKUP(U253,Store_Showcase!B2:H134,{6}, FALSE))</f>
      </c>
      <c r="AG253">
        <f>VLOOKUP(D253,Sku_Consolidated!A2:R948,18,FALSE)</f>
      </c>
      <c r="AH253">
        <f>VLOOKUP(D253,Sku_Consolidated!A2:S948,19,FALSE)</f>
      </c>
      <c r="AI253">
        <f>VLOOKUP(D253,Sku_Consolidated!A2:T948,20,FALSE)</f>
      </c>
    </row>
    <row r="254" spans="1:35" x14ac:dyDescent="0.25">
      <c r="A254">
        <v>2024</v>
      </c>
      <c r="B254" t="s">
        <v>30</v>
      </c>
      <c r="C254" t="s">
        <v>31</v>
      </c>
      <c r="D254">
        <v>21878</v>
      </c>
      <c r="E254" t="s">
        <v>409</v>
      </c>
      <c r="F254" s="12" t="s">
        <v>52</v>
      </c>
      <c r="G254" s="12" t="s">
        <v>52</v>
      </c>
      <c r="H254" t="s">
        <v>10</v>
      </c>
      <c r="I254" s="13" t="s">
        <v>410</v>
      </c>
      <c r="J254" s="13">
        <f>IF(H254="EA", I254, 0)</f>
      </c>
      <c r="K254" s="13">
        <f>IF(H254="KG", I254, I254 * VLOOKUP(D254,Sku_Consolidated!A2:U948,21,FALSE))</f>
      </c>
      <c r="L254" s="14" t="s">
        <v>36</v>
      </c>
      <c r="M254">
        <v>88</v>
      </c>
      <c r="N254" s="14" t="s">
        <v>411</v>
      </c>
      <c r="O254" s="14" t="s">
        <v>412</v>
      </c>
      <c r="P254" s="14" t="s">
        <v>36</v>
      </c>
      <c r="Q254" s="14" t="s">
        <v>412</v>
      </c>
      <c r="R254">
        <f>IF(IFERROR(VLOOKUP(U254,Store_Showcase!B2:H134,7, FALSE), TRUE)=TRUE, IF(IFERROR(VLOOKUP(U254,Store_SRP!B2:H103,7, FALSE), TRUE)=TRUE,VLOOKUP(U254,Store_VAM!B2:H271,7, FALSE),VLOOKUP(U254,Store_SRP!B2:H103,7, FALSE)), VLOOKUP(U254,Store_Showcase!B2:H134,7, FALSE))</f>
      </c>
      <c r="S254">
        <f>IF(IFERROR(VLOOKUP(U254,Store_Showcase!B2:K134,10, FALSE), TRUE)=TRUE, IF(IFERROR(VLOOKUP(U254,Store_SRP!B2:K103,10, FALSE), TRUE)=TRUE,VLOOKUP(U254,Store_VAM!B2:K271,10, FALSE),VLOOKUP(U254,Store_SRP!B2:K103,10, FALSE)), VLOOKUP(U254,Store_Showcase!B2:K134,10, FALSE))</f>
      </c>
      <c r="T254">
        <f>IF(VLOOKUP(D254,Sku_Consolidated!A2:S948,19,FALSE)="SHOWCASE", VLOOKUP(U254,Store_Showcase!B2:L134,11, FALSE), IF(VLOOKUP(D254,Sku_Consolidated!A2:S948,19,FALSE)="VAM",VLOOKUP(U254,Store_VAM!B2:L271,11, FALSE),VLOOKUP(U254,Store_SRP!B2:L103,11, FALSE)))</f>
      </c>
      <c r="U254" s="14">
        <v>2012</v>
      </c>
      <c r="V254">
        <f>IF(VLOOKUP(D254,Sku_Consolidated!A2:S948,19,FALSE)="SHOWCASE", VLOOKUP(U254,Store_Showcase!B2:C134,2, FALSE), IF(VLOOKUP(D254,Sku_Consolidated!A2:S948,19,FALSE)="VAM",VLOOKUP(U254,Store_VAM!B2:C271,2, FALSE),VLOOKUP(U254,Store_SRP!B2:C103,2, FALSE)))</f>
      </c>
      <c r="W254">
        <f>VLOOKUP(D254,Sku_Consolidated!A2:G948, 7, FALSE)</f>
      </c>
      <c r="X254">
        <f>VLOOKUP(D254,Sku_Consolidated!A2:K948, 11, FALSE)</f>
      </c>
      <c r="Y254">
        <f>VLOOKUP(D254,Sku_Consolidated!A2:H948, 8, FALSE)</f>
      </c>
      <c r="Z254">
        <f>VLOOKUP(D254,Sku_Consolidated!A2:I948, 9, FALSE)</f>
      </c>
      <c r="AA254" t="s">
        <v>41</v>
      </c>
      <c r="AB254">
        <f>VLOOKUP(D254,Sku_Consolidated!A2:E948, {5}, FALSE)</f>
      </c>
      <c r="AC254">
        <f>IF(VLOOKUP(D254,Sku_Consolidated!A2:S948,19,FALSE)="SHOWCASE", VLOOKUP(U254,Store_Showcase!B2:N134,13, FALSE), IF(VLOOKUP(D254,Sku_Consolidated!A2:S948,19,FALSE)="VAM",VLOOKUP(U254,Store_VAM!B2:N271,13, FALSE),VLOOKUP(U254,Store_SRP!B2:N103,13, FALSE)))</f>
      </c>
      <c r="AD254">
        <f>IF(IFERROR(AC254,TRUE)=TRUE, "-","OK")</f>
      </c>
      <c r="AE254">
        <f>IF(IFERROR(VLOOKUP(U254,Store_Showcase!B2:H134,{5}, FALSE), TRUE)=TRUE, IF(IFERROR(VLOOKUP(U254,Store_SRP!B2:H103,{5}, FALSE), TRUE)=TRUE,VLOOKUP(U254,Store_VAM!B2:H271,{5}, FALSE),VLOOKUP(U254,Store_SRP!B2:H103,{5}, FALSE)), VLOOKUP(U254,Store_Showcase!B2:H134,{5}, FALSE))</f>
      </c>
      <c r="AF254">
        <f>IF(IFERROR(VLOOKUP(U254,Store_Showcase!B2:H134,{6}, FALSE), TRUE)=TRUE, IF(IFERROR(VLOOKUP(U254,Store_SRP!B2:H103,{6}, FALSE), TRUE)=TRUE,VLOOKUP(U254,Store_VAM!B2:H271,{6}, FALSE),VLOOKUP(U254,Store_SRP!B2:H103,{6}, FALSE)), VLOOKUP(U254,Store_Showcase!B2:H134,{6}, FALSE))</f>
      </c>
      <c r="AG254">
        <f>VLOOKUP(D254,Sku_Consolidated!A2:R948,18,FALSE)</f>
      </c>
      <c r="AH254">
        <f>VLOOKUP(D254,Sku_Consolidated!A2:S948,19,FALSE)</f>
      </c>
      <c r="AI254">
        <f>VLOOKUP(D254,Sku_Consolidated!A2:T948,20,FALSE)</f>
      </c>
    </row>
    <row r="255" spans="1:35" x14ac:dyDescent="0.25">
      <c r="A255">
        <v>2024</v>
      </c>
      <c r="B255" t="s">
        <v>30</v>
      </c>
      <c r="C255" t="s">
        <v>31</v>
      </c>
      <c r="D255">
        <v>21882</v>
      </c>
      <c r="E255" t="s">
        <v>332</v>
      </c>
      <c r="F255" s="12" t="s">
        <v>52</v>
      </c>
      <c r="G255" s="12" t="s">
        <v>52</v>
      </c>
      <c r="H255" t="s">
        <v>10</v>
      </c>
      <c r="I255" s="13" t="s">
        <v>413</v>
      </c>
      <c r="J255" s="13">
        <f>IF(H255="EA", I255, 0)</f>
      </c>
      <c r="K255" s="13">
        <f>IF(H255="KG", I255, I255 * VLOOKUP(D255,Sku_Consolidated!A2:U948,21,FALSE))</f>
      </c>
      <c r="L255" s="14" t="s">
        <v>36</v>
      </c>
      <c r="M255">
        <v>88</v>
      </c>
      <c r="N255" s="14" t="s">
        <v>414</v>
      </c>
      <c r="O255" s="14" t="s">
        <v>415</v>
      </c>
      <c r="P255" s="14" t="s">
        <v>36</v>
      </c>
      <c r="Q255" s="14" t="s">
        <v>415</v>
      </c>
      <c r="R255">
        <f>IF(IFERROR(VLOOKUP(U255,Store_Showcase!B2:H134,7, FALSE), TRUE)=TRUE, IF(IFERROR(VLOOKUP(U255,Store_SRP!B2:H103,7, FALSE), TRUE)=TRUE,VLOOKUP(U255,Store_VAM!B2:H271,7, FALSE),VLOOKUP(U255,Store_SRP!B2:H103,7, FALSE)), VLOOKUP(U255,Store_Showcase!B2:H134,7, FALSE))</f>
      </c>
      <c r="S255">
        <f>IF(IFERROR(VLOOKUP(U255,Store_Showcase!B2:K134,10, FALSE), TRUE)=TRUE, IF(IFERROR(VLOOKUP(U255,Store_SRP!B2:K103,10, FALSE), TRUE)=TRUE,VLOOKUP(U255,Store_VAM!B2:K271,10, FALSE),VLOOKUP(U255,Store_SRP!B2:K103,10, FALSE)), VLOOKUP(U255,Store_Showcase!B2:K134,10, FALSE))</f>
      </c>
      <c r="T255">
        <f>IF(VLOOKUP(D255,Sku_Consolidated!A2:S948,19,FALSE)="SHOWCASE", VLOOKUP(U255,Store_Showcase!B2:L134,11, FALSE), IF(VLOOKUP(D255,Sku_Consolidated!A2:S948,19,FALSE)="VAM",VLOOKUP(U255,Store_VAM!B2:L271,11, FALSE),VLOOKUP(U255,Store_SRP!B2:L103,11, FALSE)))</f>
      </c>
      <c r="U255" s="14">
        <v>2012</v>
      </c>
      <c r="V255">
        <f>IF(VLOOKUP(D255,Sku_Consolidated!A2:S948,19,FALSE)="SHOWCASE", VLOOKUP(U255,Store_Showcase!B2:C134,2, FALSE), IF(VLOOKUP(D255,Sku_Consolidated!A2:S948,19,FALSE)="VAM",VLOOKUP(U255,Store_VAM!B2:C271,2, FALSE),VLOOKUP(U255,Store_SRP!B2:C103,2, FALSE)))</f>
      </c>
      <c r="W255">
        <f>VLOOKUP(D255,Sku_Consolidated!A2:G948, 7, FALSE)</f>
      </c>
      <c r="X255">
        <f>VLOOKUP(D255,Sku_Consolidated!A2:K948, 11, FALSE)</f>
      </c>
      <c r="Y255">
        <f>VLOOKUP(D255,Sku_Consolidated!A2:H948, 8, FALSE)</f>
      </c>
      <c r="Z255">
        <f>VLOOKUP(D255,Sku_Consolidated!A2:I948, 9, FALSE)</f>
      </c>
      <c r="AA255" t="s">
        <v>41</v>
      </c>
      <c r="AB255">
        <f>VLOOKUP(D255,Sku_Consolidated!A2:E948, {5}, FALSE)</f>
      </c>
      <c r="AC255">
        <f>IF(VLOOKUP(D255,Sku_Consolidated!A2:S948,19,FALSE)="SHOWCASE", VLOOKUP(U255,Store_Showcase!B2:N134,13, FALSE), IF(VLOOKUP(D255,Sku_Consolidated!A2:S948,19,FALSE)="VAM",VLOOKUP(U255,Store_VAM!B2:N271,13, FALSE),VLOOKUP(U255,Store_SRP!B2:N103,13, FALSE)))</f>
      </c>
      <c r="AD255">
        <f>IF(IFERROR(AC255,TRUE)=TRUE, "-","OK")</f>
      </c>
      <c r="AE255">
        <f>IF(IFERROR(VLOOKUP(U255,Store_Showcase!B2:H134,{5}, FALSE), TRUE)=TRUE, IF(IFERROR(VLOOKUP(U255,Store_SRP!B2:H103,{5}, FALSE), TRUE)=TRUE,VLOOKUP(U255,Store_VAM!B2:H271,{5}, FALSE),VLOOKUP(U255,Store_SRP!B2:H103,{5}, FALSE)), VLOOKUP(U255,Store_Showcase!B2:H134,{5}, FALSE))</f>
      </c>
      <c r="AF255">
        <f>IF(IFERROR(VLOOKUP(U255,Store_Showcase!B2:H134,{6}, FALSE), TRUE)=TRUE, IF(IFERROR(VLOOKUP(U255,Store_SRP!B2:H103,{6}, FALSE), TRUE)=TRUE,VLOOKUP(U255,Store_VAM!B2:H271,{6}, FALSE),VLOOKUP(U255,Store_SRP!B2:H103,{6}, FALSE)), VLOOKUP(U255,Store_Showcase!B2:H134,{6}, FALSE))</f>
      </c>
      <c r="AG255">
        <f>VLOOKUP(D255,Sku_Consolidated!A2:R948,18,FALSE)</f>
      </c>
      <c r="AH255">
        <f>VLOOKUP(D255,Sku_Consolidated!A2:S948,19,FALSE)</f>
      </c>
      <c r="AI255">
        <f>VLOOKUP(D255,Sku_Consolidated!A2:T948,20,FALSE)</f>
      </c>
    </row>
    <row r="256" spans="1:35" x14ac:dyDescent="0.25">
      <c r="A256">
        <v>2024</v>
      </c>
      <c r="B256" t="s">
        <v>30</v>
      </c>
      <c r="C256" t="s">
        <v>31</v>
      </c>
      <c r="D256">
        <v>21826</v>
      </c>
      <c r="E256" t="s">
        <v>239</v>
      </c>
      <c r="F256" s="12" t="s">
        <v>73</v>
      </c>
      <c r="G256" s="12" t="s">
        <v>73</v>
      </c>
      <c r="H256" t="s">
        <v>10</v>
      </c>
      <c r="I256" s="13" t="s">
        <v>416</v>
      </c>
      <c r="J256" s="13">
        <f>IF(H256="EA", I256, 0)</f>
      </c>
      <c r="K256" s="13">
        <f>IF(H256="KG", I256, I256 * VLOOKUP(D256,Sku_Consolidated!A2:U948,21,FALSE))</f>
      </c>
      <c r="L256" s="14" t="s">
        <v>36</v>
      </c>
      <c r="M256">
        <v>88</v>
      </c>
      <c r="N256" s="14" t="s">
        <v>417</v>
      </c>
      <c r="O256" s="14" t="s">
        <v>418</v>
      </c>
      <c r="P256" s="14" t="s">
        <v>36</v>
      </c>
      <c r="Q256" s="14" t="s">
        <v>418</v>
      </c>
      <c r="R256">
        <f>IF(IFERROR(VLOOKUP(U256,Store_Showcase!B2:H134,7, FALSE), TRUE)=TRUE, IF(IFERROR(VLOOKUP(U256,Store_SRP!B2:H103,7, FALSE), TRUE)=TRUE,VLOOKUP(U256,Store_VAM!B2:H271,7, FALSE),VLOOKUP(U256,Store_SRP!B2:H103,7, FALSE)), VLOOKUP(U256,Store_Showcase!B2:H134,7, FALSE))</f>
      </c>
      <c r="S256">
        <f>IF(IFERROR(VLOOKUP(U256,Store_Showcase!B2:K134,10, FALSE), TRUE)=TRUE, IF(IFERROR(VLOOKUP(U256,Store_SRP!B2:K103,10, FALSE), TRUE)=TRUE,VLOOKUP(U256,Store_VAM!B2:K271,10, FALSE),VLOOKUP(U256,Store_SRP!B2:K103,10, FALSE)), VLOOKUP(U256,Store_Showcase!B2:K134,10, FALSE))</f>
      </c>
      <c r="T256">
        <f>IF(VLOOKUP(D256,Sku_Consolidated!A2:S948,19,FALSE)="SHOWCASE", VLOOKUP(U256,Store_Showcase!B2:L134,11, FALSE), IF(VLOOKUP(D256,Sku_Consolidated!A2:S948,19,FALSE)="VAM",VLOOKUP(U256,Store_VAM!B2:L271,11, FALSE),VLOOKUP(U256,Store_SRP!B2:L103,11, FALSE)))</f>
      </c>
      <c r="U256" s="14">
        <v>2012</v>
      </c>
      <c r="V256">
        <f>IF(VLOOKUP(D256,Sku_Consolidated!A2:S948,19,FALSE)="SHOWCASE", VLOOKUP(U256,Store_Showcase!B2:C134,2, FALSE), IF(VLOOKUP(D256,Sku_Consolidated!A2:S948,19,FALSE)="VAM",VLOOKUP(U256,Store_VAM!B2:C271,2, FALSE),VLOOKUP(U256,Store_SRP!B2:C103,2, FALSE)))</f>
      </c>
      <c r="W256">
        <f>VLOOKUP(D256,Sku_Consolidated!A2:G948, 7, FALSE)</f>
      </c>
      <c r="X256">
        <f>VLOOKUP(D256,Sku_Consolidated!A2:K948, 11, FALSE)</f>
      </c>
      <c r="Y256">
        <f>VLOOKUP(D256,Sku_Consolidated!A2:H948, 8, FALSE)</f>
      </c>
      <c r="Z256">
        <f>VLOOKUP(D256,Sku_Consolidated!A2:I948, 9, FALSE)</f>
      </c>
      <c r="AA256" t="s">
        <v>41</v>
      </c>
      <c r="AB256">
        <f>VLOOKUP(D256,Sku_Consolidated!A2:E948, {5}, FALSE)</f>
      </c>
      <c r="AC256">
        <f>IF(VLOOKUP(D256,Sku_Consolidated!A2:S948,19,FALSE)="SHOWCASE", VLOOKUP(U256,Store_Showcase!B2:N134,13, FALSE), IF(VLOOKUP(D256,Sku_Consolidated!A2:S948,19,FALSE)="VAM",VLOOKUP(U256,Store_VAM!B2:N271,13, FALSE),VLOOKUP(U256,Store_SRP!B2:N103,13, FALSE)))</f>
      </c>
      <c r="AD256">
        <f>IF(IFERROR(AC256,TRUE)=TRUE, "-","OK")</f>
      </c>
      <c r="AE256">
        <f>IF(IFERROR(VLOOKUP(U256,Store_Showcase!B2:H134,{5}, FALSE), TRUE)=TRUE, IF(IFERROR(VLOOKUP(U256,Store_SRP!B2:H103,{5}, FALSE), TRUE)=TRUE,VLOOKUP(U256,Store_VAM!B2:H271,{5}, FALSE),VLOOKUP(U256,Store_SRP!B2:H103,{5}, FALSE)), VLOOKUP(U256,Store_Showcase!B2:H134,{5}, FALSE))</f>
      </c>
      <c r="AF256">
        <f>IF(IFERROR(VLOOKUP(U256,Store_Showcase!B2:H134,{6}, FALSE), TRUE)=TRUE, IF(IFERROR(VLOOKUP(U256,Store_SRP!B2:H103,{6}, FALSE), TRUE)=TRUE,VLOOKUP(U256,Store_VAM!B2:H271,{6}, FALSE),VLOOKUP(U256,Store_SRP!B2:H103,{6}, FALSE)), VLOOKUP(U256,Store_Showcase!B2:H134,{6}, FALSE))</f>
      </c>
      <c r="AG256">
        <f>VLOOKUP(D256,Sku_Consolidated!A2:R948,18,FALSE)</f>
      </c>
      <c r="AH256">
        <f>VLOOKUP(D256,Sku_Consolidated!A2:S948,19,FALSE)</f>
      </c>
      <c r="AI256">
        <f>VLOOKUP(D256,Sku_Consolidated!A2:T948,20,FALSE)</f>
      </c>
    </row>
    <row r="257" spans="1:35" x14ac:dyDescent="0.25">
      <c r="A257">
        <v>2024</v>
      </c>
      <c r="B257" t="s">
        <v>30</v>
      </c>
      <c r="C257" t="s">
        <v>31</v>
      </c>
      <c r="D257">
        <v>21834</v>
      </c>
      <c r="E257" t="s">
        <v>303</v>
      </c>
      <c r="F257" s="12" t="s">
        <v>73</v>
      </c>
      <c r="G257" s="12" t="s">
        <v>73</v>
      </c>
      <c r="H257" t="s">
        <v>10</v>
      </c>
      <c r="I257" s="13" t="s">
        <v>419</v>
      </c>
      <c r="J257" s="13">
        <f>IF(H257="EA", I257, 0)</f>
      </c>
      <c r="K257" s="13">
        <f>IF(H257="KG", I257, I257 * VLOOKUP(D257,Sku_Consolidated!A2:U948,21,FALSE))</f>
      </c>
      <c r="L257" s="14" t="s">
        <v>36</v>
      </c>
      <c r="M257">
        <v>88</v>
      </c>
      <c r="N257" s="14" t="s">
        <v>420</v>
      </c>
      <c r="O257" s="14" t="s">
        <v>421</v>
      </c>
      <c r="P257" s="14" t="s">
        <v>36</v>
      </c>
      <c r="Q257" s="14" t="s">
        <v>421</v>
      </c>
      <c r="R257">
        <f>IF(IFERROR(VLOOKUP(U257,Store_Showcase!B2:H134,7, FALSE), TRUE)=TRUE, IF(IFERROR(VLOOKUP(U257,Store_SRP!B2:H103,7, FALSE), TRUE)=TRUE,VLOOKUP(U257,Store_VAM!B2:H271,7, FALSE),VLOOKUP(U257,Store_SRP!B2:H103,7, FALSE)), VLOOKUP(U257,Store_Showcase!B2:H134,7, FALSE))</f>
      </c>
      <c r="S257">
        <f>IF(IFERROR(VLOOKUP(U257,Store_Showcase!B2:K134,10, FALSE), TRUE)=TRUE, IF(IFERROR(VLOOKUP(U257,Store_SRP!B2:K103,10, FALSE), TRUE)=TRUE,VLOOKUP(U257,Store_VAM!B2:K271,10, FALSE),VLOOKUP(U257,Store_SRP!B2:K103,10, FALSE)), VLOOKUP(U257,Store_Showcase!B2:K134,10, FALSE))</f>
      </c>
      <c r="T257">
        <f>IF(VLOOKUP(D257,Sku_Consolidated!A2:S948,19,FALSE)="SHOWCASE", VLOOKUP(U257,Store_Showcase!B2:L134,11, FALSE), IF(VLOOKUP(D257,Sku_Consolidated!A2:S948,19,FALSE)="VAM",VLOOKUP(U257,Store_VAM!B2:L271,11, FALSE),VLOOKUP(U257,Store_SRP!B2:L103,11, FALSE)))</f>
      </c>
      <c r="U257" s="14">
        <v>2012</v>
      </c>
      <c r="V257">
        <f>IF(VLOOKUP(D257,Sku_Consolidated!A2:S948,19,FALSE)="SHOWCASE", VLOOKUP(U257,Store_Showcase!B2:C134,2, FALSE), IF(VLOOKUP(D257,Sku_Consolidated!A2:S948,19,FALSE)="VAM",VLOOKUP(U257,Store_VAM!B2:C271,2, FALSE),VLOOKUP(U257,Store_SRP!B2:C103,2, FALSE)))</f>
      </c>
      <c r="W257">
        <f>VLOOKUP(D257,Sku_Consolidated!A2:G948, 7, FALSE)</f>
      </c>
      <c r="X257">
        <f>VLOOKUP(D257,Sku_Consolidated!A2:K948, 11, FALSE)</f>
      </c>
      <c r="Y257">
        <f>VLOOKUP(D257,Sku_Consolidated!A2:H948, 8, FALSE)</f>
      </c>
      <c r="Z257">
        <f>VLOOKUP(D257,Sku_Consolidated!A2:I948, 9, FALSE)</f>
      </c>
      <c r="AA257" t="s">
        <v>41</v>
      </c>
      <c r="AB257">
        <f>VLOOKUP(D257,Sku_Consolidated!A2:E948, {5}, FALSE)</f>
      </c>
      <c r="AC257">
        <f>IF(VLOOKUP(D257,Sku_Consolidated!A2:S948,19,FALSE)="SHOWCASE", VLOOKUP(U257,Store_Showcase!B2:N134,13, FALSE), IF(VLOOKUP(D257,Sku_Consolidated!A2:S948,19,FALSE)="VAM",VLOOKUP(U257,Store_VAM!B2:N271,13, FALSE),VLOOKUP(U257,Store_SRP!B2:N103,13, FALSE)))</f>
      </c>
      <c r="AD257">
        <f>IF(IFERROR(AC257,TRUE)=TRUE, "-","OK")</f>
      </c>
      <c r="AE257">
        <f>IF(IFERROR(VLOOKUP(U257,Store_Showcase!B2:H134,{5}, FALSE), TRUE)=TRUE, IF(IFERROR(VLOOKUP(U257,Store_SRP!B2:H103,{5}, FALSE), TRUE)=TRUE,VLOOKUP(U257,Store_VAM!B2:H271,{5}, FALSE),VLOOKUP(U257,Store_SRP!B2:H103,{5}, FALSE)), VLOOKUP(U257,Store_Showcase!B2:H134,{5}, FALSE))</f>
      </c>
      <c r="AF257">
        <f>IF(IFERROR(VLOOKUP(U257,Store_Showcase!B2:H134,{6}, FALSE), TRUE)=TRUE, IF(IFERROR(VLOOKUP(U257,Store_SRP!B2:H103,{6}, FALSE), TRUE)=TRUE,VLOOKUP(U257,Store_VAM!B2:H271,{6}, FALSE),VLOOKUP(U257,Store_SRP!B2:H103,{6}, FALSE)), VLOOKUP(U257,Store_Showcase!B2:H134,{6}, FALSE))</f>
      </c>
      <c r="AG257">
        <f>VLOOKUP(D257,Sku_Consolidated!A2:R948,18,FALSE)</f>
      </c>
      <c r="AH257">
        <f>VLOOKUP(D257,Sku_Consolidated!A2:S948,19,FALSE)</f>
      </c>
      <c r="AI257">
        <f>VLOOKUP(D257,Sku_Consolidated!A2:T948,20,FALSE)</f>
      </c>
    </row>
    <row r="258" spans="1:35" x14ac:dyDescent="0.25">
      <c r="A258">
        <v>2024</v>
      </c>
      <c r="B258" t="s">
        <v>30</v>
      </c>
      <c r="C258" t="s">
        <v>31</v>
      </c>
      <c r="D258">
        <v>21838</v>
      </c>
      <c r="E258" t="s">
        <v>249</v>
      </c>
      <c r="F258" s="12" t="s">
        <v>73</v>
      </c>
      <c r="G258" s="12" t="s">
        <v>73</v>
      </c>
      <c r="H258" t="s">
        <v>10</v>
      </c>
      <c r="I258" s="13" t="s">
        <v>422</v>
      </c>
      <c r="J258" s="13">
        <f>IF(H258="EA", I258, 0)</f>
      </c>
      <c r="K258" s="13">
        <f>IF(H258="KG", I258, I258 * VLOOKUP(D258,Sku_Consolidated!A2:U948,21,FALSE))</f>
      </c>
      <c r="L258" s="14" t="s">
        <v>36</v>
      </c>
      <c r="M258">
        <v>88</v>
      </c>
      <c r="N258" s="14" t="s">
        <v>140</v>
      </c>
      <c r="O258" s="14" t="s">
        <v>423</v>
      </c>
      <c r="P258" s="14" t="s">
        <v>36</v>
      </c>
      <c r="Q258" s="14" t="s">
        <v>423</v>
      </c>
      <c r="R258">
        <f>IF(IFERROR(VLOOKUP(U258,Store_Showcase!B2:H134,7, FALSE), TRUE)=TRUE, IF(IFERROR(VLOOKUP(U258,Store_SRP!B2:H103,7, FALSE), TRUE)=TRUE,VLOOKUP(U258,Store_VAM!B2:H271,7, FALSE),VLOOKUP(U258,Store_SRP!B2:H103,7, FALSE)), VLOOKUP(U258,Store_Showcase!B2:H134,7, FALSE))</f>
      </c>
      <c r="S258">
        <f>IF(IFERROR(VLOOKUP(U258,Store_Showcase!B2:K134,10, FALSE), TRUE)=TRUE, IF(IFERROR(VLOOKUP(U258,Store_SRP!B2:K103,10, FALSE), TRUE)=TRUE,VLOOKUP(U258,Store_VAM!B2:K271,10, FALSE),VLOOKUP(U258,Store_SRP!B2:K103,10, FALSE)), VLOOKUP(U258,Store_Showcase!B2:K134,10, FALSE))</f>
      </c>
      <c r="T258">
        <f>IF(VLOOKUP(D258,Sku_Consolidated!A2:S948,19,FALSE)="SHOWCASE", VLOOKUP(U258,Store_Showcase!B2:L134,11, FALSE), IF(VLOOKUP(D258,Sku_Consolidated!A2:S948,19,FALSE)="VAM",VLOOKUP(U258,Store_VAM!B2:L271,11, FALSE),VLOOKUP(U258,Store_SRP!B2:L103,11, FALSE)))</f>
      </c>
      <c r="U258" s="14">
        <v>2012</v>
      </c>
      <c r="V258">
        <f>IF(VLOOKUP(D258,Sku_Consolidated!A2:S948,19,FALSE)="SHOWCASE", VLOOKUP(U258,Store_Showcase!B2:C134,2, FALSE), IF(VLOOKUP(D258,Sku_Consolidated!A2:S948,19,FALSE)="VAM",VLOOKUP(U258,Store_VAM!B2:C271,2, FALSE),VLOOKUP(U258,Store_SRP!B2:C103,2, FALSE)))</f>
      </c>
      <c r="W258">
        <f>VLOOKUP(D258,Sku_Consolidated!A2:G948, 7, FALSE)</f>
      </c>
      <c r="X258">
        <f>VLOOKUP(D258,Sku_Consolidated!A2:K948, 11, FALSE)</f>
      </c>
      <c r="Y258">
        <f>VLOOKUP(D258,Sku_Consolidated!A2:H948, 8, FALSE)</f>
      </c>
      <c r="Z258">
        <f>VLOOKUP(D258,Sku_Consolidated!A2:I948, 9, FALSE)</f>
      </c>
      <c r="AA258" t="s">
        <v>41</v>
      </c>
      <c r="AB258">
        <f>VLOOKUP(D258,Sku_Consolidated!A2:E948, {5}, FALSE)</f>
      </c>
      <c r="AC258">
        <f>IF(VLOOKUP(D258,Sku_Consolidated!A2:S948,19,FALSE)="SHOWCASE", VLOOKUP(U258,Store_Showcase!B2:N134,13, FALSE), IF(VLOOKUP(D258,Sku_Consolidated!A2:S948,19,FALSE)="VAM",VLOOKUP(U258,Store_VAM!B2:N271,13, FALSE),VLOOKUP(U258,Store_SRP!B2:N103,13, FALSE)))</f>
      </c>
      <c r="AD258">
        <f>IF(IFERROR(AC258,TRUE)=TRUE, "-","OK")</f>
      </c>
      <c r="AE258">
        <f>IF(IFERROR(VLOOKUP(U258,Store_Showcase!B2:H134,{5}, FALSE), TRUE)=TRUE, IF(IFERROR(VLOOKUP(U258,Store_SRP!B2:H103,{5}, FALSE), TRUE)=TRUE,VLOOKUP(U258,Store_VAM!B2:H271,{5}, FALSE),VLOOKUP(U258,Store_SRP!B2:H103,{5}, FALSE)), VLOOKUP(U258,Store_Showcase!B2:H134,{5}, FALSE))</f>
      </c>
      <c r="AF258">
        <f>IF(IFERROR(VLOOKUP(U258,Store_Showcase!B2:H134,{6}, FALSE), TRUE)=TRUE, IF(IFERROR(VLOOKUP(U258,Store_SRP!B2:H103,{6}, FALSE), TRUE)=TRUE,VLOOKUP(U258,Store_VAM!B2:H271,{6}, FALSE),VLOOKUP(U258,Store_SRP!B2:H103,{6}, FALSE)), VLOOKUP(U258,Store_Showcase!B2:H134,{6}, FALSE))</f>
      </c>
      <c r="AG258">
        <f>VLOOKUP(D258,Sku_Consolidated!A2:R948,18,FALSE)</f>
      </c>
      <c r="AH258">
        <f>VLOOKUP(D258,Sku_Consolidated!A2:S948,19,FALSE)</f>
      </c>
      <c r="AI258">
        <f>VLOOKUP(D258,Sku_Consolidated!A2:T948,20,FALSE)</f>
      </c>
    </row>
    <row r="259" spans="1:35" x14ac:dyDescent="0.25">
      <c r="A259">
        <v>2024</v>
      </c>
      <c r="B259" t="s">
        <v>30</v>
      </c>
      <c r="C259" t="s">
        <v>31</v>
      </c>
      <c r="D259">
        <v>21841</v>
      </c>
      <c r="E259" t="s">
        <v>253</v>
      </c>
      <c r="F259" s="12" t="s">
        <v>73</v>
      </c>
      <c r="G259" s="12" t="s">
        <v>73</v>
      </c>
      <c r="H259" t="s">
        <v>10</v>
      </c>
      <c r="I259" s="13" t="s">
        <v>424</v>
      </c>
      <c r="J259" s="13">
        <f>IF(H259="EA", I259, 0)</f>
      </c>
      <c r="K259" s="13">
        <f>IF(H259="KG", I259, I259 * VLOOKUP(D259,Sku_Consolidated!A2:U948,21,FALSE))</f>
      </c>
      <c r="L259" s="14" t="s">
        <v>36</v>
      </c>
      <c r="M259">
        <v>88</v>
      </c>
      <c r="N259" s="14" t="s">
        <v>425</v>
      </c>
      <c r="O259" s="14" t="s">
        <v>426</v>
      </c>
      <c r="P259" s="14" t="s">
        <v>36</v>
      </c>
      <c r="Q259" s="14" t="s">
        <v>426</v>
      </c>
      <c r="R259">
        <f>IF(IFERROR(VLOOKUP(U259,Store_Showcase!B2:H134,7, FALSE), TRUE)=TRUE, IF(IFERROR(VLOOKUP(U259,Store_SRP!B2:H103,7, FALSE), TRUE)=TRUE,VLOOKUP(U259,Store_VAM!B2:H271,7, FALSE),VLOOKUP(U259,Store_SRP!B2:H103,7, FALSE)), VLOOKUP(U259,Store_Showcase!B2:H134,7, FALSE))</f>
      </c>
      <c r="S259">
        <f>IF(IFERROR(VLOOKUP(U259,Store_Showcase!B2:K134,10, FALSE), TRUE)=TRUE, IF(IFERROR(VLOOKUP(U259,Store_SRP!B2:K103,10, FALSE), TRUE)=TRUE,VLOOKUP(U259,Store_VAM!B2:K271,10, FALSE),VLOOKUP(U259,Store_SRP!B2:K103,10, FALSE)), VLOOKUP(U259,Store_Showcase!B2:K134,10, FALSE))</f>
      </c>
      <c r="T259">
        <f>IF(VLOOKUP(D259,Sku_Consolidated!A2:S948,19,FALSE)="SHOWCASE", VLOOKUP(U259,Store_Showcase!B2:L134,11, FALSE), IF(VLOOKUP(D259,Sku_Consolidated!A2:S948,19,FALSE)="VAM",VLOOKUP(U259,Store_VAM!B2:L271,11, FALSE),VLOOKUP(U259,Store_SRP!B2:L103,11, FALSE)))</f>
      </c>
      <c r="U259" s="14">
        <v>2012</v>
      </c>
      <c r="V259">
        <f>IF(VLOOKUP(D259,Sku_Consolidated!A2:S948,19,FALSE)="SHOWCASE", VLOOKUP(U259,Store_Showcase!B2:C134,2, FALSE), IF(VLOOKUP(D259,Sku_Consolidated!A2:S948,19,FALSE)="VAM",VLOOKUP(U259,Store_VAM!B2:C271,2, FALSE),VLOOKUP(U259,Store_SRP!B2:C103,2, FALSE)))</f>
      </c>
      <c r="W259">
        <f>VLOOKUP(D259,Sku_Consolidated!A2:G948, 7, FALSE)</f>
      </c>
      <c r="X259">
        <f>VLOOKUP(D259,Sku_Consolidated!A2:K948, 11, FALSE)</f>
      </c>
      <c r="Y259">
        <f>VLOOKUP(D259,Sku_Consolidated!A2:H948, 8, FALSE)</f>
      </c>
      <c r="Z259">
        <f>VLOOKUP(D259,Sku_Consolidated!A2:I948, 9, FALSE)</f>
      </c>
      <c r="AA259" t="s">
        <v>41</v>
      </c>
      <c r="AB259">
        <f>VLOOKUP(D259,Sku_Consolidated!A2:E948, {5}, FALSE)</f>
      </c>
      <c r="AC259">
        <f>IF(VLOOKUP(D259,Sku_Consolidated!A2:S948,19,FALSE)="SHOWCASE", VLOOKUP(U259,Store_Showcase!B2:N134,13, FALSE), IF(VLOOKUP(D259,Sku_Consolidated!A2:S948,19,FALSE)="VAM",VLOOKUP(U259,Store_VAM!B2:N271,13, FALSE),VLOOKUP(U259,Store_SRP!B2:N103,13, FALSE)))</f>
      </c>
      <c r="AD259">
        <f>IF(IFERROR(AC259,TRUE)=TRUE, "-","OK")</f>
      </c>
      <c r="AE259">
        <f>IF(IFERROR(VLOOKUP(U259,Store_Showcase!B2:H134,{5}, FALSE), TRUE)=TRUE, IF(IFERROR(VLOOKUP(U259,Store_SRP!B2:H103,{5}, FALSE), TRUE)=TRUE,VLOOKUP(U259,Store_VAM!B2:H271,{5}, FALSE),VLOOKUP(U259,Store_SRP!B2:H103,{5}, FALSE)), VLOOKUP(U259,Store_Showcase!B2:H134,{5}, FALSE))</f>
      </c>
      <c r="AF259">
        <f>IF(IFERROR(VLOOKUP(U259,Store_Showcase!B2:H134,{6}, FALSE), TRUE)=TRUE, IF(IFERROR(VLOOKUP(U259,Store_SRP!B2:H103,{6}, FALSE), TRUE)=TRUE,VLOOKUP(U259,Store_VAM!B2:H271,{6}, FALSE),VLOOKUP(U259,Store_SRP!B2:H103,{6}, FALSE)), VLOOKUP(U259,Store_Showcase!B2:H134,{6}, FALSE))</f>
      </c>
      <c r="AG259">
        <f>VLOOKUP(D259,Sku_Consolidated!A2:R948,18,FALSE)</f>
      </c>
      <c r="AH259">
        <f>VLOOKUP(D259,Sku_Consolidated!A2:S948,19,FALSE)</f>
      </c>
      <c r="AI259">
        <f>VLOOKUP(D259,Sku_Consolidated!A2:T948,20,FALSE)</f>
      </c>
    </row>
    <row r="260" spans="1:35" x14ac:dyDescent="0.25">
      <c r="A260">
        <v>2024</v>
      </c>
      <c r="B260" t="s">
        <v>30</v>
      </c>
      <c r="C260" t="s">
        <v>31</v>
      </c>
      <c r="D260">
        <v>21843</v>
      </c>
      <c r="E260" t="s">
        <v>216</v>
      </c>
      <c r="F260" s="12" t="s">
        <v>73</v>
      </c>
      <c r="G260" s="12" t="s">
        <v>73</v>
      </c>
      <c r="H260" t="s">
        <v>10</v>
      </c>
      <c r="I260" s="13" t="s">
        <v>427</v>
      </c>
      <c r="J260" s="13">
        <f>IF(H260="EA", I260, 0)</f>
      </c>
      <c r="K260" s="13">
        <f>IF(H260="KG", I260, I260 * VLOOKUP(D260,Sku_Consolidated!A2:U948,21,FALSE))</f>
      </c>
      <c r="L260" s="14" t="s">
        <v>36</v>
      </c>
      <c r="M260">
        <v>88</v>
      </c>
      <c r="N260" s="14" t="s">
        <v>428</v>
      </c>
      <c r="O260" s="14" t="s">
        <v>429</v>
      </c>
      <c r="P260" s="14" t="s">
        <v>36</v>
      </c>
      <c r="Q260" s="14" t="s">
        <v>429</v>
      </c>
      <c r="R260">
        <f>IF(IFERROR(VLOOKUP(U260,Store_Showcase!B2:H134,7, FALSE), TRUE)=TRUE, IF(IFERROR(VLOOKUP(U260,Store_SRP!B2:H103,7, FALSE), TRUE)=TRUE,VLOOKUP(U260,Store_VAM!B2:H271,7, FALSE),VLOOKUP(U260,Store_SRP!B2:H103,7, FALSE)), VLOOKUP(U260,Store_Showcase!B2:H134,7, FALSE))</f>
      </c>
      <c r="S260">
        <f>IF(IFERROR(VLOOKUP(U260,Store_Showcase!B2:K134,10, FALSE), TRUE)=TRUE, IF(IFERROR(VLOOKUP(U260,Store_SRP!B2:K103,10, FALSE), TRUE)=TRUE,VLOOKUP(U260,Store_VAM!B2:K271,10, FALSE),VLOOKUP(U260,Store_SRP!B2:K103,10, FALSE)), VLOOKUP(U260,Store_Showcase!B2:K134,10, FALSE))</f>
      </c>
      <c r="T260">
        <f>IF(VLOOKUP(D260,Sku_Consolidated!A2:S948,19,FALSE)="SHOWCASE", VLOOKUP(U260,Store_Showcase!B2:L134,11, FALSE), IF(VLOOKUP(D260,Sku_Consolidated!A2:S948,19,FALSE)="VAM",VLOOKUP(U260,Store_VAM!B2:L271,11, FALSE),VLOOKUP(U260,Store_SRP!B2:L103,11, FALSE)))</f>
      </c>
      <c r="U260" s="14">
        <v>2012</v>
      </c>
      <c r="V260">
        <f>IF(VLOOKUP(D260,Sku_Consolidated!A2:S948,19,FALSE)="SHOWCASE", VLOOKUP(U260,Store_Showcase!B2:C134,2, FALSE), IF(VLOOKUP(D260,Sku_Consolidated!A2:S948,19,FALSE)="VAM",VLOOKUP(U260,Store_VAM!B2:C271,2, FALSE),VLOOKUP(U260,Store_SRP!B2:C103,2, FALSE)))</f>
      </c>
      <c r="W260">
        <f>VLOOKUP(D260,Sku_Consolidated!A2:G948, 7, FALSE)</f>
      </c>
      <c r="X260">
        <f>VLOOKUP(D260,Sku_Consolidated!A2:K948, 11, FALSE)</f>
      </c>
      <c r="Y260">
        <f>VLOOKUP(D260,Sku_Consolidated!A2:H948, 8, FALSE)</f>
      </c>
      <c r="Z260">
        <f>VLOOKUP(D260,Sku_Consolidated!A2:I948, 9, FALSE)</f>
      </c>
      <c r="AA260" t="s">
        <v>41</v>
      </c>
      <c r="AB260">
        <f>VLOOKUP(D260,Sku_Consolidated!A2:E948, {5}, FALSE)</f>
      </c>
      <c r="AC260">
        <f>IF(VLOOKUP(D260,Sku_Consolidated!A2:S948,19,FALSE)="SHOWCASE", VLOOKUP(U260,Store_Showcase!B2:N134,13, FALSE), IF(VLOOKUP(D260,Sku_Consolidated!A2:S948,19,FALSE)="VAM",VLOOKUP(U260,Store_VAM!B2:N271,13, FALSE),VLOOKUP(U260,Store_SRP!B2:N103,13, FALSE)))</f>
      </c>
      <c r="AD260">
        <f>IF(IFERROR(AC260,TRUE)=TRUE, "-","OK")</f>
      </c>
      <c r="AE260">
        <f>IF(IFERROR(VLOOKUP(U260,Store_Showcase!B2:H134,{5}, FALSE), TRUE)=TRUE, IF(IFERROR(VLOOKUP(U260,Store_SRP!B2:H103,{5}, FALSE), TRUE)=TRUE,VLOOKUP(U260,Store_VAM!B2:H271,{5}, FALSE),VLOOKUP(U260,Store_SRP!B2:H103,{5}, FALSE)), VLOOKUP(U260,Store_Showcase!B2:H134,{5}, FALSE))</f>
      </c>
      <c r="AF260">
        <f>IF(IFERROR(VLOOKUP(U260,Store_Showcase!B2:H134,{6}, FALSE), TRUE)=TRUE, IF(IFERROR(VLOOKUP(U260,Store_SRP!B2:H103,{6}, FALSE), TRUE)=TRUE,VLOOKUP(U260,Store_VAM!B2:H271,{6}, FALSE),VLOOKUP(U260,Store_SRP!B2:H103,{6}, FALSE)), VLOOKUP(U260,Store_Showcase!B2:H134,{6}, FALSE))</f>
      </c>
      <c r="AG260">
        <f>VLOOKUP(D260,Sku_Consolidated!A2:R948,18,FALSE)</f>
      </c>
      <c r="AH260">
        <f>VLOOKUP(D260,Sku_Consolidated!A2:S948,19,FALSE)</f>
      </c>
      <c r="AI260">
        <f>VLOOKUP(D260,Sku_Consolidated!A2:T948,20,FALSE)</f>
      </c>
    </row>
    <row r="261" spans="1:35" x14ac:dyDescent="0.25">
      <c r="A261">
        <v>2024</v>
      </c>
      <c r="B261" t="s">
        <v>30</v>
      </c>
      <c r="C261" t="s">
        <v>31</v>
      </c>
      <c r="D261">
        <v>21844</v>
      </c>
      <c r="E261" t="s">
        <v>220</v>
      </c>
      <c r="F261" s="12" t="s">
        <v>73</v>
      </c>
      <c r="G261" s="12" t="s">
        <v>73</v>
      </c>
      <c r="H261" t="s">
        <v>10</v>
      </c>
      <c r="I261" s="13" t="s">
        <v>430</v>
      </c>
      <c r="J261" s="13">
        <f>IF(H261="EA", I261, 0)</f>
      </c>
      <c r="K261" s="13">
        <f>IF(H261="KG", I261, I261 * VLOOKUP(D261,Sku_Consolidated!A2:U948,21,FALSE))</f>
      </c>
      <c r="L261" s="14" t="s">
        <v>36</v>
      </c>
      <c r="M261">
        <v>88</v>
      </c>
      <c r="N261" s="14" t="s">
        <v>431</v>
      </c>
      <c r="O261" s="14" t="s">
        <v>432</v>
      </c>
      <c r="P261" s="14" t="s">
        <v>36</v>
      </c>
      <c r="Q261" s="14" t="s">
        <v>432</v>
      </c>
      <c r="R261">
        <f>IF(IFERROR(VLOOKUP(U261,Store_Showcase!B2:H134,7, FALSE), TRUE)=TRUE, IF(IFERROR(VLOOKUP(U261,Store_SRP!B2:H103,7, FALSE), TRUE)=TRUE,VLOOKUP(U261,Store_VAM!B2:H271,7, FALSE),VLOOKUP(U261,Store_SRP!B2:H103,7, FALSE)), VLOOKUP(U261,Store_Showcase!B2:H134,7, FALSE))</f>
      </c>
      <c r="S261">
        <f>IF(IFERROR(VLOOKUP(U261,Store_Showcase!B2:K134,10, FALSE), TRUE)=TRUE, IF(IFERROR(VLOOKUP(U261,Store_SRP!B2:K103,10, FALSE), TRUE)=TRUE,VLOOKUP(U261,Store_VAM!B2:K271,10, FALSE),VLOOKUP(U261,Store_SRP!B2:K103,10, FALSE)), VLOOKUP(U261,Store_Showcase!B2:K134,10, FALSE))</f>
      </c>
      <c r="T261">
        <f>IF(VLOOKUP(D261,Sku_Consolidated!A2:S948,19,FALSE)="SHOWCASE", VLOOKUP(U261,Store_Showcase!B2:L134,11, FALSE), IF(VLOOKUP(D261,Sku_Consolidated!A2:S948,19,FALSE)="VAM",VLOOKUP(U261,Store_VAM!B2:L271,11, FALSE),VLOOKUP(U261,Store_SRP!B2:L103,11, FALSE)))</f>
      </c>
      <c r="U261" s="14">
        <v>2012</v>
      </c>
      <c r="V261">
        <f>IF(VLOOKUP(D261,Sku_Consolidated!A2:S948,19,FALSE)="SHOWCASE", VLOOKUP(U261,Store_Showcase!B2:C134,2, FALSE), IF(VLOOKUP(D261,Sku_Consolidated!A2:S948,19,FALSE)="VAM",VLOOKUP(U261,Store_VAM!B2:C271,2, FALSE),VLOOKUP(U261,Store_SRP!B2:C103,2, FALSE)))</f>
      </c>
      <c r="W261">
        <f>VLOOKUP(D261,Sku_Consolidated!A2:G948, 7, FALSE)</f>
      </c>
      <c r="X261">
        <f>VLOOKUP(D261,Sku_Consolidated!A2:K948, 11, FALSE)</f>
      </c>
      <c r="Y261">
        <f>VLOOKUP(D261,Sku_Consolidated!A2:H948, 8, FALSE)</f>
      </c>
      <c r="Z261">
        <f>VLOOKUP(D261,Sku_Consolidated!A2:I948, 9, FALSE)</f>
      </c>
      <c r="AA261" t="s">
        <v>41</v>
      </c>
      <c r="AB261">
        <f>VLOOKUP(D261,Sku_Consolidated!A2:E948, {5}, FALSE)</f>
      </c>
      <c r="AC261">
        <f>IF(VLOOKUP(D261,Sku_Consolidated!A2:S948,19,FALSE)="SHOWCASE", VLOOKUP(U261,Store_Showcase!B2:N134,13, FALSE), IF(VLOOKUP(D261,Sku_Consolidated!A2:S948,19,FALSE)="VAM",VLOOKUP(U261,Store_VAM!B2:N271,13, FALSE),VLOOKUP(U261,Store_SRP!B2:N103,13, FALSE)))</f>
      </c>
      <c r="AD261">
        <f>IF(IFERROR(AC261,TRUE)=TRUE, "-","OK")</f>
      </c>
      <c r="AE261">
        <f>IF(IFERROR(VLOOKUP(U261,Store_Showcase!B2:H134,{5}, FALSE), TRUE)=TRUE, IF(IFERROR(VLOOKUP(U261,Store_SRP!B2:H103,{5}, FALSE), TRUE)=TRUE,VLOOKUP(U261,Store_VAM!B2:H271,{5}, FALSE),VLOOKUP(U261,Store_SRP!B2:H103,{5}, FALSE)), VLOOKUP(U261,Store_Showcase!B2:H134,{5}, FALSE))</f>
      </c>
      <c r="AF261">
        <f>IF(IFERROR(VLOOKUP(U261,Store_Showcase!B2:H134,{6}, FALSE), TRUE)=TRUE, IF(IFERROR(VLOOKUP(U261,Store_SRP!B2:H103,{6}, FALSE), TRUE)=TRUE,VLOOKUP(U261,Store_VAM!B2:H271,{6}, FALSE),VLOOKUP(U261,Store_SRP!B2:H103,{6}, FALSE)), VLOOKUP(U261,Store_Showcase!B2:H134,{6}, FALSE))</f>
      </c>
      <c r="AG261">
        <f>VLOOKUP(D261,Sku_Consolidated!A2:R948,18,FALSE)</f>
      </c>
      <c r="AH261">
        <f>VLOOKUP(D261,Sku_Consolidated!A2:S948,19,FALSE)</f>
      </c>
      <c r="AI261">
        <f>VLOOKUP(D261,Sku_Consolidated!A2:T948,20,FALSE)</f>
      </c>
    </row>
    <row r="262" spans="1:35" x14ac:dyDescent="0.25">
      <c r="A262">
        <v>2024</v>
      </c>
      <c r="B262" t="s">
        <v>30</v>
      </c>
      <c r="C262" t="s">
        <v>31</v>
      </c>
      <c r="D262">
        <v>21846</v>
      </c>
      <c r="E262" t="s">
        <v>433</v>
      </c>
      <c r="F262" s="12" t="s">
        <v>73</v>
      </c>
      <c r="G262" s="12" t="s">
        <v>73</v>
      </c>
      <c r="H262" t="s">
        <v>10</v>
      </c>
      <c r="I262" s="13" t="s">
        <v>434</v>
      </c>
      <c r="J262" s="13">
        <f>IF(H262="EA", I262, 0)</f>
      </c>
      <c r="K262" s="13">
        <f>IF(H262="KG", I262, I262 * VLOOKUP(D262,Sku_Consolidated!A2:U948,21,FALSE))</f>
      </c>
      <c r="L262" s="14" t="s">
        <v>36</v>
      </c>
      <c r="M262">
        <v>88</v>
      </c>
      <c r="N262" s="14" t="s">
        <v>435</v>
      </c>
      <c r="O262" s="14" t="s">
        <v>436</v>
      </c>
      <c r="P262" s="14" t="s">
        <v>36</v>
      </c>
      <c r="Q262" s="14" t="s">
        <v>436</v>
      </c>
      <c r="R262">
        <f>IF(IFERROR(VLOOKUP(U262,Store_Showcase!B2:H134,7, FALSE), TRUE)=TRUE, IF(IFERROR(VLOOKUP(U262,Store_SRP!B2:H103,7, FALSE), TRUE)=TRUE,VLOOKUP(U262,Store_VAM!B2:H271,7, FALSE),VLOOKUP(U262,Store_SRP!B2:H103,7, FALSE)), VLOOKUP(U262,Store_Showcase!B2:H134,7, FALSE))</f>
      </c>
      <c r="S262">
        <f>IF(IFERROR(VLOOKUP(U262,Store_Showcase!B2:K134,10, FALSE), TRUE)=TRUE, IF(IFERROR(VLOOKUP(U262,Store_SRP!B2:K103,10, FALSE), TRUE)=TRUE,VLOOKUP(U262,Store_VAM!B2:K271,10, FALSE),VLOOKUP(U262,Store_SRP!B2:K103,10, FALSE)), VLOOKUP(U262,Store_Showcase!B2:K134,10, FALSE))</f>
      </c>
      <c r="T262">
        <f>IF(VLOOKUP(D262,Sku_Consolidated!A2:S948,19,FALSE)="SHOWCASE", VLOOKUP(U262,Store_Showcase!B2:L134,11, FALSE), IF(VLOOKUP(D262,Sku_Consolidated!A2:S948,19,FALSE)="VAM",VLOOKUP(U262,Store_VAM!B2:L271,11, FALSE),VLOOKUP(U262,Store_SRP!B2:L103,11, FALSE)))</f>
      </c>
      <c r="U262" s="14">
        <v>2012</v>
      </c>
      <c r="V262">
        <f>IF(VLOOKUP(D262,Sku_Consolidated!A2:S948,19,FALSE)="SHOWCASE", VLOOKUP(U262,Store_Showcase!B2:C134,2, FALSE), IF(VLOOKUP(D262,Sku_Consolidated!A2:S948,19,FALSE)="VAM",VLOOKUP(U262,Store_VAM!B2:C271,2, FALSE),VLOOKUP(U262,Store_SRP!B2:C103,2, FALSE)))</f>
      </c>
      <c r="W262">
        <f>VLOOKUP(D262,Sku_Consolidated!A2:G948, 7, FALSE)</f>
      </c>
      <c r="X262">
        <f>VLOOKUP(D262,Sku_Consolidated!A2:K948, 11, FALSE)</f>
      </c>
      <c r="Y262">
        <f>VLOOKUP(D262,Sku_Consolidated!A2:H948, 8, FALSE)</f>
      </c>
      <c r="Z262">
        <f>VLOOKUP(D262,Sku_Consolidated!A2:I948, 9, FALSE)</f>
      </c>
      <c r="AA262" t="s">
        <v>41</v>
      </c>
      <c r="AB262">
        <f>VLOOKUP(D262,Sku_Consolidated!A2:E948, {5}, FALSE)</f>
      </c>
      <c r="AC262">
        <f>IF(VLOOKUP(D262,Sku_Consolidated!A2:S948,19,FALSE)="SHOWCASE", VLOOKUP(U262,Store_Showcase!B2:N134,13, FALSE), IF(VLOOKUP(D262,Sku_Consolidated!A2:S948,19,FALSE)="VAM",VLOOKUP(U262,Store_VAM!B2:N271,13, FALSE),VLOOKUP(U262,Store_SRP!B2:N103,13, FALSE)))</f>
      </c>
      <c r="AD262">
        <f>IF(IFERROR(AC262,TRUE)=TRUE, "-","OK")</f>
      </c>
      <c r="AE262">
        <f>IF(IFERROR(VLOOKUP(U262,Store_Showcase!B2:H134,{5}, FALSE), TRUE)=TRUE, IF(IFERROR(VLOOKUP(U262,Store_SRP!B2:H103,{5}, FALSE), TRUE)=TRUE,VLOOKUP(U262,Store_VAM!B2:H271,{5}, FALSE),VLOOKUP(U262,Store_SRP!B2:H103,{5}, FALSE)), VLOOKUP(U262,Store_Showcase!B2:H134,{5}, FALSE))</f>
      </c>
      <c r="AF262">
        <f>IF(IFERROR(VLOOKUP(U262,Store_Showcase!B2:H134,{6}, FALSE), TRUE)=TRUE, IF(IFERROR(VLOOKUP(U262,Store_SRP!B2:H103,{6}, FALSE), TRUE)=TRUE,VLOOKUP(U262,Store_VAM!B2:H271,{6}, FALSE),VLOOKUP(U262,Store_SRP!B2:H103,{6}, FALSE)), VLOOKUP(U262,Store_Showcase!B2:H134,{6}, FALSE))</f>
      </c>
      <c r="AG262">
        <f>VLOOKUP(D262,Sku_Consolidated!A2:R948,18,FALSE)</f>
      </c>
      <c r="AH262">
        <f>VLOOKUP(D262,Sku_Consolidated!A2:S948,19,FALSE)</f>
      </c>
      <c r="AI262">
        <f>VLOOKUP(D262,Sku_Consolidated!A2:T948,20,FALSE)</f>
      </c>
    </row>
    <row r="263" spans="1:35" x14ac:dyDescent="0.25">
      <c r="A263">
        <v>2024</v>
      </c>
      <c r="B263" t="s">
        <v>30</v>
      </c>
      <c r="C263" t="s">
        <v>31</v>
      </c>
      <c r="D263">
        <v>21854</v>
      </c>
      <c r="E263" t="s">
        <v>315</v>
      </c>
      <c r="F263" s="12" t="s">
        <v>73</v>
      </c>
      <c r="G263" s="12" t="s">
        <v>73</v>
      </c>
      <c r="H263" t="s">
        <v>10</v>
      </c>
      <c r="I263" s="13" t="s">
        <v>437</v>
      </c>
      <c r="J263" s="13">
        <f>IF(H263="EA", I263, 0)</f>
      </c>
      <c r="K263" s="13">
        <f>IF(H263="KG", I263, I263 * VLOOKUP(D263,Sku_Consolidated!A2:U948,21,FALSE))</f>
      </c>
      <c r="L263" s="14" t="s">
        <v>36</v>
      </c>
      <c r="M263">
        <v>88</v>
      </c>
      <c r="N263" s="14" t="s">
        <v>438</v>
      </c>
      <c r="O263" s="14" t="s">
        <v>439</v>
      </c>
      <c r="P263" s="14" t="s">
        <v>36</v>
      </c>
      <c r="Q263" s="14" t="s">
        <v>439</v>
      </c>
      <c r="R263">
        <f>IF(IFERROR(VLOOKUP(U263,Store_Showcase!B2:H134,7, FALSE), TRUE)=TRUE, IF(IFERROR(VLOOKUP(U263,Store_SRP!B2:H103,7, FALSE), TRUE)=TRUE,VLOOKUP(U263,Store_VAM!B2:H271,7, FALSE),VLOOKUP(U263,Store_SRP!B2:H103,7, FALSE)), VLOOKUP(U263,Store_Showcase!B2:H134,7, FALSE))</f>
      </c>
      <c r="S263">
        <f>IF(IFERROR(VLOOKUP(U263,Store_Showcase!B2:K134,10, FALSE), TRUE)=TRUE, IF(IFERROR(VLOOKUP(U263,Store_SRP!B2:K103,10, FALSE), TRUE)=TRUE,VLOOKUP(U263,Store_VAM!B2:K271,10, FALSE),VLOOKUP(U263,Store_SRP!B2:K103,10, FALSE)), VLOOKUP(U263,Store_Showcase!B2:K134,10, FALSE))</f>
      </c>
      <c r="T263">
        <f>IF(VLOOKUP(D263,Sku_Consolidated!A2:S948,19,FALSE)="SHOWCASE", VLOOKUP(U263,Store_Showcase!B2:L134,11, FALSE), IF(VLOOKUP(D263,Sku_Consolidated!A2:S948,19,FALSE)="VAM",VLOOKUP(U263,Store_VAM!B2:L271,11, FALSE),VLOOKUP(U263,Store_SRP!B2:L103,11, FALSE)))</f>
      </c>
      <c r="U263" s="14">
        <v>2012</v>
      </c>
      <c r="V263">
        <f>IF(VLOOKUP(D263,Sku_Consolidated!A2:S948,19,FALSE)="SHOWCASE", VLOOKUP(U263,Store_Showcase!B2:C134,2, FALSE), IF(VLOOKUP(D263,Sku_Consolidated!A2:S948,19,FALSE)="VAM",VLOOKUP(U263,Store_VAM!B2:C271,2, FALSE),VLOOKUP(U263,Store_SRP!B2:C103,2, FALSE)))</f>
      </c>
      <c r="W263">
        <f>VLOOKUP(D263,Sku_Consolidated!A2:G948, 7, FALSE)</f>
      </c>
      <c r="X263">
        <f>VLOOKUP(D263,Sku_Consolidated!A2:K948, 11, FALSE)</f>
      </c>
      <c r="Y263">
        <f>VLOOKUP(D263,Sku_Consolidated!A2:H948, 8, FALSE)</f>
      </c>
      <c r="Z263">
        <f>VLOOKUP(D263,Sku_Consolidated!A2:I948, 9, FALSE)</f>
      </c>
      <c r="AA263" t="s">
        <v>41</v>
      </c>
      <c r="AB263">
        <f>VLOOKUP(D263,Sku_Consolidated!A2:E948, {5}, FALSE)</f>
      </c>
      <c r="AC263">
        <f>IF(VLOOKUP(D263,Sku_Consolidated!A2:S948,19,FALSE)="SHOWCASE", VLOOKUP(U263,Store_Showcase!B2:N134,13, FALSE), IF(VLOOKUP(D263,Sku_Consolidated!A2:S948,19,FALSE)="VAM",VLOOKUP(U263,Store_VAM!B2:N271,13, FALSE),VLOOKUP(U263,Store_SRP!B2:N103,13, FALSE)))</f>
      </c>
      <c r="AD263">
        <f>IF(IFERROR(AC263,TRUE)=TRUE, "-","OK")</f>
      </c>
      <c r="AE263">
        <f>IF(IFERROR(VLOOKUP(U263,Store_Showcase!B2:H134,{5}, FALSE), TRUE)=TRUE, IF(IFERROR(VLOOKUP(U263,Store_SRP!B2:H103,{5}, FALSE), TRUE)=TRUE,VLOOKUP(U263,Store_VAM!B2:H271,{5}, FALSE),VLOOKUP(U263,Store_SRP!B2:H103,{5}, FALSE)), VLOOKUP(U263,Store_Showcase!B2:H134,{5}, FALSE))</f>
      </c>
      <c r="AF263">
        <f>IF(IFERROR(VLOOKUP(U263,Store_Showcase!B2:H134,{6}, FALSE), TRUE)=TRUE, IF(IFERROR(VLOOKUP(U263,Store_SRP!B2:H103,{6}, FALSE), TRUE)=TRUE,VLOOKUP(U263,Store_VAM!B2:H271,{6}, FALSE),VLOOKUP(U263,Store_SRP!B2:H103,{6}, FALSE)), VLOOKUP(U263,Store_Showcase!B2:H134,{6}, FALSE))</f>
      </c>
      <c r="AG263">
        <f>VLOOKUP(D263,Sku_Consolidated!A2:R948,18,FALSE)</f>
      </c>
      <c r="AH263">
        <f>VLOOKUP(D263,Sku_Consolidated!A2:S948,19,FALSE)</f>
      </c>
      <c r="AI263">
        <f>VLOOKUP(D263,Sku_Consolidated!A2:T948,20,FALSE)</f>
      </c>
    </row>
    <row r="264" spans="1:35" x14ac:dyDescent="0.25">
      <c r="A264">
        <v>2024</v>
      </c>
      <c r="B264" t="s">
        <v>30</v>
      </c>
      <c r="C264" t="s">
        <v>31</v>
      </c>
      <c r="D264">
        <v>21855</v>
      </c>
      <c r="E264" t="s">
        <v>440</v>
      </c>
      <c r="F264" s="12" t="s">
        <v>73</v>
      </c>
      <c r="G264" s="12" t="s">
        <v>73</v>
      </c>
      <c r="H264" t="s">
        <v>10</v>
      </c>
      <c r="I264" s="13" t="s">
        <v>355</v>
      </c>
      <c r="J264" s="13">
        <f>IF(H264="EA", I264, 0)</f>
      </c>
      <c r="K264" s="13">
        <f>IF(H264="KG", I264, I264 * VLOOKUP(D264,Sku_Consolidated!A2:U948,21,FALSE))</f>
      </c>
      <c r="L264" s="14" t="s">
        <v>36</v>
      </c>
      <c r="M264">
        <v>88</v>
      </c>
      <c r="N264" s="14" t="s">
        <v>441</v>
      </c>
      <c r="O264" s="14" t="s">
        <v>442</v>
      </c>
      <c r="P264" s="14" t="s">
        <v>36</v>
      </c>
      <c r="Q264" s="14" t="s">
        <v>442</v>
      </c>
      <c r="R264">
        <f>IF(IFERROR(VLOOKUP(U264,Store_Showcase!B2:H134,7, FALSE), TRUE)=TRUE, IF(IFERROR(VLOOKUP(U264,Store_SRP!B2:H103,7, FALSE), TRUE)=TRUE,VLOOKUP(U264,Store_VAM!B2:H271,7, FALSE),VLOOKUP(U264,Store_SRP!B2:H103,7, FALSE)), VLOOKUP(U264,Store_Showcase!B2:H134,7, FALSE))</f>
      </c>
      <c r="S264">
        <f>IF(IFERROR(VLOOKUP(U264,Store_Showcase!B2:K134,10, FALSE), TRUE)=TRUE, IF(IFERROR(VLOOKUP(U264,Store_SRP!B2:K103,10, FALSE), TRUE)=TRUE,VLOOKUP(U264,Store_VAM!B2:K271,10, FALSE),VLOOKUP(U264,Store_SRP!B2:K103,10, FALSE)), VLOOKUP(U264,Store_Showcase!B2:K134,10, FALSE))</f>
      </c>
      <c r="T264">
        <f>IF(VLOOKUP(D264,Sku_Consolidated!A2:S948,19,FALSE)="SHOWCASE", VLOOKUP(U264,Store_Showcase!B2:L134,11, FALSE), IF(VLOOKUP(D264,Sku_Consolidated!A2:S948,19,FALSE)="VAM",VLOOKUP(U264,Store_VAM!B2:L271,11, FALSE),VLOOKUP(U264,Store_SRP!B2:L103,11, FALSE)))</f>
      </c>
      <c r="U264" s="14">
        <v>2012</v>
      </c>
      <c r="V264">
        <f>IF(VLOOKUP(D264,Sku_Consolidated!A2:S948,19,FALSE)="SHOWCASE", VLOOKUP(U264,Store_Showcase!B2:C134,2, FALSE), IF(VLOOKUP(D264,Sku_Consolidated!A2:S948,19,FALSE)="VAM",VLOOKUP(U264,Store_VAM!B2:C271,2, FALSE),VLOOKUP(U264,Store_SRP!B2:C103,2, FALSE)))</f>
      </c>
      <c r="W264">
        <f>VLOOKUP(D264,Sku_Consolidated!A2:G948, 7, FALSE)</f>
      </c>
      <c r="X264">
        <f>VLOOKUP(D264,Sku_Consolidated!A2:K948, 11, FALSE)</f>
      </c>
      <c r="Y264">
        <f>VLOOKUP(D264,Sku_Consolidated!A2:H948, 8, FALSE)</f>
      </c>
      <c r="Z264">
        <f>VLOOKUP(D264,Sku_Consolidated!A2:I948, 9, FALSE)</f>
      </c>
      <c r="AA264" t="s">
        <v>41</v>
      </c>
      <c r="AB264">
        <f>VLOOKUP(D264,Sku_Consolidated!A2:E948, {5}, FALSE)</f>
      </c>
      <c r="AC264">
        <f>IF(VLOOKUP(D264,Sku_Consolidated!A2:S948,19,FALSE)="SHOWCASE", VLOOKUP(U264,Store_Showcase!B2:N134,13, FALSE), IF(VLOOKUP(D264,Sku_Consolidated!A2:S948,19,FALSE)="VAM",VLOOKUP(U264,Store_VAM!B2:N271,13, FALSE),VLOOKUP(U264,Store_SRP!B2:N103,13, FALSE)))</f>
      </c>
      <c r="AD264">
        <f>IF(IFERROR(AC264,TRUE)=TRUE, "-","OK")</f>
      </c>
      <c r="AE264">
        <f>IF(IFERROR(VLOOKUP(U264,Store_Showcase!B2:H134,{5}, FALSE), TRUE)=TRUE, IF(IFERROR(VLOOKUP(U264,Store_SRP!B2:H103,{5}, FALSE), TRUE)=TRUE,VLOOKUP(U264,Store_VAM!B2:H271,{5}, FALSE),VLOOKUP(U264,Store_SRP!B2:H103,{5}, FALSE)), VLOOKUP(U264,Store_Showcase!B2:H134,{5}, FALSE))</f>
      </c>
      <c r="AF264">
        <f>IF(IFERROR(VLOOKUP(U264,Store_Showcase!B2:H134,{6}, FALSE), TRUE)=TRUE, IF(IFERROR(VLOOKUP(U264,Store_SRP!B2:H103,{6}, FALSE), TRUE)=TRUE,VLOOKUP(U264,Store_VAM!B2:H271,{6}, FALSE),VLOOKUP(U264,Store_SRP!B2:H103,{6}, FALSE)), VLOOKUP(U264,Store_Showcase!B2:H134,{6}, FALSE))</f>
      </c>
      <c r="AG264">
        <f>VLOOKUP(D264,Sku_Consolidated!A2:R948,18,FALSE)</f>
      </c>
      <c r="AH264">
        <f>VLOOKUP(D264,Sku_Consolidated!A2:S948,19,FALSE)</f>
      </c>
      <c r="AI264">
        <f>VLOOKUP(D264,Sku_Consolidated!A2:T948,20,FALSE)</f>
      </c>
    </row>
    <row r="265" spans="1:35" x14ac:dyDescent="0.25">
      <c r="A265">
        <v>2024</v>
      </c>
      <c r="B265" t="s">
        <v>30</v>
      </c>
      <c r="C265" t="s">
        <v>31</v>
      </c>
      <c r="D265">
        <v>21862</v>
      </c>
      <c r="E265" t="s">
        <v>443</v>
      </c>
      <c r="F265" s="12" t="s">
        <v>73</v>
      </c>
      <c r="G265" s="12" t="s">
        <v>73</v>
      </c>
      <c r="H265" t="s">
        <v>10</v>
      </c>
      <c r="I265" s="13" t="s">
        <v>444</v>
      </c>
      <c r="J265" s="13">
        <f>IF(H265="EA", I265, 0)</f>
      </c>
      <c r="K265" s="13">
        <f>IF(H265="KG", I265, I265 * VLOOKUP(D265,Sku_Consolidated!A2:U948,21,FALSE))</f>
      </c>
      <c r="L265" s="14" t="s">
        <v>36</v>
      </c>
      <c r="M265">
        <v>88</v>
      </c>
      <c r="N265" s="14" t="s">
        <v>445</v>
      </c>
      <c r="O265" s="14" t="s">
        <v>446</v>
      </c>
      <c r="P265" s="14" t="s">
        <v>36</v>
      </c>
      <c r="Q265" s="14" t="s">
        <v>446</v>
      </c>
      <c r="R265">
        <f>IF(IFERROR(VLOOKUP(U265,Store_Showcase!B2:H134,7, FALSE), TRUE)=TRUE, IF(IFERROR(VLOOKUP(U265,Store_SRP!B2:H103,7, FALSE), TRUE)=TRUE,VLOOKUP(U265,Store_VAM!B2:H271,7, FALSE),VLOOKUP(U265,Store_SRP!B2:H103,7, FALSE)), VLOOKUP(U265,Store_Showcase!B2:H134,7, FALSE))</f>
      </c>
      <c r="S265">
        <f>IF(IFERROR(VLOOKUP(U265,Store_Showcase!B2:K134,10, FALSE), TRUE)=TRUE, IF(IFERROR(VLOOKUP(U265,Store_SRP!B2:K103,10, FALSE), TRUE)=TRUE,VLOOKUP(U265,Store_VAM!B2:K271,10, FALSE),VLOOKUP(U265,Store_SRP!B2:K103,10, FALSE)), VLOOKUP(U265,Store_Showcase!B2:K134,10, FALSE))</f>
      </c>
      <c r="T265">
        <f>IF(VLOOKUP(D265,Sku_Consolidated!A2:S948,19,FALSE)="SHOWCASE", VLOOKUP(U265,Store_Showcase!B2:L134,11, FALSE), IF(VLOOKUP(D265,Sku_Consolidated!A2:S948,19,FALSE)="VAM",VLOOKUP(U265,Store_VAM!B2:L271,11, FALSE),VLOOKUP(U265,Store_SRP!B2:L103,11, FALSE)))</f>
      </c>
      <c r="U265" s="14">
        <v>2012</v>
      </c>
      <c r="V265">
        <f>IF(VLOOKUP(D265,Sku_Consolidated!A2:S948,19,FALSE)="SHOWCASE", VLOOKUP(U265,Store_Showcase!B2:C134,2, FALSE), IF(VLOOKUP(D265,Sku_Consolidated!A2:S948,19,FALSE)="VAM",VLOOKUP(U265,Store_VAM!B2:C271,2, FALSE),VLOOKUP(U265,Store_SRP!B2:C103,2, FALSE)))</f>
      </c>
      <c r="W265">
        <f>VLOOKUP(D265,Sku_Consolidated!A2:G948, 7, FALSE)</f>
      </c>
      <c r="X265">
        <f>VLOOKUP(D265,Sku_Consolidated!A2:K948, 11, FALSE)</f>
      </c>
      <c r="Y265">
        <f>VLOOKUP(D265,Sku_Consolidated!A2:H948, 8, FALSE)</f>
      </c>
      <c r="Z265">
        <f>VLOOKUP(D265,Sku_Consolidated!A2:I948, 9, FALSE)</f>
      </c>
      <c r="AA265" t="s">
        <v>41</v>
      </c>
      <c r="AB265">
        <f>VLOOKUP(D265,Sku_Consolidated!A2:E948, {5}, FALSE)</f>
      </c>
      <c r="AC265">
        <f>IF(VLOOKUP(D265,Sku_Consolidated!A2:S948,19,FALSE)="SHOWCASE", VLOOKUP(U265,Store_Showcase!B2:N134,13, FALSE), IF(VLOOKUP(D265,Sku_Consolidated!A2:S948,19,FALSE)="VAM",VLOOKUP(U265,Store_VAM!B2:N271,13, FALSE),VLOOKUP(U265,Store_SRP!B2:N103,13, FALSE)))</f>
      </c>
      <c r="AD265">
        <f>IF(IFERROR(AC265,TRUE)=TRUE, "-","OK")</f>
      </c>
      <c r="AE265">
        <f>IF(IFERROR(VLOOKUP(U265,Store_Showcase!B2:H134,{5}, FALSE), TRUE)=TRUE, IF(IFERROR(VLOOKUP(U265,Store_SRP!B2:H103,{5}, FALSE), TRUE)=TRUE,VLOOKUP(U265,Store_VAM!B2:H271,{5}, FALSE),VLOOKUP(U265,Store_SRP!B2:H103,{5}, FALSE)), VLOOKUP(U265,Store_Showcase!B2:H134,{5}, FALSE))</f>
      </c>
      <c r="AF265">
        <f>IF(IFERROR(VLOOKUP(U265,Store_Showcase!B2:H134,{6}, FALSE), TRUE)=TRUE, IF(IFERROR(VLOOKUP(U265,Store_SRP!B2:H103,{6}, FALSE), TRUE)=TRUE,VLOOKUP(U265,Store_VAM!B2:H271,{6}, FALSE),VLOOKUP(U265,Store_SRP!B2:H103,{6}, FALSE)), VLOOKUP(U265,Store_Showcase!B2:H134,{6}, FALSE))</f>
      </c>
      <c r="AG265">
        <f>VLOOKUP(D265,Sku_Consolidated!A2:R948,18,FALSE)</f>
      </c>
      <c r="AH265">
        <f>VLOOKUP(D265,Sku_Consolidated!A2:S948,19,FALSE)</f>
      </c>
      <c r="AI265">
        <f>VLOOKUP(D265,Sku_Consolidated!A2:T948,20,FALSE)</f>
      </c>
    </row>
    <row r="266" spans="1:35" x14ac:dyDescent="0.25">
      <c r="A266">
        <v>2024</v>
      </c>
      <c r="B266" t="s">
        <v>30</v>
      </c>
      <c r="C266" t="s">
        <v>31</v>
      </c>
      <c r="D266">
        <v>21882</v>
      </c>
      <c r="E266" t="s">
        <v>332</v>
      </c>
      <c r="F266" s="12" t="s">
        <v>73</v>
      </c>
      <c r="G266" s="12" t="s">
        <v>73</v>
      </c>
      <c r="H266" t="s">
        <v>10</v>
      </c>
      <c r="I266" s="13" t="s">
        <v>447</v>
      </c>
      <c r="J266" s="13">
        <f>IF(H266="EA", I266, 0)</f>
      </c>
      <c r="K266" s="13">
        <f>IF(H266="KG", I266, I266 * VLOOKUP(D266,Sku_Consolidated!A2:U948,21,FALSE))</f>
      </c>
      <c r="L266" s="14" t="s">
        <v>36</v>
      </c>
      <c r="M266">
        <v>88</v>
      </c>
      <c r="N266" s="14" t="s">
        <v>448</v>
      </c>
      <c r="O266" s="14" t="s">
        <v>449</v>
      </c>
      <c r="P266" s="14" t="s">
        <v>36</v>
      </c>
      <c r="Q266" s="14" t="s">
        <v>449</v>
      </c>
      <c r="R266">
        <f>IF(IFERROR(VLOOKUP(U266,Store_Showcase!B2:H134,7, FALSE), TRUE)=TRUE, IF(IFERROR(VLOOKUP(U266,Store_SRP!B2:H103,7, FALSE), TRUE)=TRUE,VLOOKUP(U266,Store_VAM!B2:H271,7, FALSE),VLOOKUP(U266,Store_SRP!B2:H103,7, FALSE)), VLOOKUP(U266,Store_Showcase!B2:H134,7, FALSE))</f>
      </c>
      <c r="S266">
        <f>IF(IFERROR(VLOOKUP(U266,Store_Showcase!B2:K134,10, FALSE), TRUE)=TRUE, IF(IFERROR(VLOOKUP(U266,Store_SRP!B2:K103,10, FALSE), TRUE)=TRUE,VLOOKUP(U266,Store_VAM!B2:K271,10, FALSE),VLOOKUP(U266,Store_SRP!B2:K103,10, FALSE)), VLOOKUP(U266,Store_Showcase!B2:K134,10, FALSE))</f>
      </c>
      <c r="T266">
        <f>IF(VLOOKUP(D266,Sku_Consolidated!A2:S948,19,FALSE)="SHOWCASE", VLOOKUP(U266,Store_Showcase!B2:L134,11, FALSE), IF(VLOOKUP(D266,Sku_Consolidated!A2:S948,19,FALSE)="VAM",VLOOKUP(U266,Store_VAM!B2:L271,11, FALSE),VLOOKUP(U266,Store_SRP!B2:L103,11, FALSE)))</f>
      </c>
      <c r="U266" s="14">
        <v>2012</v>
      </c>
      <c r="V266">
        <f>IF(VLOOKUP(D266,Sku_Consolidated!A2:S948,19,FALSE)="SHOWCASE", VLOOKUP(U266,Store_Showcase!B2:C134,2, FALSE), IF(VLOOKUP(D266,Sku_Consolidated!A2:S948,19,FALSE)="VAM",VLOOKUP(U266,Store_VAM!B2:C271,2, FALSE),VLOOKUP(U266,Store_SRP!B2:C103,2, FALSE)))</f>
      </c>
      <c r="W266">
        <f>VLOOKUP(D266,Sku_Consolidated!A2:G948, 7, FALSE)</f>
      </c>
      <c r="X266">
        <f>VLOOKUP(D266,Sku_Consolidated!A2:K948, 11, FALSE)</f>
      </c>
      <c r="Y266">
        <f>VLOOKUP(D266,Sku_Consolidated!A2:H948, 8, FALSE)</f>
      </c>
      <c r="Z266">
        <f>VLOOKUP(D266,Sku_Consolidated!A2:I948, 9, FALSE)</f>
      </c>
      <c r="AA266" t="s">
        <v>41</v>
      </c>
      <c r="AB266">
        <f>VLOOKUP(D266,Sku_Consolidated!A2:E948, {5}, FALSE)</f>
      </c>
      <c r="AC266">
        <f>IF(VLOOKUP(D266,Sku_Consolidated!A2:S948,19,FALSE)="SHOWCASE", VLOOKUP(U266,Store_Showcase!B2:N134,13, FALSE), IF(VLOOKUP(D266,Sku_Consolidated!A2:S948,19,FALSE)="VAM",VLOOKUP(U266,Store_VAM!B2:N271,13, FALSE),VLOOKUP(U266,Store_SRP!B2:N103,13, FALSE)))</f>
      </c>
      <c r="AD266">
        <f>IF(IFERROR(AC266,TRUE)=TRUE, "-","OK")</f>
      </c>
      <c r="AE266">
        <f>IF(IFERROR(VLOOKUP(U266,Store_Showcase!B2:H134,{5}, FALSE), TRUE)=TRUE, IF(IFERROR(VLOOKUP(U266,Store_SRP!B2:H103,{5}, FALSE), TRUE)=TRUE,VLOOKUP(U266,Store_VAM!B2:H271,{5}, FALSE),VLOOKUP(U266,Store_SRP!B2:H103,{5}, FALSE)), VLOOKUP(U266,Store_Showcase!B2:H134,{5}, FALSE))</f>
      </c>
      <c r="AF266">
        <f>IF(IFERROR(VLOOKUP(U266,Store_Showcase!B2:H134,{6}, FALSE), TRUE)=TRUE, IF(IFERROR(VLOOKUP(U266,Store_SRP!B2:H103,{6}, FALSE), TRUE)=TRUE,VLOOKUP(U266,Store_VAM!B2:H271,{6}, FALSE),VLOOKUP(U266,Store_SRP!B2:H103,{6}, FALSE)), VLOOKUP(U266,Store_Showcase!B2:H134,{6}, FALSE))</f>
      </c>
      <c r="AG266">
        <f>VLOOKUP(D266,Sku_Consolidated!A2:R948,18,FALSE)</f>
      </c>
      <c r="AH266">
        <f>VLOOKUP(D266,Sku_Consolidated!A2:S948,19,FALSE)</f>
      </c>
      <c r="AI266">
        <f>VLOOKUP(D266,Sku_Consolidated!A2:T948,20,FALSE)</f>
      </c>
    </row>
    <row r="267" spans="1:35" x14ac:dyDescent="0.25">
      <c r="A267">
        <v>2024</v>
      </c>
      <c r="B267" t="s">
        <v>30</v>
      </c>
      <c r="C267" t="s">
        <v>31</v>
      </c>
      <c r="D267">
        <v>21826</v>
      </c>
      <c r="E267" t="s">
        <v>239</v>
      </c>
      <c r="F267" s="12" t="s">
        <v>79</v>
      </c>
      <c r="G267" s="12" t="s">
        <v>79</v>
      </c>
      <c r="H267" t="s">
        <v>10</v>
      </c>
      <c r="I267" s="13" t="s">
        <v>450</v>
      </c>
      <c r="J267" s="13">
        <f>IF(H267="EA", I267, 0)</f>
      </c>
      <c r="K267" s="13">
        <f>IF(H267="KG", I267, I267 * VLOOKUP(D267,Sku_Consolidated!A2:U948,21,FALSE))</f>
      </c>
      <c r="L267" s="14" t="s">
        <v>36</v>
      </c>
      <c r="M267">
        <v>88</v>
      </c>
      <c r="N267" s="14" t="s">
        <v>451</v>
      </c>
      <c r="O267" s="14" t="s">
        <v>452</v>
      </c>
      <c r="P267" s="14" t="s">
        <v>36</v>
      </c>
      <c r="Q267" s="14" t="s">
        <v>452</v>
      </c>
      <c r="R267">
        <f>IF(IFERROR(VLOOKUP(U267,Store_Showcase!B2:H134,7, FALSE), TRUE)=TRUE, IF(IFERROR(VLOOKUP(U267,Store_SRP!B2:H103,7, FALSE), TRUE)=TRUE,VLOOKUP(U267,Store_VAM!B2:H271,7, FALSE),VLOOKUP(U267,Store_SRP!B2:H103,7, FALSE)), VLOOKUP(U267,Store_Showcase!B2:H134,7, FALSE))</f>
      </c>
      <c r="S267">
        <f>IF(IFERROR(VLOOKUP(U267,Store_Showcase!B2:K134,10, FALSE), TRUE)=TRUE, IF(IFERROR(VLOOKUP(U267,Store_SRP!B2:K103,10, FALSE), TRUE)=TRUE,VLOOKUP(U267,Store_VAM!B2:K271,10, FALSE),VLOOKUP(U267,Store_SRP!B2:K103,10, FALSE)), VLOOKUP(U267,Store_Showcase!B2:K134,10, FALSE))</f>
      </c>
      <c r="T267">
        <f>IF(VLOOKUP(D267,Sku_Consolidated!A2:S948,19,FALSE)="SHOWCASE", VLOOKUP(U267,Store_Showcase!B2:L134,11, FALSE), IF(VLOOKUP(D267,Sku_Consolidated!A2:S948,19,FALSE)="VAM",VLOOKUP(U267,Store_VAM!B2:L271,11, FALSE),VLOOKUP(U267,Store_SRP!B2:L103,11, FALSE)))</f>
      </c>
      <c r="U267" s="14">
        <v>2012</v>
      </c>
      <c r="V267">
        <f>IF(VLOOKUP(D267,Sku_Consolidated!A2:S948,19,FALSE)="SHOWCASE", VLOOKUP(U267,Store_Showcase!B2:C134,2, FALSE), IF(VLOOKUP(D267,Sku_Consolidated!A2:S948,19,FALSE)="VAM",VLOOKUP(U267,Store_VAM!B2:C271,2, FALSE),VLOOKUP(U267,Store_SRP!B2:C103,2, FALSE)))</f>
      </c>
      <c r="W267">
        <f>VLOOKUP(D267,Sku_Consolidated!A2:G948, 7, FALSE)</f>
      </c>
      <c r="X267">
        <f>VLOOKUP(D267,Sku_Consolidated!A2:K948, 11, FALSE)</f>
      </c>
      <c r="Y267">
        <f>VLOOKUP(D267,Sku_Consolidated!A2:H948, 8, FALSE)</f>
      </c>
      <c r="Z267">
        <f>VLOOKUP(D267,Sku_Consolidated!A2:I948, 9, FALSE)</f>
      </c>
      <c r="AA267" t="s">
        <v>41</v>
      </c>
      <c r="AB267">
        <f>VLOOKUP(D267,Sku_Consolidated!A2:E948, {5}, FALSE)</f>
      </c>
      <c r="AC267">
        <f>IF(VLOOKUP(D267,Sku_Consolidated!A2:S948,19,FALSE)="SHOWCASE", VLOOKUP(U267,Store_Showcase!B2:N134,13, FALSE), IF(VLOOKUP(D267,Sku_Consolidated!A2:S948,19,FALSE)="VAM",VLOOKUP(U267,Store_VAM!B2:N271,13, FALSE),VLOOKUP(U267,Store_SRP!B2:N103,13, FALSE)))</f>
      </c>
      <c r="AD267">
        <f>IF(IFERROR(AC267,TRUE)=TRUE, "-","OK")</f>
      </c>
      <c r="AE267">
        <f>IF(IFERROR(VLOOKUP(U267,Store_Showcase!B2:H134,{5}, FALSE), TRUE)=TRUE, IF(IFERROR(VLOOKUP(U267,Store_SRP!B2:H103,{5}, FALSE), TRUE)=TRUE,VLOOKUP(U267,Store_VAM!B2:H271,{5}, FALSE),VLOOKUP(U267,Store_SRP!B2:H103,{5}, FALSE)), VLOOKUP(U267,Store_Showcase!B2:H134,{5}, FALSE))</f>
      </c>
      <c r="AF267">
        <f>IF(IFERROR(VLOOKUP(U267,Store_Showcase!B2:H134,{6}, FALSE), TRUE)=TRUE, IF(IFERROR(VLOOKUP(U267,Store_SRP!B2:H103,{6}, FALSE), TRUE)=TRUE,VLOOKUP(U267,Store_VAM!B2:H271,{6}, FALSE),VLOOKUP(U267,Store_SRP!B2:H103,{6}, FALSE)), VLOOKUP(U267,Store_Showcase!B2:H134,{6}, FALSE))</f>
      </c>
      <c r="AG267">
        <f>VLOOKUP(D267,Sku_Consolidated!A2:R948,18,FALSE)</f>
      </c>
      <c r="AH267">
        <f>VLOOKUP(D267,Sku_Consolidated!A2:S948,19,FALSE)</f>
      </c>
      <c r="AI267">
        <f>VLOOKUP(D267,Sku_Consolidated!A2:T948,20,FALSE)</f>
      </c>
    </row>
    <row r="268" spans="1:35" x14ac:dyDescent="0.25">
      <c r="A268">
        <v>2024</v>
      </c>
      <c r="B268" t="s">
        <v>30</v>
      </c>
      <c r="C268" t="s">
        <v>31</v>
      </c>
      <c r="D268">
        <v>21832</v>
      </c>
      <c r="E268" t="s">
        <v>245</v>
      </c>
      <c r="F268" s="12" t="s">
        <v>79</v>
      </c>
      <c r="G268" s="12" t="s">
        <v>79</v>
      </c>
      <c r="H268" t="s">
        <v>10</v>
      </c>
      <c r="I268" s="13" t="s">
        <v>453</v>
      </c>
      <c r="J268" s="13">
        <f>IF(H268="EA", I268, 0)</f>
      </c>
      <c r="K268" s="13">
        <f>IF(H268="KG", I268, I268 * VLOOKUP(D268,Sku_Consolidated!A2:U948,21,FALSE))</f>
      </c>
      <c r="L268" s="14" t="s">
        <v>36</v>
      </c>
      <c r="M268">
        <v>88</v>
      </c>
      <c r="N268" s="14" t="s">
        <v>454</v>
      </c>
      <c r="O268" s="14" t="s">
        <v>455</v>
      </c>
      <c r="P268" s="14" t="s">
        <v>36</v>
      </c>
      <c r="Q268" s="14" t="s">
        <v>455</v>
      </c>
      <c r="R268">
        <f>IF(IFERROR(VLOOKUP(U268,Store_Showcase!B2:H134,7, FALSE), TRUE)=TRUE, IF(IFERROR(VLOOKUP(U268,Store_SRP!B2:H103,7, FALSE), TRUE)=TRUE,VLOOKUP(U268,Store_VAM!B2:H271,7, FALSE),VLOOKUP(U268,Store_SRP!B2:H103,7, FALSE)), VLOOKUP(U268,Store_Showcase!B2:H134,7, FALSE))</f>
      </c>
      <c r="S268">
        <f>IF(IFERROR(VLOOKUP(U268,Store_Showcase!B2:K134,10, FALSE), TRUE)=TRUE, IF(IFERROR(VLOOKUP(U268,Store_SRP!B2:K103,10, FALSE), TRUE)=TRUE,VLOOKUP(U268,Store_VAM!B2:K271,10, FALSE),VLOOKUP(U268,Store_SRP!B2:K103,10, FALSE)), VLOOKUP(U268,Store_Showcase!B2:K134,10, FALSE))</f>
      </c>
      <c r="T268">
        <f>IF(VLOOKUP(D268,Sku_Consolidated!A2:S948,19,FALSE)="SHOWCASE", VLOOKUP(U268,Store_Showcase!B2:L134,11, FALSE), IF(VLOOKUP(D268,Sku_Consolidated!A2:S948,19,FALSE)="VAM",VLOOKUP(U268,Store_VAM!B2:L271,11, FALSE),VLOOKUP(U268,Store_SRP!B2:L103,11, FALSE)))</f>
      </c>
      <c r="U268" s="14">
        <v>2012</v>
      </c>
      <c r="V268">
        <f>IF(VLOOKUP(D268,Sku_Consolidated!A2:S948,19,FALSE)="SHOWCASE", VLOOKUP(U268,Store_Showcase!B2:C134,2, FALSE), IF(VLOOKUP(D268,Sku_Consolidated!A2:S948,19,FALSE)="VAM",VLOOKUP(U268,Store_VAM!B2:C271,2, FALSE),VLOOKUP(U268,Store_SRP!B2:C103,2, FALSE)))</f>
      </c>
      <c r="W268">
        <f>VLOOKUP(D268,Sku_Consolidated!A2:G948, 7, FALSE)</f>
      </c>
      <c r="X268">
        <f>VLOOKUP(D268,Sku_Consolidated!A2:K948, 11, FALSE)</f>
      </c>
      <c r="Y268">
        <f>VLOOKUP(D268,Sku_Consolidated!A2:H948, 8, FALSE)</f>
      </c>
      <c r="Z268">
        <f>VLOOKUP(D268,Sku_Consolidated!A2:I948, 9, FALSE)</f>
      </c>
      <c r="AA268" t="s">
        <v>41</v>
      </c>
      <c r="AB268">
        <f>VLOOKUP(D268,Sku_Consolidated!A2:E948, {5}, FALSE)</f>
      </c>
      <c r="AC268">
        <f>IF(VLOOKUP(D268,Sku_Consolidated!A2:S948,19,FALSE)="SHOWCASE", VLOOKUP(U268,Store_Showcase!B2:N134,13, FALSE), IF(VLOOKUP(D268,Sku_Consolidated!A2:S948,19,FALSE)="VAM",VLOOKUP(U268,Store_VAM!B2:N271,13, FALSE),VLOOKUP(U268,Store_SRP!B2:N103,13, FALSE)))</f>
      </c>
      <c r="AD268">
        <f>IF(IFERROR(AC268,TRUE)=TRUE, "-","OK")</f>
      </c>
      <c r="AE268">
        <f>IF(IFERROR(VLOOKUP(U268,Store_Showcase!B2:H134,{5}, FALSE), TRUE)=TRUE, IF(IFERROR(VLOOKUP(U268,Store_SRP!B2:H103,{5}, FALSE), TRUE)=TRUE,VLOOKUP(U268,Store_VAM!B2:H271,{5}, FALSE),VLOOKUP(U268,Store_SRP!B2:H103,{5}, FALSE)), VLOOKUP(U268,Store_Showcase!B2:H134,{5}, FALSE))</f>
      </c>
      <c r="AF268">
        <f>IF(IFERROR(VLOOKUP(U268,Store_Showcase!B2:H134,{6}, FALSE), TRUE)=TRUE, IF(IFERROR(VLOOKUP(U268,Store_SRP!B2:H103,{6}, FALSE), TRUE)=TRUE,VLOOKUP(U268,Store_VAM!B2:H271,{6}, FALSE),VLOOKUP(U268,Store_SRP!B2:H103,{6}, FALSE)), VLOOKUP(U268,Store_Showcase!B2:H134,{6}, FALSE))</f>
      </c>
      <c r="AG268">
        <f>VLOOKUP(D268,Sku_Consolidated!A2:R948,18,FALSE)</f>
      </c>
      <c r="AH268">
        <f>VLOOKUP(D268,Sku_Consolidated!A2:S948,19,FALSE)</f>
      </c>
      <c r="AI268">
        <f>VLOOKUP(D268,Sku_Consolidated!A2:T948,20,FALSE)</f>
      </c>
    </row>
    <row r="269" spans="1:35" x14ac:dyDescent="0.25">
      <c r="A269">
        <v>2024</v>
      </c>
      <c r="B269" t="s">
        <v>30</v>
      </c>
      <c r="C269" t="s">
        <v>31</v>
      </c>
      <c r="D269">
        <v>21834</v>
      </c>
      <c r="E269" t="s">
        <v>303</v>
      </c>
      <c r="F269" s="12" t="s">
        <v>79</v>
      </c>
      <c r="G269" s="12" t="s">
        <v>79</v>
      </c>
      <c r="H269" t="s">
        <v>10</v>
      </c>
      <c r="I269" s="13" t="s">
        <v>456</v>
      </c>
      <c r="J269" s="13">
        <f>IF(H269="EA", I269, 0)</f>
      </c>
      <c r="K269" s="13">
        <f>IF(H269="KG", I269, I269 * VLOOKUP(D269,Sku_Consolidated!A2:U948,21,FALSE))</f>
      </c>
      <c r="L269" s="14" t="s">
        <v>36</v>
      </c>
      <c r="M269">
        <v>88</v>
      </c>
      <c r="N269" s="14" t="s">
        <v>457</v>
      </c>
      <c r="O269" s="14" t="s">
        <v>458</v>
      </c>
      <c r="P269" s="14" t="s">
        <v>36</v>
      </c>
      <c r="Q269" s="14" t="s">
        <v>458</v>
      </c>
      <c r="R269">
        <f>IF(IFERROR(VLOOKUP(U269,Store_Showcase!B2:H134,7, FALSE), TRUE)=TRUE, IF(IFERROR(VLOOKUP(U269,Store_SRP!B2:H103,7, FALSE), TRUE)=TRUE,VLOOKUP(U269,Store_VAM!B2:H271,7, FALSE),VLOOKUP(U269,Store_SRP!B2:H103,7, FALSE)), VLOOKUP(U269,Store_Showcase!B2:H134,7, FALSE))</f>
      </c>
      <c r="S269">
        <f>IF(IFERROR(VLOOKUP(U269,Store_Showcase!B2:K134,10, FALSE), TRUE)=TRUE, IF(IFERROR(VLOOKUP(U269,Store_SRP!B2:K103,10, FALSE), TRUE)=TRUE,VLOOKUP(U269,Store_VAM!B2:K271,10, FALSE),VLOOKUP(U269,Store_SRP!B2:K103,10, FALSE)), VLOOKUP(U269,Store_Showcase!B2:K134,10, FALSE))</f>
      </c>
      <c r="T269">
        <f>IF(VLOOKUP(D269,Sku_Consolidated!A2:S948,19,FALSE)="SHOWCASE", VLOOKUP(U269,Store_Showcase!B2:L134,11, FALSE), IF(VLOOKUP(D269,Sku_Consolidated!A2:S948,19,FALSE)="VAM",VLOOKUP(U269,Store_VAM!B2:L271,11, FALSE),VLOOKUP(U269,Store_SRP!B2:L103,11, FALSE)))</f>
      </c>
      <c r="U269" s="14">
        <v>2012</v>
      </c>
      <c r="V269">
        <f>IF(VLOOKUP(D269,Sku_Consolidated!A2:S948,19,FALSE)="SHOWCASE", VLOOKUP(U269,Store_Showcase!B2:C134,2, FALSE), IF(VLOOKUP(D269,Sku_Consolidated!A2:S948,19,FALSE)="VAM",VLOOKUP(U269,Store_VAM!B2:C271,2, FALSE),VLOOKUP(U269,Store_SRP!B2:C103,2, FALSE)))</f>
      </c>
      <c r="W269">
        <f>VLOOKUP(D269,Sku_Consolidated!A2:G948, 7, FALSE)</f>
      </c>
      <c r="X269">
        <f>VLOOKUP(D269,Sku_Consolidated!A2:K948, 11, FALSE)</f>
      </c>
      <c r="Y269">
        <f>VLOOKUP(D269,Sku_Consolidated!A2:H948, 8, FALSE)</f>
      </c>
      <c r="Z269">
        <f>VLOOKUP(D269,Sku_Consolidated!A2:I948, 9, FALSE)</f>
      </c>
      <c r="AA269" t="s">
        <v>41</v>
      </c>
      <c r="AB269">
        <f>VLOOKUP(D269,Sku_Consolidated!A2:E948, {5}, FALSE)</f>
      </c>
      <c r="AC269">
        <f>IF(VLOOKUP(D269,Sku_Consolidated!A2:S948,19,FALSE)="SHOWCASE", VLOOKUP(U269,Store_Showcase!B2:N134,13, FALSE), IF(VLOOKUP(D269,Sku_Consolidated!A2:S948,19,FALSE)="VAM",VLOOKUP(U269,Store_VAM!B2:N271,13, FALSE),VLOOKUP(U269,Store_SRP!B2:N103,13, FALSE)))</f>
      </c>
      <c r="AD269">
        <f>IF(IFERROR(AC269,TRUE)=TRUE, "-","OK")</f>
      </c>
      <c r="AE269">
        <f>IF(IFERROR(VLOOKUP(U269,Store_Showcase!B2:H134,{5}, FALSE), TRUE)=TRUE, IF(IFERROR(VLOOKUP(U269,Store_SRP!B2:H103,{5}, FALSE), TRUE)=TRUE,VLOOKUP(U269,Store_VAM!B2:H271,{5}, FALSE),VLOOKUP(U269,Store_SRP!B2:H103,{5}, FALSE)), VLOOKUP(U269,Store_Showcase!B2:H134,{5}, FALSE))</f>
      </c>
      <c r="AF269">
        <f>IF(IFERROR(VLOOKUP(U269,Store_Showcase!B2:H134,{6}, FALSE), TRUE)=TRUE, IF(IFERROR(VLOOKUP(U269,Store_SRP!B2:H103,{6}, FALSE), TRUE)=TRUE,VLOOKUP(U269,Store_VAM!B2:H271,{6}, FALSE),VLOOKUP(U269,Store_SRP!B2:H103,{6}, FALSE)), VLOOKUP(U269,Store_Showcase!B2:H134,{6}, FALSE))</f>
      </c>
      <c r="AG269">
        <f>VLOOKUP(D269,Sku_Consolidated!A2:R948,18,FALSE)</f>
      </c>
      <c r="AH269">
        <f>VLOOKUP(D269,Sku_Consolidated!A2:S948,19,FALSE)</f>
      </c>
      <c r="AI269">
        <f>VLOOKUP(D269,Sku_Consolidated!A2:T948,20,FALSE)</f>
      </c>
    </row>
    <row r="270" spans="1:35" x14ac:dyDescent="0.25">
      <c r="A270">
        <v>2024</v>
      </c>
      <c r="B270" t="s">
        <v>30</v>
      </c>
      <c r="C270" t="s">
        <v>31</v>
      </c>
      <c r="D270">
        <v>21838</v>
      </c>
      <c r="E270" t="s">
        <v>249</v>
      </c>
      <c r="F270" s="12" t="s">
        <v>79</v>
      </c>
      <c r="G270" s="12" t="s">
        <v>79</v>
      </c>
      <c r="H270" t="s">
        <v>10</v>
      </c>
      <c r="I270" s="13" t="s">
        <v>459</v>
      </c>
      <c r="J270" s="13">
        <f>IF(H270="EA", I270, 0)</f>
      </c>
      <c r="K270" s="13">
        <f>IF(H270="KG", I270, I270 * VLOOKUP(D270,Sku_Consolidated!A2:U948,21,FALSE))</f>
      </c>
      <c r="L270" s="14" t="s">
        <v>36</v>
      </c>
      <c r="M270">
        <v>88</v>
      </c>
      <c r="N270" s="14" t="s">
        <v>460</v>
      </c>
      <c r="O270" s="14" t="s">
        <v>461</v>
      </c>
      <c r="P270" s="14" t="s">
        <v>36</v>
      </c>
      <c r="Q270" s="14" t="s">
        <v>461</v>
      </c>
      <c r="R270">
        <f>IF(IFERROR(VLOOKUP(U270,Store_Showcase!B2:H134,7, FALSE), TRUE)=TRUE, IF(IFERROR(VLOOKUP(U270,Store_SRP!B2:H103,7, FALSE), TRUE)=TRUE,VLOOKUP(U270,Store_VAM!B2:H271,7, FALSE),VLOOKUP(U270,Store_SRP!B2:H103,7, FALSE)), VLOOKUP(U270,Store_Showcase!B2:H134,7, FALSE))</f>
      </c>
      <c r="S270">
        <f>IF(IFERROR(VLOOKUP(U270,Store_Showcase!B2:K134,10, FALSE), TRUE)=TRUE, IF(IFERROR(VLOOKUP(U270,Store_SRP!B2:K103,10, FALSE), TRUE)=TRUE,VLOOKUP(U270,Store_VAM!B2:K271,10, FALSE),VLOOKUP(U270,Store_SRP!B2:K103,10, FALSE)), VLOOKUP(U270,Store_Showcase!B2:K134,10, FALSE))</f>
      </c>
      <c r="T270">
        <f>IF(VLOOKUP(D270,Sku_Consolidated!A2:S948,19,FALSE)="SHOWCASE", VLOOKUP(U270,Store_Showcase!B2:L134,11, FALSE), IF(VLOOKUP(D270,Sku_Consolidated!A2:S948,19,FALSE)="VAM",VLOOKUP(U270,Store_VAM!B2:L271,11, FALSE),VLOOKUP(U270,Store_SRP!B2:L103,11, FALSE)))</f>
      </c>
      <c r="U270" s="14">
        <v>2012</v>
      </c>
      <c r="V270">
        <f>IF(VLOOKUP(D270,Sku_Consolidated!A2:S948,19,FALSE)="SHOWCASE", VLOOKUP(U270,Store_Showcase!B2:C134,2, FALSE), IF(VLOOKUP(D270,Sku_Consolidated!A2:S948,19,FALSE)="VAM",VLOOKUP(U270,Store_VAM!B2:C271,2, FALSE),VLOOKUP(U270,Store_SRP!B2:C103,2, FALSE)))</f>
      </c>
      <c r="W270">
        <f>VLOOKUP(D270,Sku_Consolidated!A2:G948, 7, FALSE)</f>
      </c>
      <c r="X270">
        <f>VLOOKUP(D270,Sku_Consolidated!A2:K948, 11, FALSE)</f>
      </c>
      <c r="Y270">
        <f>VLOOKUP(D270,Sku_Consolidated!A2:H948, 8, FALSE)</f>
      </c>
      <c r="Z270">
        <f>VLOOKUP(D270,Sku_Consolidated!A2:I948, 9, FALSE)</f>
      </c>
      <c r="AA270" t="s">
        <v>41</v>
      </c>
      <c r="AB270">
        <f>VLOOKUP(D270,Sku_Consolidated!A2:E948, {5}, FALSE)</f>
      </c>
      <c r="AC270">
        <f>IF(VLOOKUP(D270,Sku_Consolidated!A2:S948,19,FALSE)="SHOWCASE", VLOOKUP(U270,Store_Showcase!B2:N134,13, FALSE), IF(VLOOKUP(D270,Sku_Consolidated!A2:S948,19,FALSE)="VAM",VLOOKUP(U270,Store_VAM!B2:N271,13, FALSE),VLOOKUP(U270,Store_SRP!B2:N103,13, FALSE)))</f>
      </c>
      <c r="AD270">
        <f>IF(IFERROR(AC270,TRUE)=TRUE, "-","OK")</f>
      </c>
      <c r="AE270">
        <f>IF(IFERROR(VLOOKUP(U270,Store_Showcase!B2:H134,{5}, FALSE), TRUE)=TRUE, IF(IFERROR(VLOOKUP(U270,Store_SRP!B2:H103,{5}, FALSE), TRUE)=TRUE,VLOOKUP(U270,Store_VAM!B2:H271,{5}, FALSE),VLOOKUP(U270,Store_SRP!B2:H103,{5}, FALSE)), VLOOKUP(U270,Store_Showcase!B2:H134,{5}, FALSE))</f>
      </c>
      <c r="AF270">
        <f>IF(IFERROR(VLOOKUP(U270,Store_Showcase!B2:H134,{6}, FALSE), TRUE)=TRUE, IF(IFERROR(VLOOKUP(U270,Store_SRP!B2:H103,{6}, FALSE), TRUE)=TRUE,VLOOKUP(U270,Store_VAM!B2:H271,{6}, FALSE),VLOOKUP(U270,Store_SRP!B2:H103,{6}, FALSE)), VLOOKUP(U270,Store_Showcase!B2:H134,{6}, FALSE))</f>
      </c>
      <c r="AG270">
        <f>VLOOKUP(D270,Sku_Consolidated!A2:R948,18,FALSE)</f>
      </c>
      <c r="AH270">
        <f>VLOOKUP(D270,Sku_Consolidated!A2:S948,19,FALSE)</f>
      </c>
      <c r="AI270">
        <f>VLOOKUP(D270,Sku_Consolidated!A2:T948,20,FALSE)</f>
      </c>
    </row>
    <row r="271" spans="1:35" x14ac:dyDescent="0.25">
      <c r="A271">
        <v>2024</v>
      </c>
      <c r="B271" t="s">
        <v>30</v>
      </c>
      <c r="C271" t="s">
        <v>31</v>
      </c>
      <c r="D271">
        <v>21841</v>
      </c>
      <c r="E271" t="s">
        <v>253</v>
      </c>
      <c r="F271" s="12" t="s">
        <v>79</v>
      </c>
      <c r="G271" s="12" t="s">
        <v>79</v>
      </c>
      <c r="H271" t="s">
        <v>10</v>
      </c>
      <c r="I271" s="13" t="s">
        <v>462</v>
      </c>
      <c r="J271" s="13">
        <f>IF(H271="EA", I271, 0)</f>
      </c>
      <c r="K271" s="13">
        <f>IF(H271="KG", I271, I271 * VLOOKUP(D271,Sku_Consolidated!A2:U948,21,FALSE))</f>
      </c>
      <c r="L271" s="14" t="s">
        <v>36</v>
      </c>
      <c r="M271">
        <v>88</v>
      </c>
      <c r="N271" s="14" t="s">
        <v>463</v>
      </c>
      <c r="O271" s="14" t="s">
        <v>464</v>
      </c>
      <c r="P271" s="14" t="s">
        <v>36</v>
      </c>
      <c r="Q271" s="14" t="s">
        <v>464</v>
      </c>
      <c r="R271">
        <f>IF(IFERROR(VLOOKUP(U271,Store_Showcase!B2:H134,7, FALSE), TRUE)=TRUE, IF(IFERROR(VLOOKUP(U271,Store_SRP!B2:H103,7, FALSE), TRUE)=TRUE,VLOOKUP(U271,Store_VAM!B2:H271,7, FALSE),VLOOKUP(U271,Store_SRP!B2:H103,7, FALSE)), VLOOKUP(U271,Store_Showcase!B2:H134,7, FALSE))</f>
      </c>
      <c r="S271">
        <f>IF(IFERROR(VLOOKUP(U271,Store_Showcase!B2:K134,10, FALSE), TRUE)=TRUE, IF(IFERROR(VLOOKUP(U271,Store_SRP!B2:K103,10, FALSE), TRUE)=TRUE,VLOOKUP(U271,Store_VAM!B2:K271,10, FALSE),VLOOKUP(U271,Store_SRP!B2:K103,10, FALSE)), VLOOKUP(U271,Store_Showcase!B2:K134,10, FALSE))</f>
      </c>
      <c r="T271">
        <f>IF(VLOOKUP(D271,Sku_Consolidated!A2:S948,19,FALSE)="SHOWCASE", VLOOKUP(U271,Store_Showcase!B2:L134,11, FALSE), IF(VLOOKUP(D271,Sku_Consolidated!A2:S948,19,FALSE)="VAM",VLOOKUP(U271,Store_VAM!B2:L271,11, FALSE),VLOOKUP(U271,Store_SRP!B2:L103,11, FALSE)))</f>
      </c>
      <c r="U271" s="14">
        <v>2012</v>
      </c>
      <c r="V271">
        <f>IF(VLOOKUP(D271,Sku_Consolidated!A2:S948,19,FALSE)="SHOWCASE", VLOOKUP(U271,Store_Showcase!B2:C134,2, FALSE), IF(VLOOKUP(D271,Sku_Consolidated!A2:S948,19,FALSE)="VAM",VLOOKUP(U271,Store_VAM!B2:C271,2, FALSE),VLOOKUP(U271,Store_SRP!B2:C103,2, FALSE)))</f>
      </c>
      <c r="W271">
        <f>VLOOKUP(D271,Sku_Consolidated!A2:G948, 7, FALSE)</f>
      </c>
      <c r="X271">
        <f>VLOOKUP(D271,Sku_Consolidated!A2:K948, 11, FALSE)</f>
      </c>
      <c r="Y271">
        <f>VLOOKUP(D271,Sku_Consolidated!A2:H948, 8, FALSE)</f>
      </c>
      <c r="Z271">
        <f>VLOOKUP(D271,Sku_Consolidated!A2:I948, 9, FALSE)</f>
      </c>
      <c r="AA271" t="s">
        <v>41</v>
      </c>
      <c r="AB271">
        <f>VLOOKUP(D271,Sku_Consolidated!A2:E948, {5}, FALSE)</f>
      </c>
      <c r="AC271">
        <f>IF(VLOOKUP(D271,Sku_Consolidated!A2:S948,19,FALSE)="SHOWCASE", VLOOKUP(U271,Store_Showcase!B2:N134,13, FALSE), IF(VLOOKUP(D271,Sku_Consolidated!A2:S948,19,FALSE)="VAM",VLOOKUP(U271,Store_VAM!B2:N271,13, FALSE),VLOOKUP(U271,Store_SRP!B2:N103,13, FALSE)))</f>
      </c>
      <c r="AD271">
        <f>IF(IFERROR(AC271,TRUE)=TRUE, "-","OK")</f>
      </c>
      <c r="AE271">
        <f>IF(IFERROR(VLOOKUP(U271,Store_Showcase!B2:H134,{5}, FALSE), TRUE)=TRUE, IF(IFERROR(VLOOKUP(U271,Store_SRP!B2:H103,{5}, FALSE), TRUE)=TRUE,VLOOKUP(U271,Store_VAM!B2:H271,{5}, FALSE),VLOOKUP(U271,Store_SRP!B2:H103,{5}, FALSE)), VLOOKUP(U271,Store_Showcase!B2:H134,{5}, FALSE))</f>
      </c>
      <c r="AF271">
        <f>IF(IFERROR(VLOOKUP(U271,Store_Showcase!B2:H134,{6}, FALSE), TRUE)=TRUE, IF(IFERROR(VLOOKUP(U271,Store_SRP!B2:H103,{6}, FALSE), TRUE)=TRUE,VLOOKUP(U271,Store_VAM!B2:H271,{6}, FALSE),VLOOKUP(U271,Store_SRP!B2:H103,{6}, FALSE)), VLOOKUP(U271,Store_Showcase!B2:H134,{6}, FALSE))</f>
      </c>
      <c r="AG271">
        <f>VLOOKUP(D271,Sku_Consolidated!A2:R948,18,FALSE)</f>
      </c>
      <c r="AH271">
        <f>VLOOKUP(D271,Sku_Consolidated!A2:S948,19,FALSE)</f>
      </c>
      <c r="AI271">
        <f>VLOOKUP(D271,Sku_Consolidated!A2:T948,20,FALSE)</f>
      </c>
    </row>
    <row r="272" spans="1:35" x14ac:dyDescent="0.25">
      <c r="A272">
        <v>2024</v>
      </c>
      <c r="B272" t="s">
        <v>30</v>
      </c>
      <c r="C272" t="s">
        <v>31</v>
      </c>
      <c r="D272">
        <v>21843</v>
      </c>
      <c r="E272" t="s">
        <v>216</v>
      </c>
      <c r="F272" s="12" t="s">
        <v>79</v>
      </c>
      <c r="G272" s="12" t="s">
        <v>79</v>
      </c>
      <c r="H272" t="s">
        <v>10</v>
      </c>
      <c r="I272" s="13" t="s">
        <v>465</v>
      </c>
      <c r="J272" s="13">
        <f>IF(H272="EA", I272, 0)</f>
      </c>
      <c r="K272" s="13">
        <f>IF(H272="KG", I272, I272 * VLOOKUP(D272,Sku_Consolidated!A2:U948,21,FALSE))</f>
      </c>
      <c r="L272" s="14" t="s">
        <v>36</v>
      </c>
      <c r="M272">
        <v>88</v>
      </c>
      <c r="N272" s="14" t="s">
        <v>466</v>
      </c>
      <c r="O272" s="14" t="s">
        <v>467</v>
      </c>
      <c r="P272" s="14" t="s">
        <v>36</v>
      </c>
      <c r="Q272" s="14" t="s">
        <v>467</v>
      </c>
      <c r="R272">
        <f>IF(IFERROR(VLOOKUP(U272,Store_Showcase!B2:H134,7, FALSE), TRUE)=TRUE, IF(IFERROR(VLOOKUP(U272,Store_SRP!B2:H103,7, FALSE), TRUE)=TRUE,VLOOKUP(U272,Store_VAM!B2:H271,7, FALSE),VLOOKUP(U272,Store_SRP!B2:H103,7, FALSE)), VLOOKUP(U272,Store_Showcase!B2:H134,7, FALSE))</f>
      </c>
      <c r="S272">
        <f>IF(IFERROR(VLOOKUP(U272,Store_Showcase!B2:K134,10, FALSE), TRUE)=TRUE, IF(IFERROR(VLOOKUP(U272,Store_SRP!B2:K103,10, FALSE), TRUE)=TRUE,VLOOKUP(U272,Store_VAM!B2:K271,10, FALSE),VLOOKUP(U272,Store_SRP!B2:K103,10, FALSE)), VLOOKUP(U272,Store_Showcase!B2:K134,10, FALSE))</f>
      </c>
      <c r="T272">
        <f>IF(VLOOKUP(D272,Sku_Consolidated!A2:S948,19,FALSE)="SHOWCASE", VLOOKUP(U272,Store_Showcase!B2:L134,11, FALSE), IF(VLOOKUP(D272,Sku_Consolidated!A2:S948,19,FALSE)="VAM",VLOOKUP(U272,Store_VAM!B2:L271,11, FALSE),VLOOKUP(U272,Store_SRP!B2:L103,11, FALSE)))</f>
      </c>
      <c r="U272" s="14">
        <v>2012</v>
      </c>
      <c r="V272">
        <f>IF(VLOOKUP(D272,Sku_Consolidated!A2:S948,19,FALSE)="SHOWCASE", VLOOKUP(U272,Store_Showcase!B2:C134,2, FALSE), IF(VLOOKUP(D272,Sku_Consolidated!A2:S948,19,FALSE)="VAM",VLOOKUP(U272,Store_VAM!B2:C271,2, FALSE),VLOOKUP(U272,Store_SRP!B2:C103,2, FALSE)))</f>
      </c>
      <c r="W272">
        <f>VLOOKUP(D272,Sku_Consolidated!A2:G948, 7, FALSE)</f>
      </c>
      <c r="X272">
        <f>VLOOKUP(D272,Sku_Consolidated!A2:K948, 11, FALSE)</f>
      </c>
      <c r="Y272">
        <f>VLOOKUP(D272,Sku_Consolidated!A2:H948, 8, FALSE)</f>
      </c>
      <c r="Z272">
        <f>VLOOKUP(D272,Sku_Consolidated!A2:I948, 9, FALSE)</f>
      </c>
      <c r="AA272" t="s">
        <v>41</v>
      </c>
      <c r="AB272">
        <f>VLOOKUP(D272,Sku_Consolidated!A2:E948, {5}, FALSE)</f>
      </c>
      <c r="AC272">
        <f>IF(VLOOKUP(D272,Sku_Consolidated!A2:S948,19,FALSE)="SHOWCASE", VLOOKUP(U272,Store_Showcase!B2:N134,13, FALSE), IF(VLOOKUP(D272,Sku_Consolidated!A2:S948,19,FALSE)="VAM",VLOOKUP(U272,Store_VAM!B2:N271,13, FALSE),VLOOKUP(U272,Store_SRP!B2:N103,13, FALSE)))</f>
      </c>
      <c r="AD272">
        <f>IF(IFERROR(AC272,TRUE)=TRUE, "-","OK")</f>
      </c>
      <c r="AE272">
        <f>IF(IFERROR(VLOOKUP(U272,Store_Showcase!B2:H134,{5}, FALSE), TRUE)=TRUE, IF(IFERROR(VLOOKUP(U272,Store_SRP!B2:H103,{5}, FALSE), TRUE)=TRUE,VLOOKUP(U272,Store_VAM!B2:H271,{5}, FALSE),VLOOKUP(U272,Store_SRP!B2:H103,{5}, FALSE)), VLOOKUP(U272,Store_Showcase!B2:H134,{5}, FALSE))</f>
      </c>
      <c r="AF272">
        <f>IF(IFERROR(VLOOKUP(U272,Store_Showcase!B2:H134,{6}, FALSE), TRUE)=TRUE, IF(IFERROR(VLOOKUP(U272,Store_SRP!B2:H103,{6}, FALSE), TRUE)=TRUE,VLOOKUP(U272,Store_VAM!B2:H271,{6}, FALSE),VLOOKUP(U272,Store_SRP!B2:H103,{6}, FALSE)), VLOOKUP(U272,Store_Showcase!B2:H134,{6}, FALSE))</f>
      </c>
      <c r="AG272">
        <f>VLOOKUP(D272,Sku_Consolidated!A2:R948,18,FALSE)</f>
      </c>
      <c r="AH272">
        <f>VLOOKUP(D272,Sku_Consolidated!A2:S948,19,FALSE)</f>
      </c>
      <c r="AI272">
        <f>VLOOKUP(D272,Sku_Consolidated!A2:T948,20,FALSE)</f>
      </c>
    </row>
    <row r="273" spans="1:35" x14ac:dyDescent="0.25">
      <c r="A273">
        <v>2024</v>
      </c>
      <c r="B273" t="s">
        <v>30</v>
      </c>
      <c r="C273" t="s">
        <v>31</v>
      </c>
      <c r="D273">
        <v>21844</v>
      </c>
      <c r="E273" t="s">
        <v>220</v>
      </c>
      <c r="F273" s="12" t="s">
        <v>79</v>
      </c>
      <c r="G273" s="12" t="s">
        <v>79</v>
      </c>
      <c r="H273" t="s">
        <v>10</v>
      </c>
      <c r="I273" s="13" t="s">
        <v>468</v>
      </c>
      <c r="J273" s="13">
        <f>IF(H273="EA", I273, 0)</f>
      </c>
      <c r="K273" s="13">
        <f>IF(H273="KG", I273, I273 * VLOOKUP(D273,Sku_Consolidated!A2:U948,21,FALSE))</f>
      </c>
      <c r="L273" s="14" t="s">
        <v>36</v>
      </c>
      <c r="M273">
        <v>88</v>
      </c>
      <c r="N273" s="14" t="s">
        <v>469</v>
      </c>
      <c r="O273" s="14" t="s">
        <v>470</v>
      </c>
      <c r="P273" s="14" t="s">
        <v>36</v>
      </c>
      <c r="Q273" s="14" t="s">
        <v>470</v>
      </c>
      <c r="R273">
        <f>IF(IFERROR(VLOOKUP(U273,Store_Showcase!B2:H134,7, FALSE), TRUE)=TRUE, IF(IFERROR(VLOOKUP(U273,Store_SRP!B2:H103,7, FALSE), TRUE)=TRUE,VLOOKUP(U273,Store_VAM!B2:H271,7, FALSE),VLOOKUP(U273,Store_SRP!B2:H103,7, FALSE)), VLOOKUP(U273,Store_Showcase!B2:H134,7, FALSE))</f>
      </c>
      <c r="S273">
        <f>IF(IFERROR(VLOOKUP(U273,Store_Showcase!B2:K134,10, FALSE), TRUE)=TRUE, IF(IFERROR(VLOOKUP(U273,Store_SRP!B2:K103,10, FALSE), TRUE)=TRUE,VLOOKUP(U273,Store_VAM!B2:K271,10, FALSE),VLOOKUP(U273,Store_SRP!B2:K103,10, FALSE)), VLOOKUP(U273,Store_Showcase!B2:K134,10, FALSE))</f>
      </c>
      <c r="T273">
        <f>IF(VLOOKUP(D273,Sku_Consolidated!A2:S948,19,FALSE)="SHOWCASE", VLOOKUP(U273,Store_Showcase!B2:L134,11, FALSE), IF(VLOOKUP(D273,Sku_Consolidated!A2:S948,19,FALSE)="VAM",VLOOKUP(U273,Store_VAM!B2:L271,11, FALSE),VLOOKUP(U273,Store_SRP!B2:L103,11, FALSE)))</f>
      </c>
      <c r="U273" s="14">
        <v>2012</v>
      </c>
      <c r="V273">
        <f>IF(VLOOKUP(D273,Sku_Consolidated!A2:S948,19,FALSE)="SHOWCASE", VLOOKUP(U273,Store_Showcase!B2:C134,2, FALSE), IF(VLOOKUP(D273,Sku_Consolidated!A2:S948,19,FALSE)="VAM",VLOOKUP(U273,Store_VAM!B2:C271,2, FALSE),VLOOKUP(U273,Store_SRP!B2:C103,2, FALSE)))</f>
      </c>
      <c r="W273">
        <f>VLOOKUP(D273,Sku_Consolidated!A2:G948, 7, FALSE)</f>
      </c>
      <c r="X273">
        <f>VLOOKUP(D273,Sku_Consolidated!A2:K948, 11, FALSE)</f>
      </c>
      <c r="Y273">
        <f>VLOOKUP(D273,Sku_Consolidated!A2:H948, 8, FALSE)</f>
      </c>
      <c r="Z273">
        <f>VLOOKUP(D273,Sku_Consolidated!A2:I948, 9, FALSE)</f>
      </c>
      <c r="AA273" t="s">
        <v>41</v>
      </c>
      <c r="AB273">
        <f>VLOOKUP(D273,Sku_Consolidated!A2:E948, {5}, FALSE)</f>
      </c>
      <c r="AC273">
        <f>IF(VLOOKUP(D273,Sku_Consolidated!A2:S948,19,FALSE)="SHOWCASE", VLOOKUP(U273,Store_Showcase!B2:N134,13, FALSE), IF(VLOOKUP(D273,Sku_Consolidated!A2:S948,19,FALSE)="VAM",VLOOKUP(U273,Store_VAM!B2:N271,13, FALSE),VLOOKUP(U273,Store_SRP!B2:N103,13, FALSE)))</f>
      </c>
      <c r="AD273">
        <f>IF(IFERROR(AC273,TRUE)=TRUE, "-","OK")</f>
      </c>
      <c r="AE273">
        <f>IF(IFERROR(VLOOKUP(U273,Store_Showcase!B2:H134,{5}, FALSE), TRUE)=TRUE, IF(IFERROR(VLOOKUP(U273,Store_SRP!B2:H103,{5}, FALSE), TRUE)=TRUE,VLOOKUP(U273,Store_VAM!B2:H271,{5}, FALSE),VLOOKUP(U273,Store_SRP!B2:H103,{5}, FALSE)), VLOOKUP(U273,Store_Showcase!B2:H134,{5}, FALSE))</f>
      </c>
      <c r="AF273">
        <f>IF(IFERROR(VLOOKUP(U273,Store_Showcase!B2:H134,{6}, FALSE), TRUE)=TRUE, IF(IFERROR(VLOOKUP(U273,Store_SRP!B2:H103,{6}, FALSE), TRUE)=TRUE,VLOOKUP(U273,Store_VAM!B2:H271,{6}, FALSE),VLOOKUP(U273,Store_SRP!B2:H103,{6}, FALSE)), VLOOKUP(U273,Store_Showcase!B2:H134,{6}, FALSE))</f>
      </c>
      <c r="AG273">
        <f>VLOOKUP(D273,Sku_Consolidated!A2:R948,18,FALSE)</f>
      </c>
      <c r="AH273">
        <f>VLOOKUP(D273,Sku_Consolidated!A2:S948,19,FALSE)</f>
      </c>
      <c r="AI273">
        <f>VLOOKUP(D273,Sku_Consolidated!A2:T948,20,FALSE)</f>
      </c>
    </row>
    <row r="274" spans="1:35" x14ac:dyDescent="0.25">
      <c r="A274">
        <v>2024</v>
      </c>
      <c r="B274" t="s">
        <v>30</v>
      </c>
      <c r="C274" t="s">
        <v>31</v>
      </c>
      <c r="D274">
        <v>21846</v>
      </c>
      <c r="E274" t="s">
        <v>433</v>
      </c>
      <c r="F274" s="12" t="s">
        <v>79</v>
      </c>
      <c r="G274" s="12" t="s">
        <v>79</v>
      </c>
      <c r="H274" t="s">
        <v>10</v>
      </c>
      <c r="I274" s="13" t="s">
        <v>471</v>
      </c>
      <c r="J274" s="13">
        <f>IF(H274="EA", I274, 0)</f>
      </c>
      <c r="K274" s="13">
        <f>IF(H274="KG", I274, I274 * VLOOKUP(D274,Sku_Consolidated!A2:U948,21,FALSE))</f>
      </c>
      <c r="L274" s="14" t="s">
        <v>36</v>
      </c>
      <c r="M274">
        <v>88</v>
      </c>
      <c r="N274" s="14" t="s">
        <v>472</v>
      </c>
      <c r="O274" s="14" t="s">
        <v>473</v>
      </c>
      <c r="P274" s="14" t="s">
        <v>36</v>
      </c>
      <c r="Q274" s="14" t="s">
        <v>473</v>
      </c>
      <c r="R274">
        <f>IF(IFERROR(VLOOKUP(U274,Store_Showcase!B2:H134,7, FALSE), TRUE)=TRUE, IF(IFERROR(VLOOKUP(U274,Store_SRP!B2:H103,7, FALSE), TRUE)=TRUE,VLOOKUP(U274,Store_VAM!B2:H271,7, FALSE),VLOOKUP(U274,Store_SRP!B2:H103,7, FALSE)), VLOOKUP(U274,Store_Showcase!B2:H134,7, FALSE))</f>
      </c>
      <c r="S274">
        <f>IF(IFERROR(VLOOKUP(U274,Store_Showcase!B2:K134,10, FALSE), TRUE)=TRUE, IF(IFERROR(VLOOKUP(U274,Store_SRP!B2:K103,10, FALSE), TRUE)=TRUE,VLOOKUP(U274,Store_VAM!B2:K271,10, FALSE),VLOOKUP(U274,Store_SRP!B2:K103,10, FALSE)), VLOOKUP(U274,Store_Showcase!B2:K134,10, FALSE))</f>
      </c>
      <c r="T274">
        <f>IF(VLOOKUP(D274,Sku_Consolidated!A2:S948,19,FALSE)="SHOWCASE", VLOOKUP(U274,Store_Showcase!B2:L134,11, FALSE), IF(VLOOKUP(D274,Sku_Consolidated!A2:S948,19,FALSE)="VAM",VLOOKUP(U274,Store_VAM!B2:L271,11, FALSE),VLOOKUP(U274,Store_SRP!B2:L103,11, FALSE)))</f>
      </c>
      <c r="U274" s="14">
        <v>2012</v>
      </c>
      <c r="V274">
        <f>IF(VLOOKUP(D274,Sku_Consolidated!A2:S948,19,FALSE)="SHOWCASE", VLOOKUP(U274,Store_Showcase!B2:C134,2, FALSE), IF(VLOOKUP(D274,Sku_Consolidated!A2:S948,19,FALSE)="VAM",VLOOKUP(U274,Store_VAM!B2:C271,2, FALSE),VLOOKUP(U274,Store_SRP!B2:C103,2, FALSE)))</f>
      </c>
      <c r="W274">
        <f>VLOOKUP(D274,Sku_Consolidated!A2:G948, 7, FALSE)</f>
      </c>
      <c r="X274">
        <f>VLOOKUP(D274,Sku_Consolidated!A2:K948, 11, FALSE)</f>
      </c>
      <c r="Y274">
        <f>VLOOKUP(D274,Sku_Consolidated!A2:H948, 8, FALSE)</f>
      </c>
      <c r="Z274">
        <f>VLOOKUP(D274,Sku_Consolidated!A2:I948, 9, FALSE)</f>
      </c>
      <c r="AA274" t="s">
        <v>41</v>
      </c>
      <c r="AB274">
        <f>VLOOKUP(D274,Sku_Consolidated!A2:E948, {5}, FALSE)</f>
      </c>
      <c r="AC274">
        <f>IF(VLOOKUP(D274,Sku_Consolidated!A2:S948,19,FALSE)="SHOWCASE", VLOOKUP(U274,Store_Showcase!B2:N134,13, FALSE), IF(VLOOKUP(D274,Sku_Consolidated!A2:S948,19,FALSE)="VAM",VLOOKUP(U274,Store_VAM!B2:N271,13, FALSE),VLOOKUP(U274,Store_SRP!B2:N103,13, FALSE)))</f>
      </c>
      <c r="AD274">
        <f>IF(IFERROR(AC274,TRUE)=TRUE, "-","OK")</f>
      </c>
      <c r="AE274">
        <f>IF(IFERROR(VLOOKUP(U274,Store_Showcase!B2:H134,{5}, FALSE), TRUE)=TRUE, IF(IFERROR(VLOOKUP(U274,Store_SRP!B2:H103,{5}, FALSE), TRUE)=TRUE,VLOOKUP(U274,Store_VAM!B2:H271,{5}, FALSE),VLOOKUP(U274,Store_SRP!B2:H103,{5}, FALSE)), VLOOKUP(U274,Store_Showcase!B2:H134,{5}, FALSE))</f>
      </c>
      <c r="AF274">
        <f>IF(IFERROR(VLOOKUP(U274,Store_Showcase!B2:H134,{6}, FALSE), TRUE)=TRUE, IF(IFERROR(VLOOKUP(U274,Store_SRP!B2:H103,{6}, FALSE), TRUE)=TRUE,VLOOKUP(U274,Store_VAM!B2:H271,{6}, FALSE),VLOOKUP(U274,Store_SRP!B2:H103,{6}, FALSE)), VLOOKUP(U274,Store_Showcase!B2:H134,{6}, FALSE))</f>
      </c>
      <c r="AG274">
        <f>VLOOKUP(D274,Sku_Consolidated!A2:R948,18,FALSE)</f>
      </c>
      <c r="AH274">
        <f>VLOOKUP(D274,Sku_Consolidated!A2:S948,19,FALSE)</f>
      </c>
      <c r="AI274">
        <f>VLOOKUP(D274,Sku_Consolidated!A2:T948,20,FALSE)</f>
      </c>
    </row>
    <row r="275" spans="1:35" x14ac:dyDescent="0.25">
      <c r="A275">
        <v>2024</v>
      </c>
      <c r="B275" t="s">
        <v>30</v>
      </c>
      <c r="C275" t="s">
        <v>31</v>
      </c>
      <c r="D275">
        <v>21851</v>
      </c>
      <c r="E275" t="s">
        <v>474</v>
      </c>
      <c r="F275" s="12" t="s">
        <v>79</v>
      </c>
      <c r="G275" s="12" t="s">
        <v>79</v>
      </c>
      <c r="H275" t="s">
        <v>10</v>
      </c>
      <c r="I275" s="13" t="s">
        <v>427</v>
      </c>
      <c r="J275" s="13">
        <f>IF(H275="EA", I275, 0)</f>
      </c>
      <c r="K275" s="13">
        <f>IF(H275="KG", I275, I275 * VLOOKUP(D275,Sku_Consolidated!A2:U948,21,FALSE))</f>
      </c>
      <c r="L275" s="14" t="s">
        <v>36</v>
      </c>
      <c r="M275">
        <v>88</v>
      </c>
      <c r="N275" s="14" t="s">
        <v>475</v>
      </c>
      <c r="O275" s="14" t="s">
        <v>476</v>
      </c>
      <c r="P275" s="14" t="s">
        <v>36</v>
      </c>
      <c r="Q275" s="14" t="s">
        <v>476</v>
      </c>
      <c r="R275">
        <f>IF(IFERROR(VLOOKUP(U275,Store_Showcase!B2:H134,7, FALSE), TRUE)=TRUE, IF(IFERROR(VLOOKUP(U275,Store_SRP!B2:H103,7, FALSE), TRUE)=TRUE,VLOOKUP(U275,Store_VAM!B2:H271,7, FALSE),VLOOKUP(U275,Store_SRP!B2:H103,7, FALSE)), VLOOKUP(U275,Store_Showcase!B2:H134,7, FALSE))</f>
      </c>
      <c r="S275">
        <f>IF(IFERROR(VLOOKUP(U275,Store_Showcase!B2:K134,10, FALSE), TRUE)=TRUE, IF(IFERROR(VLOOKUP(U275,Store_SRP!B2:K103,10, FALSE), TRUE)=TRUE,VLOOKUP(U275,Store_VAM!B2:K271,10, FALSE),VLOOKUP(U275,Store_SRP!B2:K103,10, FALSE)), VLOOKUP(U275,Store_Showcase!B2:K134,10, FALSE))</f>
      </c>
      <c r="T275">
        <f>IF(VLOOKUP(D275,Sku_Consolidated!A2:S948,19,FALSE)="SHOWCASE", VLOOKUP(U275,Store_Showcase!B2:L134,11, FALSE), IF(VLOOKUP(D275,Sku_Consolidated!A2:S948,19,FALSE)="VAM",VLOOKUP(U275,Store_VAM!B2:L271,11, FALSE),VLOOKUP(U275,Store_SRP!B2:L103,11, FALSE)))</f>
      </c>
      <c r="U275" s="14">
        <v>2012</v>
      </c>
      <c r="V275">
        <f>IF(VLOOKUP(D275,Sku_Consolidated!A2:S948,19,FALSE)="SHOWCASE", VLOOKUP(U275,Store_Showcase!B2:C134,2, FALSE), IF(VLOOKUP(D275,Sku_Consolidated!A2:S948,19,FALSE)="VAM",VLOOKUP(U275,Store_VAM!B2:C271,2, FALSE),VLOOKUP(U275,Store_SRP!B2:C103,2, FALSE)))</f>
      </c>
      <c r="W275">
        <f>VLOOKUP(D275,Sku_Consolidated!A2:G948, 7, FALSE)</f>
      </c>
      <c r="X275">
        <f>VLOOKUP(D275,Sku_Consolidated!A2:K948, 11, FALSE)</f>
      </c>
      <c r="Y275">
        <f>VLOOKUP(D275,Sku_Consolidated!A2:H948, 8, FALSE)</f>
      </c>
      <c r="Z275">
        <f>VLOOKUP(D275,Sku_Consolidated!A2:I948, 9, FALSE)</f>
      </c>
      <c r="AA275" t="s">
        <v>41</v>
      </c>
      <c r="AB275">
        <f>VLOOKUP(D275,Sku_Consolidated!A2:E948, {5}, FALSE)</f>
      </c>
      <c r="AC275">
        <f>IF(VLOOKUP(D275,Sku_Consolidated!A2:S948,19,FALSE)="SHOWCASE", VLOOKUP(U275,Store_Showcase!B2:N134,13, FALSE), IF(VLOOKUP(D275,Sku_Consolidated!A2:S948,19,FALSE)="VAM",VLOOKUP(U275,Store_VAM!B2:N271,13, FALSE),VLOOKUP(U275,Store_SRP!B2:N103,13, FALSE)))</f>
      </c>
      <c r="AD275">
        <f>IF(IFERROR(AC275,TRUE)=TRUE, "-","OK")</f>
      </c>
      <c r="AE275">
        <f>IF(IFERROR(VLOOKUP(U275,Store_Showcase!B2:H134,{5}, FALSE), TRUE)=TRUE, IF(IFERROR(VLOOKUP(U275,Store_SRP!B2:H103,{5}, FALSE), TRUE)=TRUE,VLOOKUP(U275,Store_VAM!B2:H271,{5}, FALSE),VLOOKUP(U275,Store_SRP!B2:H103,{5}, FALSE)), VLOOKUP(U275,Store_Showcase!B2:H134,{5}, FALSE))</f>
      </c>
      <c r="AF275">
        <f>IF(IFERROR(VLOOKUP(U275,Store_Showcase!B2:H134,{6}, FALSE), TRUE)=TRUE, IF(IFERROR(VLOOKUP(U275,Store_SRP!B2:H103,{6}, FALSE), TRUE)=TRUE,VLOOKUP(U275,Store_VAM!B2:H271,{6}, FALSE),VLOOKUP(U275,Store_SRP!B2:H103,{6}, FALSE)), VLOOKUP(U275,Store_Showcase!B2:H134,{6}, FALSE))</f>
      </c>
      <c r="AG275">
        <f>VLOOKUP(D275,Sku_Consolidated!A2:R948,18,FALSE)</f>
      </c>
      <c r="AH275">
        <f>VLOOKUP(D275,Sku_Consolidated!A2:S948,19,FALSE)</f>
      </c>
      <c r="AI275">
        <f>VLOOKUP(D275,Sku_Consolidated!A2:T948,20,FALSE)</f>
      </c>
    </row>
    <row r="276" spans="1:35" x14ac:dyDescent="0.25">
      <c r="A276">
        <v>2024</v>
      </c>
      <c r="B276" t="s">
        <v>30</v>
      </c>
      <c r="C276" t="s">
        <v>31</v>
      </c>
      <c r="D276">
        <v>21854</v>
      </c>
      <c r="E276" t="s">
        <v>315</v>
      </c>
      <c r="F276" s="12" t="s">
        <v>79</v>
      </c>
      <c r="G276" s="12" t="s">
        <v>79</v>
      </c>
      <c r="H276" t="s">
        <v>10</v>
      </c>
      <c r="I276" s="13" t="s">
        <v>477</v>
      </c>
      <c r="J276" s="13">
        <f>IF(H276="EA", I276, 0)</f>
      </c>
      <c r="K276" s="13">
        <f>IF(H276="KG", I276, I276 * VLOOKUP(D276,Sku_Consolidated!A2:U948,21,FALSE))</f>
      </c>
      <c r="L276" s="14" t="s">
        <v>36</v>
      </c>
      <c r="M276">
        <v>88</v>
      </c>
      <c r="N276" s="14" t="s">
        <v>478</v>
      </c>
      <c r="O276" s="14" t="s">
        <v>479</v>
      </c>
      <c r="P276" s="14" t="s">
        <v>36</v>
      </c>
      <c r="Q276" s="14" t="s">
        <v>479</v>
      </c>
      <c r="R276">
        <f>IF(IFERROR(VLOOKUP(U276,Store_Showcase!B2:H134,7, FALSE), TRUE)=TRUE, IF(IFERROR(VLOOKUP(U276,Store_SRP!B2:H103,7, FALSE), TRUE)=TRUE,VLOOKUP(U276,Store_VAM!B2:H271,7, FALSE),VLOOKUP(U276,Store_SRP!B2:H103,7, FALSE)), VLOOKUP(U276,Store_Showcase!B2:H134,7, FALSE))</f>
      </c>
      <c r="S276">
        <f>IF(IFERROR(VLOOKUP(U276,Store_Showcase!B2:K134,10, FALSE), TRUE)=TRUE, IF(IFERROR(VLOOKUP(U276,Store_SRP!B2:K103,10, FALSE), TRUE)=TRUE,VLOOKUP(U276,Store_VAM!B2:K271,10, FALSE),VLOOKUP(U276,Store_SRP!B2:K103,10, FALSE)), VLOOKUP(U276,Store_Showcase!B2:K134,10, FALSE))</f>
      </c>
      <c r="T276">
        <f>IF(VLOOKUP(D276,Sku_Consolidated!A2:S948,19,FALSE)="SHOWCASE", VLOOKUP(U276,Store_Showcase!B2:L134,11, FALSE), IF(VLOOKUP(D276,Sku_Consolidated!A2:S948,19,FALSE)="VAM",VLOOKUP(U276,Store_VAM!B2:L271,11, FALSE),VLOOKUP(U276,Store_SRP!B2:L103,11, FALSE)))</f>
      </c>
      <c r="U276" s="14">
        <v>2012</v>
      </c>
      <c r="V276">
        <f>IF(VLOOKUP(D276,Sku_Consolidated!A2:S948,19,FALSE)="SHOWCASE", VLOOKUP(U276,Store_Showcase!B2:C134,2, FALSE), IF(VLOOKUP(D276,Sku_Consolidated!A2:S948,19,FALSE)="VAM",VLOOKUP(U276,Store_VAM!B2:C271,2, FALSE),VLOOKUP(U276,Store_SRP!B2:C103,2, FALSE)))</f>
      </c>
      <c r="W276">
        <f>VLOOKUP(D276,Sku_Consolidated!A2:G948, 7, FALSE)</f>
      </c>
      <c r="X276">
        <f>VLOOKUP(D276,Sku_Consolidated!A2:K948, 11, FALSE)</f>
      </c>
      <c r="Y276">
        <f>VLOOKUP(D276,Sku_Consolidated!A2:H948, 8, FALSE)</f>
      </c>
      <c r="Z276">
        <f>VLOOKUP(D276,Sku_Consolidated!A2:I948, 9, FALSE)</f>
      </c>
      <c r="AA276" t="s">
        <v>41</v>
      </c>
      <c r="AB276">
        <f>VLOOKUP(D276,Sku_Consolidated!A2:E948, {5}, FALSE)</f>
      </c>
      <c r="AC276">
        <f>IF(VLOOKUP(D276,Sku_Consolidated!A2:S948,19,FALSE)="SHOWCASE", VLOOKUP(U276,Store_Showcase!B2:N134,13, FALSE), IF(VLOOKUP(D276,Sku_Consolidated!A2:S948,19,FALSE)="VAM",VLOOKUP(U276,Store_VAM!B2:N271,13, FALSE),VLOOKUP(U276,Store_SRP!B2:N103,13, FALSE)))</f>
      </c>
      <c r="AD276">
        <f>IF(IFERROR(AC276,TRUE)=TRUE, "-","OK")</f>
      </c>
      <c r="AE276">
        <f>IF(IFERROR(VLOOKUP(U276,Store_Showcase!B2:H134,{5}, FALSE), TRUE)=TRUE, IF(IFERROR(VLOOKUP(U276,Store_SRP!B2:H103,{5}, FALSE), TRUE)=TRUE,VLOOKUP(U276,Store_VAM!B2:H271,{5}, FALSE),VLOOKUP(U276,Store_SRP!B2:H103,{5}, FALSE)), VLOOKUP(U276,Store_Showcase!B2:H134,{5}, FALSE))</f>
      </c>
      <c r="AF276">
        <f>IF(IFERROR(VLOOKUP(U276,Store_Showcase!B2:H134,{6}, FALSE), TRUE)=TRUE, IF(IFERROR(VLOOKUP(U276,Store_SRP!B2:H103,{6}, FALSE), TRUE)=TRUE,VLOOKUP(U276,Store_VAM!B2:H271,{6}, FALSE),VLOOKUP(U276,Store_SRP!B2:H103,{6}, FALSE)), VLOOKUP(U276,Store_Showcase!B2:H134,{6}, FALSE))</f>
      </c>
      <c r="AG276">
        <f>VLOOKUP(D276,Sku_Consolidated!A2:R948,18,FALSE)</f>
      </c>
      <c r="AH276">
        <f>VLOOKUP(D276,Sku_Consolidated!A2:S948,19,FALSE)</f>
      </c>
      <c r="AI276">
        <f>VLOOKUP(D276,Sku_Consolidated!A2:T948,20,FALSE)</f>
      </c>
    </row>
    <row r="277" spans="1:35" x14ac:dyDescent="0.25">
      <c r="A277">
        <v>2024</v>
      </c>
      <c r="B277" t="s">
        <v>30</v>
      </c>
      <c r="C277" t="s">
        <v>31</v>
      </c>
      <c r="D277">
        <v>21855</v>
      </c>
      <c r="E277" t="s">
        <v>440</v>
      </c>
      <c r="F277" s="12" t="s">
        <v>79</v>
      </c>
      <c r="G277" s="12" t="s">
        <v>79</v>
      </c>
      <c r="H277" t="s">
        <v>10</v>
      </c>
      <c r="I277" s="13" t="s">
        <v>480</v>
      </c>
      <c r="J277" s="13">
        <f>IF(H277="EA", I277, 0)</f>
      </c>
      <c r="K277" s="13">
        <f>IF(H277="KG", I277, I277 * VLOOKUP(D277,Sku_Consolidated!A2:U948,21,FALSE))</f>
      </c>
      <c r="L277" s="14" t="s">
        <v>36</v>
      </c>
      <c r="M277">
        <v>88</v>
      </c>
      <c r="N277" s="14" t="s">
        <v>481</v>
      </c>
      <c r="O277" s="14" t="s">
        <v>482</v>
      </c>
      <c r="P277" s="14" t="s">
        <v>36</v>
      </c>
      <c r="Q277" s="14" t="s">
        <v>482</v>
      </c>
      <c r="R277">
        <f>IF(IFERROR(VLOOKUP(U277,Store_Showcase!B2:H134,7, FALSE), TRUE)=TRUE, IF(IFERROR(VLOOKUP(U277,Store_SRP!B2:H103,7, FALSE), TRUE)=TRUE,VLOOKUP(U277,Store_VAM!B2:H271,7, FALSE),VLOOKUP(U277,Store_SRP!B2:H103,7, FALSE)), VLOOKUP(U277,Store_Showcase!B2:H134,7, FALSE))</f>
      </c>
      <c r="S277">
        <f>IF(IFERROR(VLOOKUP(U277,Store_Showcase!B2:K134,10, FALSE), TRUE)=TRUE, IF(IFERROR(VLOOKUP(U277,Store_SRP!B2:K103,10, FALSE), TRUE)=TRUE,VLOOKUP(U277,Store_VAM!B2:K271,10, FALSE),VLOOKUP(U277,Store_SRP!B2:K103,10, FALSE)), VLOOKUP(U277,Store_Showcase!B2:K134,10, FALSE))</f>
      </c>
      <c r="T277">
        <f>IF(VLOOKUP(D277,Sku_Consolidated!A2:S948,19,FALSE)="SHOWCASE", VLOOKUP(U277,Store_Showcase!B2:L134,11, FALSE), IF(VLOOKUP(D277,Sku_Consolidated!A2:S948,19,FALSE)="VAM",VLOOKUP(U277,Store_VAM!B2:L271,11, FALSE),VLOOKUP(U277,Store_SRP!B2:L103,11, FALSE)))</f>
      </c>
      <c r="U277" s="14">
        <v>2012</v>
      </c>
      <c r="V277">
        <f>IF(VLOOKUP(D277,Sku_Consolidated!A2:S948,19,FALSE)="SHOWCASE", VLOOKUP(U277,Store_Showcase!B2:C134,2, FALSE), IF(VLOOKUP(D277,Sku_Consolidated!A2:S948,19,FALSE)="VAM",VLOOKUP(U277,Store_VAM!B2:C271,2, FALSE),VLOOKUP(U277,Store_SRP!B2:C103,2, FALSE)))</f>
      </c>
      <c r="W277">
        <f>VLOOKUP(D277,Sku_Consolidated!A2:G948, 7, FALSE)</f>
      </c>
      <c r="X277">
        <f>VLOOKUP(D277,Sku_Consolidated!A2:K948, 11, FALSE)</f>
      </c>
      <c r="Y277">
        <f>VLOOKUP(D277,Sku_Consolidated!A2:H948, 8, FALSE)</f>
      </c>
      <c r="Z277">
        <f>VLOOKUP(D277,Sku_Consolidated!A2:I948, 9, FALSE)</f>
      </c>
      <c r="AA277" t="s">
        <v>41</v>
      </c>
      <c r="AB277">
        <f>VLOOKUP(D277,Sku_Consolidated!A2:E948, {5}, FALSE)</f>
      </c>
      <c r="AC277">
        <f>IF(VLOOKUP(D277,Sku_Consolidated!A2:S948,19,FALSE)="SHOWCASE", VLOOKUP(U277,Store_Showcase!B2:N134,13, FALSE), IF(VLOOKUP(D277,Sku_Consolidated!A2:S948,19,FALSE)="VAM",VLOOKUP(U277,Store_VAM!B2:N271,13, FALSE),VLOOKUP(U277,Store_SRP!B2:N103,13, FALSE)))</f>
      </c>
      <c r="AD277">
        <f>IF(IFERROR(AC277,TRUE)=TRUE, "-","OK")</f>
      </c>
      <c r="AE277">
        <f>IF(IFERROR(VLOOKUP(U277,Store_Showcase!B2:H134,{5}, FALSE), TRUE)=TRUE, IF(IFERROR(VLOOKUP(U277,Store_SRP!B2:H103,{5}, FALSE), TRUE)=TRUE,VLOOKUP(U277,Store_VAM!B2:H271,{5}, FALSE),VLOOKUP(U277,Store_SRP!B2:H103,{5}, FALSE)), VLOOKUP(U277,Store_Showcase!B2:H134,{5}, FALSE))</f>
      </c>
      <c r="AF277">
        <f>IF(IFERROR(VLOOKUP(U277,Store_Showcase!B2:H134,{6}, FALSE), TRUE)=TRUE, IF(IFERROR(VLOOKUP(U277,Store_SRP!B2:H103,{6}, FALSE), TRUE)=TRUE,VLOOKUP(U277,Store_VAM!B2:H271,{6}, FALSE),VLOOKUP(U277,Store_SRP!B2:H103,{6}, FALSE)), VLOOKUP(U277,Store_Showcase!B2:H134,{6}, FALSE))</f>
      </c>
      <c r="AG277">
        <f>VLOOKUP(D277,Sku_Consolidated!A2:R948,18,FALSE)</f>
      </c>
      <c r="AH277">
        <f>VLOOKUP(D277,Sku_Consolidated!A2:S948,19,FALSE)</f>
      </c>
      <c r="AI277">
        <f>VLOOKUP(D277,Sku_Consolidated!A2:T948,20,FALSE)</f>
      </c>
    </row>
    <row r="278" spans="1:35" x14ac:dyDescent="0.25">
      <c r="A278">
        <v>2024</v>
      </c>
      <c r="B278" t="s">
        <v>30</v>
      </c>
      <c r="C278" t="s">
        <v>31</v>
      </c>
      <c r="D278">
        <v>21859</v>
      </c>
      <c r="E278" t="s">
        <v>368</v>
      </c>
      <c r="F278" s="12" t="s">
        <v>79</v>
      </c>
      <c r="G278" s="12" t="s">
        <v>79</v>
      </c>
      <c r="H278" t="s">
        <v>10</v>
      </c>
      <c r="I278" s="13" t="s">
        <v>483</v>
      </c>
      <c r="J278" s="13">
        <f>IF(H278="EA", I278, 0)</f>
      </c>
      <c r="K278" s="13">
        <f>IF(H278="KG", I278, I278 * VLOOKUP(D278,Sku_Consolidated!A2:U948,21,FALSE))</f>
      </c>
      <c r="L278" s="14" t="s">
        <v>36</v>
      </c>
      <c r="M278">
        <v>88</v>
      </c>
      <c r="N278" s="14" t="s">
        <v>484</v>
      </c>
      <c r="O278" s="14" t="s">
        <v>485</v>
      </c>
      <c r="P278" s="14" t="s">
        <v>36</v>
      </c>
      <c r="Q278" s="14" t="s">
        <v>485</v>
      </c>
      <c r="R278">
        <f>IF(IFERROR(VLOOKUP(U278,Store_Showcase!B2:H134,7, FALSE), TRUE)=TRUE, IF(IFERROR(VLOOKUP(U278,Store_SRP!B2:H103,7, FALSE), TRUE)=TRUE,VLOOKUP(U278,Store_VAM!B2:H271,7, FALSE),VLOOKUP(U278,Store_SRP!B2:H103,7, FALSE)), VLOOKUP(U278,Store_Showcase!B2:H134,7, FALSE))</f>
      </c>
      <c r="S278">
        <f>IF(IFERROR(VLOOKUP(U278,Store_Showcase!B2:K134,10, FALSE), TRUE)=TRUE, IF(IFERROR(VLOOKUP(U278,Store_SRP!B2:K103,10, FALSE), TRUE)=TRUE,VLOOKUP(U278,Store_VAM!B2:K271,10, FALSE),VLOOKUP(U278,Store_SRP!B2:K103,10, FALSE)), VLOOKUP(U278,Store_Showcase!B2:K134,10, FALSE))</f>
      </c>
      <c r="T278">
        <f>IF(VLOOKUP(D278,Sku_Consolidated!A2:S948,19,FALSE)="SHOWCASE", VLOOKUP(U278,Store_Showcase!B2:L134,11, FALSE), IF(VLOOKUP(D278,Sku_Consolidated!A2:S948,19,FALSE)="VAM",VLOOKUP(U278,Store_VAM!B2:L271,11, FALSE),VLOOKUP(U278,Store_SRP!B2:L103,11, FALSE)))</f>
      </c>
      <c r="U278" s="14">
        <v>2012</v>
      </c>
      <c r="V278">
        <f>IF(VLOOKUP(D278,Sku_Consolidated!A2:S948,19,FALSE)="SHOWCASE", VLOOKUP(U278,Store_Showcase!B2:C134,2, FALSE), IF(VLOOKUP(D278,Sku_Consolidated!A2:S948,19,FALSE)="VAM",VLOOKUP(U278,Store_VAM!B2:C271,2, FALSE),VLOOKUP(U278,Store_SRP!B2:C103,2, FALSE)))</f>
      </c>
      <c r="W278">
        <f>VLOOKUP(D278,Sku_Consolidated!A2:G948, 7, FALSE)</f>
      </c>
      <c r="X278">
        <f>VLOOKUP(D278,Sku_Consolidated!A2:K948, 11, FALSE)</f>
      </c>
      <c r="Y278">
        <f>VLOOKUP(D278,Sku_Consolidated!A2:H948, 8, FALSE)</f>
      </c>
      <c r="Z278">
        <f>VLOOKUP(D278,Sku_Consolidated!A2:I948, 9, FALSE)</f>
      </c>
      <c r="AA278" t="s">
        <v>41</v>
      </c>
      <c r="AB278">
        <f>VLOOKUP(D278,Sku_Consolidated!A2:E948, {5}, FALSE)</f>
      </c>
      <c r="AC278">
        <f>IF(VLOOKUP(D278,Sku_Consolidated!A2:S948,19,FALSE)="SHOWCASE", VLOOKUP(U278,Store_Showcase!B2:N134,13, FALSE), IF(VLOOKUP(D278,Sku_Consolidated!A2:S948,19,FALSE)="VAM",VLOOKUP(U278,Store_VAM!B2:N271,13, FALSE),VLOOKUP(U278,Store_SRP!B2:N103,13, FALSE)))</f>
      </c>
      <c r="AD278">
        <f>IF(IFERROR(AC278,TRUE)=TRUE, "-","OK")</f>
      </c>
      <c r="AE278">
        <f>IF(IFERROR(VLOOKUP(U278,Store_Showcase!B2:H134,{5}, FALSE), TRUE)=TRUE, IF(IFERROR(VLOOKUP(U278,Store_SRP!B2:H103,{5}, FALSE), TRUE)=TRUE,VLOOKUP(U278,Store_VAM!B2:H271,{5}, FALSE),VLOOKUP(U278,Store_SRP!B2:H103,{5}, FALSE)), VLOOKUP(U278,Store_Showcase!B2:H134,{5}, FALSE))</f>
      </c>
      <c r="AF278">
        <f>IF(IFERROR(VLOOKUP(U278,Store_Showcase!B2:H134,{6}, FALSE), TRUE)=TRUE, IF(IFERROR(VLOOKUP(U278,Store_SRP!B2:H103,{6}, FALSE), TRUE)=TRUE,VLOOKUP(U278,Store_VAM!B2:H271,{6}, FALSE),VLOOKUP(U278,Store_SRP!B2:H103,{6}, FALSE)), VLOOKUP(U278,Store_Showcase!B2:H134,{6}, FALSE))</f>
      </c>
      <c r="AG278">
        <f>VLOOKUP(D278,Sku_Consolidated!A2:R948,18,FALSE)</f>
      </c>
      <c r="AH278">
        <f>VLOOKUP(D278,Sku_Consolidated!A2:S948,19,FALSE)</f>
      </c>
      <c r="AI278">
        <f>VLOOKUP(D278,Sku_Consolidated!A2:T948,20,FALSE)</f>
      </c>
    </row>
    <row r="279" spans="1:35" x14ac:dyDescent="0.25">
      <c r="A279">
        <v>2024</v>
      </c>
      <c r="B279" t="s">
        <v>30</v>
      </c>
      <c r="C279" t="s">
        <v>31</v>
      </c>
      <c r="D279">
        <v>21862</v>
      </c>
      <c r="E279" t="s">
        <v>443</v>
      </c>
      <c r="F279" s="12" t="s">
        <v>79</v>
      </c>
      <c r="G279" s="12" t="s">
        <v>79</v>
      </c>
      <c r="H279" t="s">
        <v>10</v>
      </c>
      <c r="I279" s="13" t="s">
        <v>486</v>
      </c>
      <c r="J279" s="13">
        <f>IF(H279="EA", I279, 0)</f>
      </c>
      <c r="K279" s="13">
        <f>IF(H279="KG", I279, I279 * VLOOKUP(D279,Sku_Consolidated!A2:U948,21,FALSE))</f>
      </c>
      <c r="L279" s="14" t="s">
        <v>36</v>
      </c>
      <c r="M279">
        <v>88</v>
      </c>
      <c r="N279" s="14" t="s">
        <v>487</v>
      </c>
      <c r="O279" s="14" t="s">
        <v>488</v>
      </c>
      <c r="P279" s="14" t="s">
        <v>36</v>
      </c>
      <c r="Q279" s="14" t="s">
        <v>488</v>
      </c>
      <c r="R279">
        <f>IF(IFERROR(VLOOKUP(U279,Store_Showcase!B2:H134,7, FALSE), TRUE)=TRUE, IF(IFERROR(VLOOKUP(U279,Store_SRP!B2:H103,7, FALSE), TRUE)=TRUE,VLOOKUP(U279,Store_VAM!B2:H271,7, FALSE),VLOOKUP(U279,Store_SRP!B2:H103,7, FALSE)), VLOOKUP(U279,Store_Showcase!B2:H134,7, FALSE))</f>
      </c>
      <c r="S279">
        <f>IF(IFERROR(VLOOKUP(U279,Store_Showcase!B2:K134,10, FALSE), TRUE)=TRUE, IF(IFERROR(VLOOKUP(U279,Store_SRP!B2:K103,10, FALSE), TRUE)=TRUE,VLOOKUP(U279,Store_VAM!B2:K271,10, FALSE),VLOOKUP(U279,Store_SRP!B2:K103,10, FALSE)), VLOOKUP(U279,Store_Showcase!B2:K134,10, FALSE))</f>
      </c>
      <c r="T279">
        <f>IF(VLOOKUP(D279,Sku_Consolidated!A2:S948,19,FALSE)="SHOWCASE", VLOOKUP(U279,Store_Showcase!B2:L134,11, FALSE), IF(VLOOKUP(D279,Sku_Consolidated!A2:S948,19,FALSE)="VAM",VLOOKUP(U279,Store_VAM!B2:L271,11, FALSE),VLOOKUP(U279,Store_SRP!B2:L103,11, FALSE)))</f>
      </c>
      <c r="U279" s="14">
        <v>2012</v>
      </c>
      <c r="V279">
        <f>IF(VLOOKUP(D279,Sku_Consolidated!A2:S948,19,FALSE)="SHOWCASE", VLOOKUP(U279,Store_Showcase!B2:C134,2, FALSE), IF(VLOOKUP(D279,Sku_Consolidated!A2:S948,19,FALSE)="VAM",VLOOKUP(U279,Store_VAM!B2:C271,2, FALSE),VLOOKUP(U279,Store_SRP!B2:C103,2, FALSE)))</f>
      </c>
      <c r="W279">
        <f>VLOOKUP(D279,Sku_Consolidated!A2:G948, 7, FALSE)</f>
      </c>
      <c r="X279">
        <f>VLOOKUP(D279,Sku_Consolidated!A2:K948, 11, FALSE)</f>
      </c>
      <c r="Y279">
        <f>VLOOKUP(D279,Sku_Consolidated!A2:H948, 8, FALSE)</f>
      </c>
      <c r="Z279">
        <f>VLOOKUP(D279,Sku_Consolidated!A2:I948, 9, FALSE)</f>
      </c>
      <c r="AA279" t="s">
        <v>41</v>
      </c>
      <c r="AB279">
        <f>VLOOKUP(D279,Sku_Consolidated!A2:E948, {5}, FALSE)</f>
      </c>
      <c r="AC279">
        <f>IF(VLOOKUP(D279,Sku_Consolidated!A2:S948,19,FALSE)="SHOWCASE", VLOOKUP(U279,Store_Showcase!B2:N134,13, FALSE), IF(VLOOKUP(D279,Sku_Consolidated!A2:S948,19,FALSE)="VAM",VLOOKUP(U279,Store_VAM!B2:N271,13, FALSE),VLOOKUP(U279,Store_SRP!B2:N103,13, FALSE)))</f>
      </c>
      <c r="AD279">
        <f>IF(IFERROR(AC279,TRUE)=TRUE, "-","OK")</f>
      </c>
      <c r="AE279">
        <f>IF(IFERROR(VLOOKUP(U279,Store_Showcase!B2:H134,{5}, FALSE), TRUE)=TRUE, IF(IFERROR(VLOOKUP(U279,Store_SRP!B2:H103,{5}, FALSE), TRUE)=TRUE,VLOOKUP(U279,Store_VAM!B2:H271,{5}, FALSE),VLOOKUP(U279,Store_SRP!B2:H103,{5}, FALSE)), VLOOKUP(U279,Store_Showcase!B2:H134,{5}, FALSE))</f>
      </c>
      <c r="AF279">
        <f>IF(IFERROR(VLOOKUP(U279,Store_Showcase!B2:H134,{6}, FALSE), TRUE)=TRUE, IF(IFERROR(VLOOKUP(U279,Store_SRP!B2:H103,{6}, FALSE), TRUE)=TRUE,VLOOKUP(U279,Store_VAM!B2:H271,{6}, FALSE),VLOOKUP(U279,Store_SRP!B2:H103,{6}, FALSE)), VLOOKUP(U279,Store_Showcase!B2:H134,{6}, FALSE))</f>
      </c>
      <c r="AG279">
        <f>VLOOKUP(D279,Sku_Consolidated!A2:R948,18,FALSE)</f>
      </c>
      <c r="AH279">
        <f>VLOOKUP(D279,Sku_Consolidated!A2:S948,19,FALSE)</f>
      </c>
      <c r="AI279">
        <f>VLOOKUP(D279,Sku_Consolidated!A2:T948,20,FALSE)</f>
      </c>
    </row>
    <row r="280" spans="1:35" x14ac:dyDescent="0.25">
      <c r="A280">
        <v>2024</v>
      </c>
      <c r="B280" t="s">
        <v>30</v>
      </c>
      <c r="C280" t="s">
        <v>31</v>
      </c>
      <c r="D280">
        <v>21866</v>
      </c>
      <c r="E280" t="s">
        <v>267</v>
      </c>
      <c r="F280" s="12" t="s">
        <v>79</v>
      </c>
      <c r="G280" s="12" t="s">
        <v>79</v>
      </c>
      <c r="H280" t="s">
        <v>10</v>
      </c>
      <c r="I280" s="13" t="s">
        <v>489</v>
      </c>
      <c r="J280" s="13">
        <f>IF(H280="EA", I280, 0)</f>
      </c>
      <c r="K280" s="13">
        <f>IF(H280="KG", I280, I280 * VLOOKUP(D280,Sku_Consolidated!A2:U948,21,FALSE))</f>
      </c>
      <c r="L280" s="14" t="s">
        <v>36</v>
      </c>
      <c r="M280">
        <v>88</v>
      </c>
      <c r="N280" s="14" t="s">
        <v>490</v>
      </c>
      <c r="O280" s="14" t="s">
        <v>491</v>
      </c>
      <c r="P280" s="14" t="s">
        <v>36</v>
      </c>
      <c r="Q280" s="14" t="s">
        <v>491</v>
      </c>
      <c r="R280">
        <f>IF(IFERROR(VLOOKUP(U280,Store_Showcase!B2:H134,7, FALSE), TRUE)=TRUE, IF(IFERROR(VLOOKUP(U280,Store_SRP!B2:H103,7, FALSE), TRUE)=TRUE,VLOOKUP(U280,Store_VAM!B2:H271,7, FALSE),VLOOKUP(U280,Store_SRP!B2:H103,7, FALSE)), VLOOKUP(U280,Store_Showcase!B2:H134,7, FALSE))</f>
      </c>
      <c r="S280">
        <f>IF(IFERROR(VLOOKUP(U280,Store_Showcase!B2:K134,10, FALSE), TRUE)=TRUE, IF(IFERROR(VLOOKUP(U280,Store_SRP!B2:K103,10, FALSE), TRUE)=TRUE,VLOOKUP(U280,Store_VAM!B2:K271,10, FALSE),VLOOKUP(U280,Store_SRP!B2:K103,10, FALSE)), VLOOKUP(U280,Store_Showcase!B2:K134,10, FALSE))</f>
      </c>
      <c r="T280">
        <f>IF(VLOOKUP(D280,Sku_Consolidated!A2:S948,19,FALSE)="SHOWCASE", VLOOKUP(U280,Store_Showcase!B2:L134,11, FALSE), IF(VLOOKUP(D280,Sku_Consolidated!A2:S948,19,FALSE)="VAM",VLOOKUP(U280,Store_VAM!B2:L271,11, FALSE),VLOOKUP(U280,Store_SRP!B2:L103,11, FALSE)))</f>
      </c>
      <c r="U280" s="14">
        <v>2012</v>
      </c>
      <c r="V280">
        <f>IF(VLOOKUP(D280,Sku_Consolidated!A2:S948,19,FALSE)="SHOWCASE", VLOOKUP(U280,Store_Showcase!B2:C134,2, FALSE), IF(VLOOKUP(D280,Sku_Consolidated!A2:S948,19,FALSE)="VAM",VLOOKUP(U280,Store_VAM!B2:C271,2, FALSE),VLOOKUP(U280,Store_SRP!B2:C103,2, FALSE)))</f>
      </c>
      <c r="W280">
        <f>VLOOKUP(D280,Sku_Consolidated!A2:G948, 7, FALSE)</f>
      </c>
      <c r="X280">
        <f>VLOOKUP(D280,Sku_Consolidated!A2:K948, 11, FALSE)</f>
      </c>
      <c r="Y280">
        <f>VLOOKUP(D280,Sku_Consolidated!A2:H948, 8, FALSE)</f>
      </c>
      <c r="Z280">
        <f>VLOOKUP(D280,Sku_Consolidated!A2:I948, 9, FALSE)</f>
      </c>
      <c r="AA280" t="s">
        <v>41</v>
      </c>
      <c r="AB280">
        <f>VLOOKUP(D280,Sku_Consolidated!A2:E948, {5}, FALSE)</f>
      </c>
      <c r="AC280">
        <f>IF(VLOOKUP(D280,Sku_Consolidated!A2:S948,19,FALSE)="SHOWCASE", VLOOKUP(U280,Store_Showcase!B2:N134,13, FALSE), IF(VLOOKUP(D280,Sku_Consolidated!A2:S948,19,FALSE)="VAM",VLOOKUP(U280,Store_VAM!B2:N271,13, FALSE),VLOOKUP(U280,Store_SRP!B2:N103,13, FALSE)))</f>
      </c>
      <c r="AD280">
        <f>IF(IFERROR(AC280,TRUE)=TRUE, "-","OK")</f>
      </c>
      <c r="AE280">
        <f>IF(IFERROR(VLOOKUP(U280,Store_Showcase!B2:H134,{5}, FALSE), TRUE)=TRUE, IF(IFERROR(VLOOKUP(U280,Store_SRP!B2:H103,{5}, FALSE), TRUE)=TRUE,VLOOKUP(U280,Store_VAM!B2:H271,{5}, FALSE),VLOOKUP(U280,Store_SRP!B2:H103,{5}, FALSE)), VLOOKUP(U280,Store_Showcase!B2:H134,{5}, FALSE))</f>
      </c>
      <c r="AF280">
        <f>IF(IFERROR(VLOOKUP(U280,Store_Showcase!B2:H134,{6}, FALSE), TRUE)=TRUE, IF(IFERROR(VLOOKUP(U280,Store_SRP!B2:H103,{6}, FALSE), TRUE)=TRUE,VLOOKUP(U280,Store_VAM!B2:H271,{6}, FALSE),VLOOKUP(U280,Store_SRP!B2:H103,{6}, FALSE)), VLOOKUP(U280,Store_Showcase!B2:H134,{6}, FALSE))</f>
      </c>
      <c r="AG280">
        <f>VLOOKUP(D280,Sku_Consolidated!A2:R948,18,FALSE)</f>
      </c>
      <c r="AH280">
        <f>VLOOKUP(D280,Sku_Consolidated!A2:S948,19,FALSE)</f>
      </c>
      <c r="AI280">
        <f>VLOOKUP(D280,Sku_Consolidated!A2:T948,20,FALSE)</f>
      </c>
    </row>
    <row r="281" spans="1:35" x14ac:dyDescent="0.25">
      <c r="A281">
        <v>2024</v>
      </c>
      <c r="B281" t="s">
        <v>30</v>
      </c>
      <c r="C281" t="s">
        <v>31</v>
      </c>
      <c r="D281">
        <v>21870</v>
      </c>
      <c r="E281" t="s">
        <v>271</v>
      </c>
      <c r="F281" s="12" t="s">
        <v>79</v>
      </c>
      <c r="G281" s="12" t="s">
        <v>79</v>
      </c>
      <c r="H281" t="s">
        <v>10</v>
      </c>
      <c r="I281" s="13" t="s">
        <v>459</v>
      </c>
      <c r="J281" s="13">
        <f>IF(H281="EA", I281, 0)</f>
      </c>
      <c r="K281" s="13">
        <f>IF(H281="KG", I281, I281 * VLOOKUP(D281,Sku_Consolidated!A2:U948,21,FALSE))</f>
      </c>
      <c r="L281" s="14" t="s">
        <v>36</v>
      </c>
      <c r="M281">
        <v>88</v>
      </c>
      <c r="N281" s="14" t="s">
        <v>492</v>
      </c>
      <c r="O281" s="14" t="s">
        <v>493</v>
      </c>
      <c r="P281" s="14" t="s">
        <v>36</v>
      </c>
      <c r="Q281" s="14" t="s">
        <v>493</v>
      </c>
      <c r="R281">
        <f>IF(IFERROR(VLOOKUP(U281,Store_Showcase!B2:H134,7, FALSE), TRUE)=TRUE, IF(IFERROR(VLOOKUP(U281,Store_SRP!B2:H103,7, FALSE), TRUE)=TRUE,VLOOKUP(U281,Store_VAM!B2:H271,7, FALSE),VLOOKUP(U281,Store_SRP!B2:H103,7, FALSE)), VLOOKUP(U281,Store_Showcase!B2:H134,7, FALSE))</f>
      </c>
      <c r="S281">
        <f>IF(IFERROR(VLOOKUP(U281,Store_Showcase!B2:K134,10, FALSE), TRUE)=TRUE, IF(IFERROR(VLOOKUP(U281,Store_SRP!B2:K103,10, FALSE), TRUE)=TRUE,VLOOKUP(U281,Store_VAM!B2:K271,10, FALSE),VLOOKUP(U281,Store_SRP!B2:K103,10, FALSE)), VLOOKUP(U281,Store_Showcase!B2:K134,10, FALSE))</f>
      </c>
      <c r="T281">
        <f>IF(VLOOKUP(D281,Sku_Consolidated!A2:S948,19,FALSE)="SHOWCASE", VLOOKUP(U281,Store_Showcase!B2:L134,11, FALSE), IF(VLOOKUP(D281,Sku_Consolidated!A2:S948,19,FALSE)="VAM",VLOOKUP(U281,Store_VAM!B2:L271,11, FALSE),VLOOKUP(U281,Store_SRP!B2:L103,11, FALSE)))</f>
      </c>
      <c r="U281" s="14">
        <v>2012</v>
      </c>
      <c r="V281">
        <f>IF(VLOOKUP(D281,Sku_Consolidated!A2:S948,19,FALSE)="SHOWCASE", VLOOKUP(U281,Store_Showcase!B2:C134,2, FALSE), IF(VLOOKUP(D281,Sku_Consolidated!A2:S948,19,FALSE)="VAM",VLOOKUP(U281,Store_VAM!B2:C271,2, FALSE),VLOOKUP(U281,Store_SRP!B2:C103,2, FALSE)))</f>
      </c>
      <c r="W281">
        <f>VLOOKUP(D281,Sku_Consolidated!A2:G948, 7, FALSE)</f>
      </c>
      <c r="X281">
        <f>VLOOKUP(D281,Sku_Consolidated!A2:K948, 11, FALSE)</f>
      </c>
      <c r="Y281">
        <f>VLOOKUP(D281,Sku_Consolidated!A2:H948, 8, FALSE)</f>
      </c>
      <c r="Z281">
        <f>VLOOKUP(D281,Sku_Consolidated!A2:I948, 9, FALSE)</f>
      </c>
      <c r="AA281" t="s">
        <v>41</v>
      </c>
      <c r="AB281">
        <f>VLOOKUP(D281,Sku_Consolidated!A2:E948, {5}, FALSE)</f>
      </c>
      <c r="AC281">
        <f>IF(VLOOKUP(D281,Sku_Consolidated!A2:S948,19,FALSE)="SHOWCASE", VLOOKUP(U281,Store_Showcase!B2:N134,13, FALSE), IF(VLOOKUP(D281,Sku_Consolidated!A2:S948,19,FALSE)="VAM",VLOOKUP(U281,Store_VAM!B2:N271,13, FALSE),VLOOKUP(U281,Store_SRP!B2:N103,13, FALSE)))</f>
      </c>
      <c r="AD281">
        <f>IF(IFERROR(AC281,TRUE)=TRUE, "-","OK")</f>
      </c>
      <c r="AE281">
        <f>IF(IFERROR(VLOOKUP(U281,Store_Showcase!B2:H134,{5}, FALSE), TRUE)=TRUE, IF(IFERROR(VLOOKUP(U281,Store_SRP!B2:H103,{5}, FALSE), TRUE)=TRUE,VLOOKUP(U281,Store_VAM!B2:H271,{5}, FALSE),VLOOKUP(U281,Store_SRP!B2:H103,{5}, FALSE)), VLOOKUP(U281,Store_Showcase!B2:H134,{5}, FALSE))</f>
      </c>
      <c r="AF281">
        <f>IF(IFERROR(VLOOKUP(U281,Store_Showcase!B2:H134,{6}, FALSE), TRUE)=TRUE, IF(IFERROR(VLOOKUP(U281,Store_SRP!B2:H103,{6}, FALSE), TRUE)=TRUE,VLOOKUP(U281,Store_VAM!B2:H271,{6}, FALSE),VLOOKUP(U281,Store_SRP!B2:H103,{6}, FALSE)), VLOOKUP(U281,Store_Showcase!B2:H134,{6}, FALSE))</f>
      </c>
      <c r="AG281">
        <f>VLOOKUP(D281,Sku_Consolidated!A2:R948,18,FALSE)</f>
      </c>
      <c r="AH281">
        <f>VLOOKUP(D281,Sku_Consolidated!A2:S948,19,FALSE)</f>
      </c>
      <c r="AI281">
        <f>VLOOKUP(D281,Sku_Consolidated!A2:T948,20,FALSE)</f>
      </c>
    </row>
    <row r="282" spans="1:35" x14ac:dyDescent="0.25">
      <c r="A282">
        <v>2024</v>
      </c>
      <c r="B282" t="s">
        <v>30</v>
      </c>
      <c r="C282" t="s">
        <v>31</v>
      </c>
      <c r="D282">
        <v>21871</v>
      </c>
      <c r="E282" t="s">
        <v>402</v>
      </c>
      <c r="F282" s="12" t="s">
        <v>79</v>
      </c>
      <c r="G282" s="12" t="s">
        <v>79</v>
      </c>
      <c r="H282" t="s">
        <v>10</v>
      </c>
      <c r="I282" s="13" t="s">
        <v>372</v>
      </c>
      <c r="J282" s="13">
        <f>IF(H282="EA", I282, 0)</f>
      </c>
      <c r="K282" s="13">
        <f>IF(H282="KG", I282, I282 * VLOOKUP(D282,Sku_Consolidated!A2:U948,21,FALSE))</f>
      </c>
      <c r="L282" s="14" t="s">
        <v>36</v>
      </c>
      <c r="M282">
        <v>88</v>
      </c>
      <c r="N282" s="14" t="s">
        <v>494</v>
      </c>
      <c r="O282" s="14" t="s">
        <v>495</v>
      </c>
      <c r="P282" s="14" t="s">
        <v>36</v>
      </c>
      <c r="Q282" s="14" t="s">
        <v>495</v>
      </c>
      <c r="R282">
        <f>IF(IFERROR(VLOOKUP(U282,Store_Showcase!B2:H134,7, FALSE), TRUE)=TRUE, IF(IFERROR(VLOOKUP(U282,Store_SRP!B2:H103,7, FALSE), TRUE)=TRUE,VLOOKUP(U282,Store_VAM!B2:H271,7, FALSE),VLOOKUP(U282,Store_SRP!B2:H103,7, FALSE)), VLOOKUP(U282,Store_Showcase!B2:H134,7, FALSE))</f>
      </c>
      <c r="S282">
        <f>IF(IFERROR(VLOOKUP(U282,Store_Showcase!B2:K134,10, FALSE), TRUE)=TRUE, IF(IFERROR(VLOOKUP(U282,Store_SRP!B2:K103,10, FALSE), TRUE)=TRUE,VLOOKUP(U282,Store_VAM!B2:K271,10, FALSE),VLOOKUP(U282,Store_SRP!B2:K103,10, FALSE)), VLOOKUP(U282,Store_Showcase!B2:K134,10, FALSE))</f>
      </c>
      <c r="T282">
        <f>IF(VLOOKUP(D282,Sku_Consolidated!A2:S948,19,FALSE)="SHOWCASE", VLOOKUP(U282,Store_Showcase!B2:L134,11, FALSE), IF(VLOOKUP(D282,Sku_Consolidated!A2:S948,19,FALSE)="VAM",VLOOKUP(U282,Store_VAM!B2:L271,11, FALSE),VLOOKUP(U282,Store_SRP!B2:L103,11, FALSE)))</f>
      </c>
      <c r="U282" s="14">
        <v>2012</v>
      </c>
      <c r="V282">
        <f>IF(VLOOKUP(D282,Sku_Consolidated!A2:S948,19,FALSE)="SHOWCASE", VLOOKUP(U282,Store_Showcase!B2:C134,2, FALSE), IF(VLOOKUP(D282,Sku_Consolidated!A2:S948,19,FALSE)="VAM",VLOOKUP(U282,Store_VAM!B2:C271,2, FALSE),VLOOKUP(U282,Store_SRP!B2:C103,2, FALSE)))</f>
      </c>
      <c r="W282">
        <f>VLOOKUP(D282,Sku_Consolidated!A2:G948, 7, FALSE)</f>
      </c>
      <c r="X282">
        <f>VLOOKUP(D282,Sku_Consolidated!A2:K948, 11, FALSE)</f>
      </c>
      <c r="Y282">
        <f>VLOOKUP(D282,Sku_Consolidated!A2:H948, 8, FALSE)</f>
      </c>
      <c r="Z282">
        <f>VLOOKUP(D282,Sku_Consolidated!A2:I948, 9, FALSE)</f>
      </c>
      <c r="AA282" t="s">
        <v>41</v>
      </c>
      <c r="AB282">
        <f>VLOOKUP(D282,Sku_Consolidated!A2:E948, {5}, FALSE)</f>
      </c>
      <c r="AC282">
        <f>IF(VLOOKUP(D282,Sku_Consolidated!A2:S948,19,FALSE)="SHOWCASE", VLOOKUP(U282,Store_Showcase!B2:N134,13, FALSE), IF(VLOOKUP(D282,Sku_Consolidated!A2:S948,19,FALSE)="VAM",VLOOKUP(U282,Store_VAM!B2:N271,13, FALSE),VLOOKUP(U282,Store_SRP!B2:N103,13, FALSE)))</f>
      </c>
      <c r="AD282">
        <f>IF(IFERROR(AC282,TRUE)=TRUE, "-","OK")</f>
      </c>
      <c r="AE282">
        <f>IF(IFERROR(VLOOKUP(U282,Store_Showcase!B2:H134,{5}, FALSE), TRUE)=TRUE, IF(IFERROR(VLOOKUP(U282,Store_SRP!B2:H103,{5}, FALSE), TRUE)=TRUE,VLOOKUP(U282,Store_VAM!B2:H271,{5}, FALSE),VLOOKUP(U282,Store_SRP!B2:H103,{5}, FALSE)), VLOOKUP(U282,Store_Showcase!B2:H134,{5}, FALSE))</f>
      </c>
      <c r="AF282">
        <f>IF(IFERROR(VLOOKUP(U282,Store_Showcase!B2:H134,{6}, FALSE), TRUE)=TRUE, IF(IFERROR(VLOOKUP(U282,Store_SRP!B2:H103,{6}, FALSE), TRUE)=TRUE,VLOOKUP(U282,Store_VAM!B2:H271,{6}, FALSE),VLOOKUP(U282,Store_SRP!B2:H103,{6}, FALSE)), VLOOKUP(U282,Store_Showcase!B2:H134,{6}, FALSE))</f>
      </c>
      <c r="AG282">
        <f>VLOOKUP(D282,Sku_Consolidated!A2:R948,18,FALSE)</f>
      </c>
      <c r="AH282">
        <f>VLOOKUP(D282,Sku_Consolidated!A2:S948,19,FALSE)</f>
      </c>
      <c r="AI282">
        <f>VLOOKUP(D282,Sku_Consolidated!A2:T948,20,FALSE)</f>
      </c>
    </row>
    <row r="283" spans="1:35" x14ac:dyDescent="0.25">
      <c r="A283">
        <v>2024</v>
      </c>
      <c r="B283" t="s">
        <v>30</v>
      </c>
      <c r="C283" t="s">
        <v>31</v>
      </c>
      <c r="D283">
        <v>21825</v>
      </c>
      <c r="E283" t="s">
        <v>208</v>
      </c>
      <c r="F283" s="12" t="s">
        <v>143</v>
      </c>
      <c r="G283" s="12" t="s">
        <v>143</v>
      </c>
      <c r="H283" t="s">
        <v>10</v>
      </c>
      <c r="I283" s="13" t="s">
        <v>355</v>
      </c>
      <c r="J283" s="13">
        <f>IF(H283="EA", I283, 0)</f>
      </c>
      <c r="K283" s="13">
        <f>IF(H283="KG", I283, I283 * VLOOKUP(D283,Sku_Consolidated!A2:U948,21,FALSE))</f>
      </c>
      <c r="L283" s="14" t="s">
        <v>36</v>
      </c>
      <c r="M283">
        <v>88</v>
      </c>
      <c r="N283" s="14" t="s">
        <v>496</v>
      </c>
      <c r="O283" s="14" t="s">
        <v>497</v>
      </c>
      <c r="P283" s="14" t="s">
        <v>36</v>
      </c>
      <c r="Q283" s="14" t="s">
        <v>497</v>
      </c>
      <c r="R283">
        <f>IF(IFERROR(VLOOKUP(U283,Store_Showcase!B2:H134,7, FALSE), TRUE)=TRUE, IF(IFERROR(VLOOKUP(U283,Store_SRP!B2:H103,7, FALSE), TRUE)=TRUE,VLOOKUP(U283,Store_VAM!B2:H271,7, FALSE),VLOOKUP(U283,Store_SRP!B2:H103,7, FALSE)), VLOOKUP(U283,Store_Showcase!B2:H134,7, FALSE))</f>
      </c>
      <c r="S283">
        <f>IF(IFERROR(VLOOKUP(U283,Store_Showcase!B2:K134,10, FALSE), TRUE)=TRUE, IF(IFERROR(VLOOKUP(U283,Store_SRP!B2:K103,10, FALSE), TRUE)=TRUE,VLOOKUP(U283,Store_VAM!B2:K271,10, FALSE),VLOOKUP(U283,Store_SRP!B2:K103,10, FALSE)), VLOOKUP(U283,Store_Showcase!B2:K134,10, FALSE))</f>
      </c>
      <c r="T283">
        <f>IF(VLOOKUP(D283,Sku_Consolidated!A2:S948,19,FALSE)="SHOWCASE", VLOOKUP(U283,Store_Showcase!B2:L134,11, FALSE), IF(VLOOKUP(D283,Sku_Consolidated!A2:S948,19,FALSE)="VAM",VLOOKUP(U283,Store_VAM!B2:L271,11, FALSE),VLOOKUP(U283,Store_SRP!B2:L103,11, FALSE)))</f>
      </c>
      <c r="U283" s="14">
        <v>2012</v>
      </c>
      <c r="V283">
        <f>IF(VLOOKUP(D283,Sku_Consolidated!A2:S948,19,FALSE)="SHOWCASE", VLOOKUP(U283,Store_Showcase!B2:C134,2, FALSE), IF(VLOOKUP(D283,Sku_Consolidated!A2:S948,19,FALSE)="VAM",VLOOKUP(U283,Store_VAM!B2:C271,2, FALSE),VLOOKUP(U283,Store_SRP!B2:C103,2, FALSE)))</f>
      </c>
      <c r="W283">
        <f>VLOOKUP(D283,Sku_Consolidated!A2:G948, 7, FALSE)</f>
      </c>
      <c r="X283">
        <f>VLOOKUP(D283,Sku_Consolidated!A2:K948, 11, FALSE)</f>
      </c>
      <c r="Y283">
        <f>VLOOKUP(D283,Sku_Consolidated!A2:H948, 8, FALSE)</f>
      </c>
      <c r="Z283">
        <f>VLOOKUP(D283,Sku_Consolidated!A2:I948, 9, FALSE)</f>
      </c>
      <c r="AA283" t="s">
        <v>41</v>
      </c>
      <c r="AB283">
        <f>VLOOKUP(D283,Sku_Consolidated!A2:E948, {5}, FALSE)</f>
      </c>
      <c r="AC283">
        <f>IF(VLOOKUP(D283,Sku_Consolidated!A2:S948,19,FALSE)="SHOWCASE", VLOOKUP(U283,Store_Showcase!B2:N134,13, FALSE), IF(VLOOKUP(D283,Sku_Consolidated!A2:S948,19,FALSE)="VAM",VLOOKUP(U283,Store_VAM!B2:N271,13, FALSE),VLOOKUP(U283,Store_SRP!B2:N103,13, FALSE)))</f>
      </c>
      <c r="AD283">
        <f>IF(IFERROR(AC283,TRUE)=TRUE, "-","OK")</f>
      </c>
      <c r="AE283">
        <f>IF(IFERROR(VLOOKUP(U283,Store_Showcase!B2:H134,{5}, FALSE), TRUE)=TRUE, IF(IFERROR(VLOOKUP(U283,Store_SRP!B2:H103,{5}, FALSE), TRUE)=TRUE,VLOOKUP(U283,Store_VAM!B2:H271,{5}, FALSE),VLOOKUP(U283,Store_SRP!B2:H103,{5}, FALSE)), VLOOKUP(U283,Store_Showcase!B2:H134,{5}, FALSE))</f>
      </c>
      <c r="AF283">
        <f>IF(IFERROR(VLOOKUP(U283,Store_Showcase!B2:H134,{6}, FALSE), TRUE)=TRUE, IF(IFERROR(VLOOKUP(U283,Store_SRP!B2:H103,{6}, FALSE), TRUE)=TRUE,VLOOKUP(U283,Store_VAM!B2:H271,{6}, FALSE),VLOOKUP(U283,Store_SRP!B2:H103,{6}, FALSE)), VLOOKUP(U283,Store_Showcase!B2:H134,{6}, FALSE))</f>
      </c>
      <c r="AG283">
        <f>VLOOKUP(D283,Sku_Consolidated!A2:R948,18,FALSE)</f>
      </c>
      <c r="AH283">
        <f>VLOOKUP(D283,Sku_Consolidated!A2:S948,19,FALSE)</f>
      </c>
      <c r="AI283">
        <f>VLOOKUP(D283,Sku_Consolidated!A2:T948,20,FALSE)</f>
      </c>
    </row>
    <row r="284" spans="1:35" x14ac:dyDescent="0.25">
      <c r="A284">
        <v>2024</v>
      </c>
      <c r="B284" t="s">
        <v>30</v>
      </c>
      <c r="C284" t="s">
        <v>31</v>
      </c>
      <c r="D284">
        <v>21826</v>
      </c>
      <c r="E284" t="s">
        <v>239</v>
      </c>
      <c r="F284" s="12" t="s">
        <v>143</v>
      </c>
      <c r="G284" s="12" t="s">
        <v>143</v>
      </c>
      <c r="H284" t="s">
        <v>10</v>
      </c>
      <c r="I284" s="13" t="s">
        <v>498</v>
      </c>
      <c r="J284" s="13">
        <f>IF(H284="EA", I284, 0)</f>
      </c>
      <c r="K284" s="13">
        <f>IF(H284="KG", I284, I284 * VLOOKUP(D284,Sku_Consolidated!A2:U948,21,FALSE))</f>
      </c>
      <c r="L284" s="14" t="s">
        <v>36</v>
      </c>
      <c r="M284">
        <v>88</v>
      </c>
      <c r="N284" s="14" t="s">
        <v>499</v>
      </c>
      <c r="O284" s="14" t="s">
        <v>500</v>
      </c>
      <c r="P284" s="14" t="s">
        <v>36</v>
      </c>
      <c r="Q284" s="14" t="s">
        <v>500</v>
      </c>
      <c r="R284">
        <f>IF(IFERROR(VLOOKUP(U284,Store_Showcase!B2:H134,7, FALSE), TRUE)=TRUE, IF(IFERROR(VLOOKUP(U284,Store_SRP!B2:H103,7, FALSE), TRUE)=TRUE,VLOOKUP(U284,Store_VAM!B2:H271,7, FALSE),VLOOKUP(U284,Store_SRP!B2:H103,7, FALSE)), VLOOKUP(U284,Store_Showcase!B2:H134,7, FALSE))</f>
      </c>
      <c r="S284">
        <f>IF(IFERROR(VLOOKUP(U284,Store_Showcase!B2:K134,10, FALSE), TRUE)=TRUE, IF(IFERROR(VLOOKUP(U284,Store_SRP!B2:K103,10, FALSE), TRUE)=TRUE,VLOOKUP(U284,Store_VAM!B2:K271,10, FALSE),VLOOKUP(U284,Store_SRP!B2:K103,10, FALSE)), VLOOKUP(U284,Store_Showcase!B2:K134,10, FALSE))</f>
      </c>
      <c r="T284">
        <f>IF(VLOOKUP(D284,Sku_Consolidated!A2:S948,19,FALSE)="SHOWCASE", VLOOKUP(U284,Store_Showcase!B2:L134,11, FALSE), IF(VLOOKUP(D284,Sku_Consolidated!A2:S948,19,FALSE)="VAM",VLOOKUP(U284,Store_VAM!B2:L271,11, FALSE),VLOOKUP(U284,Store_SRP!B2:L103,11, FALSE)))</f>
      </c>
      <c r="U284" s="14">
        <v>2012</v>
      </c>
      <c r="V284">
        <f>IF(VLOOKUP(D284,Sku_Consolidated!A2:S948,19,FALSE)="SHOWCASE", VLOOKUP(U284,Store_Showcase!B2:C134,2, FALSE), IF(VLOOKUP(D284,Sku_Consolidated!A2:S948,19,FALSE)="VAM",VLOOKUP(U284,Store_VAM!B2:C271,2, FALSE),VLOOKUP(U284,Store_SRP!B2:C103,2, FALSE)))</f>
      </c>
      <c r="W284">
        <f>VLOOKUP(D284,Sku_Consolidated!A2:G948, 7, FALSE)</f>
      </c>
      <c r="X284">
        <f>VLOOKUP(D284,Sku_Consolidated!A2:K948, 11, FALSE)</f>
      </c>
      <c r="Y284">
        <f>VLOOKUP(D284,Sku_Consolidated!A2:H948, 8, FALSE)</f>
      </c>
      <c r="Z284">
        <f>VLOOKUP(D284,Sku_Consolidated!A2:I948, 9, FALSE)</f>
      </c>
      <c r="AA284" t="s">
        <v>41</v>
      </c>
      <c r="AB284">
        <f>VLOOKUP(D284,Sku_Consolidated!A2:E948, {5}, FALSE)</f>
      </c>
      <c r="AC284">
        <f>IF(VLOOKUP(D284,Sku_Consolidated!A2:S948,19,FALSE)="SHOWCASE", VLOOKUP(U284,Store_Showcase!B2:N134,13, FALSE), IF(VLOOKUP(D284,Sku_Consolidated!A2:S948,19,FALSE)="VAM",VLOOKUP(U284,Store_VAM!B2:N271,13, FALSE),VLOOKUP(U284,Store_SRP!B2:N103,13, FALSE)))</f>
      </c>
      <c r="AD284">
        <f>IF(IFERROR(AC284,TRUE)=TRUE, "-","OK")</f>
      </c>
      <c r="AE284">
        <f>IF(IFERROR(VLOOKUP(U284,Store_Showcase!B2:H134,{5}, FALSE), TRUE)=TRUE, IF(IFERROR(VLOOKUP(U284,Store_SRP!B2:H103,{5}, FALSE), TRUE)=TRUE,VLOOKUP(U284,Store_VAM!B2:H271,{5}, FALSE),VLOOKUP(U284,Store_SRP!B2:H103,{5}, FALSE)), VLOOKUP(U284,Store_Showcase!B2:H134,{5}, FALSE))</f>
      </c>
      <c r="AF284">
        <f>IF(IFERROR(VLOOKUP(U284,Store_Showcase!B2:H134,{6}, FALSE), TRUE)=TRUE, IF(IFERROR(VLOOKUP(U284,Store_SRP!B2:H103,{6}, FALSE), TRUE)=TRUE,VLOOKUP(U284,Store_VAM!B2:H271,{6}, FALSE),VLOOKUP(U284,Store_SRP!B2:H103,{6}, FALSE)), VLOOKUP(U284,Store_Showcase!B2:H134,{6}, FALSE))</f>
      </c>
      <c r="AG284">
        <f>VLOOKUP(D284,Sku_Consolidated!A2:R948,18,FALSE)</f>
      </c>
      <c r="AH284">
        <f>VLOOKUP(D284,Sku_Consolidated!A2:S948,19,FALSE)</f>
      </c>
      <c r="AI284">
        <f>VLOOKUP(D284,Sku_Consolidated!A2:T948,20,FALSE)</f>
      </c>
    </row>
    <row r="285" spans="1:35" x14ac:dyDescent="0.25">
      <c r="A285">
        <v>2024</v>
      </c>
      <c r="B285" t="s">
        <v>30</v>
      </c>
      <c r="C285" t="s">
        <v>31</v>
      </c>
      <c r="D285">
        <v>21834</v>
      </c>
      <c r="E285" t="s">
        <v>303</v>
      </c>
      <c r="F285" s="12" t="s">
        <v>143</v>
      </c>
      <c r="G285" s="12" t="s">
        <v>143</v>
      </c>
      <c r="H285" t="s">
        <v>10</v>
      </c>
      <c r="I285" s="13" t="s">
        <v>501</v>
      </c>
      <c r="J285" s="13">
        <f>IF(H285="EA", I285, 0)</f>
      </c>
      <c r="K285" s="13">
        <f>IF(H285="KG", I285, I285 * VLOOKUP(D285,Sku_Consolidated!A2:U948,21,FALSE))</f>
      </c>
      <c r="L285" s="14" t="s">
        <v>36</v>
      </c>
      <c r="M285">
        <v>88</v>
      </c>
      <c r="N285" s="14" t="s">
        <v>502</v>
      </c>
      <c r="O285" s="14" t="s">
        <v>503</v>
      </c>
      <c r="P285" s="14" t="s">
        <v>36</v>
      </c>
      <c r="Q285" s="14" t="s">
        <v>503</v>
      </c>
      <c r="R285">
        <f>IF(IFERROR(VLOOKUP(U285,Store_Showcase!B2:H134,7, FALSE), TRUE)=TRUE, IF(IFERROR(VLOOKUP(U285,Store_SRP!B2:H103,7, FALSE), TRUE)=TRUE,VLOOKUP(U285,Store_VAM!B2:H271,7, FALSE),VLOOKUP(U285,Store_SRP!B2:H103,7, FALSE)), VLOOKUP(U285,Store_Showcase!B2:H134,7, FALSE))</f>
      </c>
      <c r="S285">
        <f>IF(IFERROR(VLOOKUP(U285,Store_Showcase!B2:K134,10, FALSE), TRUE)=TRUE, IF(IFERROR(VLOOKUP(U285,Store_SRP!B2:K103,10, FALSE), TRUE)=TRUE,VLOOKUP(U285,Store_VAM!B2:K271,10, FALSE),VLOOKUP(U285,Store_SRP!B2:K103,10, FALSE)), VLOOKUP(U285,Store_Showcase!B2:K134,10, FALSE))</f>
      </c>
      <c r="T285">
        <f>IF(VLOOKUP(D285,Sku_Consolidated!A2:S948,19,FALSE)="SHOWCASE", VLOOKUP(U285,Store_Showcase!B2:L134,11, FALSE), IF(VLOOKUP(D285,Sku_Consolidated!A2:S948,19,FALSE)="VAM",VLOOKUP(U285,Store_VAM!B2:L271,11, FALSE),VLOOKUP(U285,Store_SRP!B2:L103,11, FALSE)))</f>
      </c>
      <c r="U285" s="14">
        <v>2012</v>
      </c>
      <c r="V285">
        <f>IF(VLOOKUP(D285,Sku_Consolidated!A2:S948,19,FALSE)="SHOWCASE", VLOOKUP(U285,Store_Showcase!B2:C134,2, FALSE), IF(VLOOKUP(D285,Sku_Consolidated!A2:S948,19,FALSE)="VAM",VLOOKUP(U285,Store_VAM!B2:C271,2, FALSE),VLOOKUP(U285,Store_SRP!B2:C103,2, FALSE)))</f>
      </c>
      <c r="W285">
        <f>VLOOKUP(D285,Sku_Consolidated!A2:G948, 7, FALSE)</f>
      </c>
      <c r="X285">
        <f>VLOOKUP(D285,Sku_Consolidated!A2:K948, 11, FALSE)</f>
      </c>
      <c r="Y285">
        <f>VLOOKUP(D285,Sku_Consolidated!A2:H948, 8, FALSE)</f>
      </c>
      <c r="Z285">
        <f>VLOOKUP(D285,Sku_Consolidated!A2:I948, 9, FALSE)</f>
      </c>
      <c r="AA285" t="s">
        <v>41</v>
      </c>
      <c r="AB285">
        <f>VLOOKUP(D285,Sku_Consolidated!A2:E948, {5}, FALSE)</f>
      </c>
      <c r="AC285">
        <f>IF(VLOOKUP(D285,Sku_Consolidated!A2:S948,19,FALSE)="SHOWCASE", VLOOKUP(U285,Store_Showcase!B2:N134,13, FALSE), IF(VLOOKUP(D285,Sku_Consolidated!A2:S948,19,FALSE)="VAM",VLOOKUP(U285,Store_VAM!B2:N271,13, FALSE),VLOOKUP(U285,Store_SRP!B2:N103,13, FALSE)))</f>
      </c>
      <c r="AD285">
        <f>IF(IFERROR(AC285,TRUE)=TRUE, "-","OK")</f>
      </c>
      <c r="AE285">
        <f>IF(IFERROR(VLOOKUP(U285,Store_Showcase!B2:H134,{5}, FALSE), TRUE)=TRUE, IF(IFERROR(VLOOKUP(U285,Store_SRP!B2:H103,{5}, FALSE), TRUE)=TRUE,VLOOKUP(U285,Store_VAM!B2:H271,{5}, FALSE),VLOOKUP(U285,Store_SRP!B2:H103,{5}, FALSE)), VLOOKUP(U285,Store_Showcase!B2:H134,{5}, FALSE))</f>
      </c>
      <c r="AF285">
        <f>IF(IFERROR(VLOOKUP(U285,Store_Showcase!B2:H134,{6}, FALSE), TRUE)=TRUE, IF(IFERROR(VLOOKUP(U285,Store_SRP!B2:H103,{6}, FALSE), TRUE)=TRUE,VLOOKUP(U285,Store_VAM!B2:H271,{6}, FALSE),VLOOKUP(U285,Store_SRP!B2:H103,{6}, FALSE)), VLOOKUP(U285,Store_Showcase!B2:H134,{6}, FALSE))</f>
      </c>
      <c r="AG285">
        <f>VLOOKUP(D285,Sku_Consolidated!A2:R948,18,FALSE)</f>
      </c>
      <c r="AH285">
        <f>VLOOKUP(D285,Sku_Consolidated!A2:S948,19,FALSE)</f>
      </c>
      <c r="AI285">
        <f>VLOOKUP(D285,Sku_Consolidated!A2:T948,20,FALSE)</f>
      </c>
    </row>
    <row r="286" spans="1:35" x14ac:dyDescent="0.25">
      <c r="A286">
        <v>2024</v>
      </c>
      <c r="B286" t="s">
        <v>30</v>
      </c>
      <c r="C286" t="s">
        <v>31</v>
      </c>
      <c r="D286">
        <v>21841</v>
      </c>
      <c r="E286" t="s">
        <v>253</v>
      </c>
      <c r="F286" s="12" t="s">
        <v>143</v>
      </c>
      <c r="G286" s="12" t="s">
        <v>143</v>
      </c>
      <c r="H286" t="s">
        <v>10</v>
      </c>
      <c r="I286" s="13" t="s">
        <v>504</v>
      </c>
      <c r="J286" s="13">
        <f>IF(H286="EA", I286, 0)</f>
      </c>
      <c r="K286" s="13">
        <f>IF(H286="KG", I286, I286 * VLOOKUP(D286,Sku_Consolidated!A2:U948,21,FALSE))</f>
      </c>
      <c r="L286" s="14" t="s">
        <v>36</v>
      </c>
      <c r="M286">
        <v>88</v>
      </c>
      <c r="N286" s="14" t="s">
        <v>505</v>
      </c>
      <c r="O286" s="14" t="s">
        <v>506</v>
      </c>
      <c r="P286" s="14" t="s">
        <v>36</v>
      </c>
      <c r="Q286" s="14" t="s">
        <v>506</v>
      </c>
      <c r="R286">
        <f>IF(IFERROR(VLOOKUP(U286,Store_Showcase!B2:H134,7, FALSE), TRUE)=TRUE, IF(IFERROR(VLOOKUP(U286,Store_SRP!B2:H103,7, FALSE), TRUE)=TRUE,VLOOKUP(U286,Store_VAM!B2:H271,7, FALSE),VLOOKUP(U286,Store_SRP!B2:H103,7, FALSE)), VLOOKUP(U286,Store_Showcase!B2:H134,7, FALSE))</f>
      </c>
      <c r="S286">
        <f>IF(IFERROR(VLOOKUP(U286,Store_Showcase!B2:K134,10, FALSE), TRUE)=TRUE, IF(IFERROR(VLOOKUP(U286,Store_SRP!B2:K103,10, FALSE), TRUE)=TRUE,VLOOKUP(U286,Store_VAM!B2:K271,10, FALSE),VLOOKUP(U286,Store_SRP!B2:K103,10, FALSE)), VLOOKUP(U286,Store_Showcase!B2:K134,10, FALSE))</f>
      </c>
      <c r="T286">
        <f>IF(VLOOKUP(D286,Sku_Consolidated!A2:S948,19,FALSE)="SHOWCASE", VLOOKUP(U286,Store_Showcase!B2:L134,11, FALSE), IF(VLOOKUP(D286,Sku_Consolidated!A2:S948,19,FALSE)="VAM",VLOOKUP(U286,Store_VAM!B2:L271,11, FALSE),VLOOKUP(U286,Store_SRP!B2:L103,11, FALSE)))</f>
      </c>
      <c r="U286" s="14">
        <v>2012</v>
      </c>
      <c r="V286">
        <f>IF(VLOOKUP(D286,Sku_Consolidated!A2:S948,19,FALSE)="SHOWCASE", VLOOKUP(U286,Store_Showcase!B2:C134,2, FALSE), IF(VLOOKUP(D286,Sku_Consolidated!A2:S948,19,FALSE)="VAM",VLOOKUP(U286,Store_VAM!B2:C271,2, FALSE),VLOOKUP(U286,Store_SRP!B2:C103,2, FALSE)))</f>
      </c>
      <c r="W286">
        <f>VLOOKUP(D286,Sku_Consolidated!A2:G948, 7, FALSE)</f>
      </c>
      <c r="X286">
        <f>VLOOKUP(D286,Sku_Consolidated!A2:K948, 11, FALSE)</f>
      </c>
      <c r="Y286">
        <f>VLOOKUP(D286,Sku_Consolidated!A2:H948, 8, FALSE)</f>
      </c>
      <c r="Z286">
        <f>VLOOKUP(D286,Sku_Consolidated!A2:I948, 9, FALSE)</f>
      </c>
      <c r="AA286" t="s">
        <v>41</v>
      </c>
      <c r="AB286">
        <f>VLOOKUP(D286,Sku_Consolidated!A2:E948, {5}, FALSE)</f>
      </c>
      <c r="AC286">
        <f>IF(VLOOKUP(D286,Sku_Consolidated!A2:S948,19,FALSE)="SHOWCASE", VLOOKUP(U286,Store_Showcase!B2:N134,13, FALSE), IF(VLOOKUP(D286,Sku_Consolidated!A2:S948,19,FALSE)="VAM",VLOOKUP(U286,Store_VAM!B2:N271,13, FALSE),VLOOKUP(U286,Store_SRP!B2:N103,13, FALSE)))</f>
      </c>
      <c r="AD286">
        <f>IF(IFERROR(AC286,TRUE)=TRUE, "-","OK")</f>
      </c>
      <c r="AE286">
        <f>IF(IFERROR(VLOOKUP(U286,Store_Showcase!B2:H134,{5}, FALSE), TRUE)=TRUE, IF(IFERROR(VLOOKUP(U286,Store_SRP!B2:H103,{5}, FALSE), TRUE)=TRUE,VLOOKUP(U286,Store_VAM!B2:H271,{5}, FALSE),VLOOKUP(U286,Store_SRP!B2:H103,{5}, FALSE)), VLOOKUP(U286,Store_Showcase!B2:H134,{5}, FALSE))</f>
      </c>
      <c r="AF286">
        <f>IF(IFERROR(VLOOKUP(U286,Store_Showcase!B2:H134,{6}, FALSE), TRUE)=TRUE, IF(IFERROR(VLOOKUP(U286,Store_SRP!B2:H103,{6}, FALSE), TRUE)=TRUE,VLOOKUP(U286,Store_VAM!B2:H271,{6}, FALSE),VLOOKUP(U286,Store_SRP!B2:H103,{6}, FALSE)), VLOOKUP(U286,Store_Showcase!B2:H134,{6}, FALSE))</f>
      </c>
      <c r="AG286">
        <f>VLOOKUP(D286,Sku_Consolidated!A2:R948,18,FALSE)</f>
      </c>
      <c r="AH286">
        <f>VLOOKUP(D286,Sku_Consolidated!A2:S948,19,FALSE)</f>
      </c>
      <c r="AI286">
        <f>VLOOKUP(D286,Sku_Consolidated!A2:T948,20,FALSE)</f>
      </c>
    </row>
    <row r="287" spans="1:35" x14ac:dyDescent="0.25">
      <c r="A287">
        <v>2024</v>
      </c>
      <c r="B287" t="s">
        <v>30</v>
      </c>
      <c r="C287" t="s">
        <v>31</v>
      </c>
      <c r="D287">
        <v>21844</v>
      </c>
      <c r="E287" t="s">
        <v>220</v>
      </c>
      <c r="F287" s="12" t="s">
        <v>143</v>
      </c>
      <c r="G287" s="12" t="s">
        <v>143</v>
      </c>
      <c r="H287" t="s">
        <v>10</v>
      </c>
      <c r="I287" s="13" t="s">
        <v>507</v>
      </c>
      <c r="J287" s="13">
        <f>IF(H287="EA", I287, 0)</f>
      </c>
      <c r="K287" s="13">
        <f>IF(H287="KG", I287, I287 * VLOOKUP(D287,Sku_Consolidated!A2:U948,21,FALSE))</f>
      </c>
      <c r="L287" s="14" t="s">
        <v>36</v>
      </c>
      <c r="M287">
        <v>88</v>
      </c>
      <c r="N287" s="14" t="s">
        <v>508</v>
      </c>
      <c r="O287" s="14" t="s">
        <v>509</v>
      </c>
      <c r="P287" s="14" t="s">
        <v>36</v>
      </c>
      <c r="Q287" s="14" t="s">
        <v>509</v>
      </c>
      <c r="R287">
        <f>IF(IFERROR(VLOOKUP(U287,Store_Showcase!B2:H134,7, FALSE), TRUE)=TRUE, IF(IFERROR(VLOOKUP(U287,Store_SRP!B2:H103,7, FALSE), TRUE)=TRUE,VLOOKUP(U287,Store_VAM!B2:H271,7, FALSE),VLOOKUP(U287,Store_SRP!B2:H103,7, FALSE)), VLOOKUP(U287,Store_Showcase!B2:H134,7, FALSE))</f>
      </c>
      <c r="S287">
        <f>IF(IFERROR(VLOOKUP(U287,Store_Showcase!B2:K134,10, FALSE), TRUE)=TRUE, IF(IFERROR(VLOOKUP(U287,Store_SRP!B2:K103,10, FALSE), TRUE)=TRUE,VLOOKUP(U287,Store_VAM!B2:K271,10, FALSE),VLOOKUP(U287,Store_SRP!B2:K103,10, FALSE)), VLOOKUP(U287,Store_Showcase!B2:K134,10, FALSE))</f>
      </c>
      <c r="T287">
        <f>IF(VLOOKUP(D287,Sku_Consolidated!A2:S948,19,FALSE)="SHOWCASE", VLOOKUP(U287,Store_Showcase!B2:L134,11, FALSE), IF(VLOOKUP(D287,Sku_Consolidated!A2:S948,19,FALSE)="VAM",VLOOKUP(U287,Store_VAM!B2:L271,11, FALSE),VLOOKUP(U287,Store_SRP!B2:L103,11, FALSE)))</f>
      </c>
      <c r="U287" s="14">
        <v>2012</v>
      </c>
      <c r="V287">
        <f>IF(VLOOKUP(D287,Sku_Consolidated!A2:S948,19,FALSE)="SHOWCASE", VLOOKUP(U287,Store_Showcase!B2:C134,2, FALSE), IF(VLOOKUP(D287,Sku_Consolidated!A2:S948,19,FALSE)="VAM",VLOOKUP(U287,Store_VAM!B2:C271,2, FALSE),VLOOKUP(U287,Store_SRP!B2:C103,2, FALSE)))</f>
      </c>
      <c r="W287">
        <f>VLOOKUP(D287,Sku_Consolidated!A2:G948, 7, FALSE)</f>
      </c>
      <c r="X287">
        <f>VLOOKUP(D287,Sku_Consolidated!A2:K948, 11, FALSE)</f>
      </c>
      <c r="Y287">
        <f>VLOOKUP(D287,Sku_Consolidated!A2:H948, 8, FALSE)</f>
      </c>
      <c r="Z287">
        <f>VLOOKUP(D287,Sku_Consolidated!A2:I948, 9, FALSE)</f>
      </c>
      <c r="AA287" t="s">
        <v>41</v>
      </c>
      <c r="AB287">
        <f>VLOOKUP(D287,Sku_Consolidated!A2:E948, {5}, FALSE)</f>
      </c>
      <c r="AC287">
        <f>IF(VLOOKUP(D287,Sku_Consolidated!A2:S948,19,FALSE)="SHOWCASE", VLOOKUP(U287,Store_Showcase!B2:N134,13, FALSE), IF(VLOOKUP(D287,Sku_Consolidated!A2:S948,19,FALSE)="VAM",VLOOKUP(U287,Store_VAM!B2:N271,13, FALSE),VLOOKUP(U287,Store_SRP!B2:N103,13, FALSE)))</f>
      </c>
      <c r="AD287">
        <f>IF(IFERROR(AC287,TRUE)=TRUE, "-","OK")</f>
      </c>
      <c r="AE287">
        <f>IF(IFERROR(VLOOKUP(U287,Store_Showcase!B2:H134,{5}, FALSE), TRUE)=TRUE, IF(IFERROR(VLOOKUP(U287,Store_SRP!B2:H103,{5}, FALSE), TRUE)=TRUE,VLOOKUP(U287,Store_VAM!B2:H271,{5}, FALSE),VLOOKUP(U287,Store_SRP!B2:H103,{5}, FALSE)), VLOOKUP(U287,Store_Showcase!B2:H134,{5}, FALSE))</f>
      </c>
      <c r="AF287">
        <f>IF(IFERROR(VLOOKUP(U287,Store_Showcase!B2:H134,{6}, FALSE), TRUE)=TRUE, IF(IFERROR(VLOOKUP(U287,Store_SRP!B2:H103,{6}, FALSE), TRUE)=TRUE,VLOOKUP(U287,Store_VAM!B2:H271,{6}, FALSE),VLOOKUP(U287,Store_SRP!B2:H103,{6}, FALSE)), VLOOKUP(U287,Store_Showcase!B2:H134,{6}, FALSE))</f>
      </c>
      <c r="AG287">
        <f>VLOOKUP(D287,Sku_Consolidated!A2:R948,18,FALSE)</f>
      </c>
      <c r="AH287">
        <f>VLOOKUP(D287,Sku_Consolidated!A2:S948,19,FALSE)</f>
      </c>
      <c r="AI287">
        <f>VLOOKUP(D287,Sku_Consolidated!A2:T948,20,FALSE)</f>
      </c>
    </row>
    <row r="288" spans="1:35" x14ac:dyDescent="0.25">
      <c r="A288">
        <v>2024</v>
      </c>
      <c r="B288" t="s">
        <v>30</v>
      </c>
      <c r="C288" t="s">
        <v>31</v>
      </c>
      <c r="D288">
        <v>21862</v>
      </c>
      <c r="E288" t="s">
        <v>443</v>
      </c>
      <c r="F288" s="12" t="s">
        <v>143</v>
      </c>
      <c r="G288" s="12" t="s">
        <v>143</v>
      </c>
      <c r="H288" t="s">
        <v>10</v>
      </c>
      <c r="I288" s="13" t="s">
        <v>510</v>
      </c>
      <c r="J288" s="13">
        <f>IF(H288="EA", I288, 0)</f>
      </c>
      <c r="K288" s="13">
        <f>IF(H288="KG", I288, I288 * VLOOKUP(D288,Sku_Consolidated!A2:U948,21,FALSE))</f>
      </c>
      <c r="L288" s="14" t="s">
        <v>36</v>
      </c>
      <c r="M288">
        <v>88</v>
      </c>
      <c r="N288" s="14" t="s">
        <v>511</v>
      </c>
      <c r="O288" s="14" t="s">
        <v>512</v>
      </c>
      <c r="P288" s="14" t="s">
        <v>36</v>
      </c>
      <c r="Q288" s="14" t="s">
        <v>512</v>
      </c>
      <c r="R288">
        <f>IF(IFERROR(VLOOKUP(U288,Store_Showcase!B2:H134,7, FALSE), TRUE)=TRUE, IF(IFERROR(VLOOKUP(U288,Store_SRP!B2:H103,7, FALSE), TRUE)=TRUE,VLOOKUP(U288,Store_VAM!B2:H271,7, FALSE),VLOOKUP(U288,Store_SRP!B2:H103,7, FALSE)), VLOOKUP(U288,Store_Showcase!B2:H134,7, FALSE))</f>
      </c>
      <c r="S288">
        <f>IF(IFERROR(VLOOKUP(U288,Store_Showcase!B2:K134,10, FALSE), TRUE)=TRUE, IF(IFERROR(VLOOKUP(U288,Store_SRP!B2:K103,10, FALSE), TRUE)=TRUE,VLOOKUP(U288,Store_VAM!B2:K271,10, FALSE),VLOOKUP(U288,Store_SRP!B2:K103,10, FALSE)), VLOOKUP(U288,Store_Showcase!B2:K134,10, FALSE))</f>
      </c>
      <c r="T288">
        <f>IF(VLOOKUP(D288,Sku_Consolidated!A2:S948,19,FALSE)="SHOWCASE", VLOOKUP(U288,Store_Showcase!B2:L134,11, FALSE), IF(VLOOKUP(D288,Sku_Consolidated!A2:S948,19,FALSE)="VAM",VLOOKUP(U288,Store_VAM!B2:L271,11, FALSE),VLOOKUP(U288,Store_SRP!B2:L103,11, FALSE)))</f>
      </c>
      <c r="U288" s="14">
        <v>2012</v>
      </c>
      <c r="V288">
        <f>IF(VLOOKUP(D288,Sku_Consolidated!A2:S948,19,FALSE)="SHOWCASE", VLOOKUP(U288,Store_Showcase!B2:C134,2, FALSE), IF(VLOOKUP(D288,Sku_Consolidated!A2:S948,19,FALSE)="VAM",VLOOKUP(U288,Store_VAM!B2:C271,2, FALSE),VLOOKUP(U288,Store_SRP!B2:C103,2, FALSE)))</f>
      </c>
      <c r="W288">
        <f>VLOOKUP(D288,Sku_Consolidated!A2:G948, 7, FALSE)</f>
      </c>
      <c r="X288">
        <f>VLOOKUP(D288,Sku_Consolidated!A2:K948, 11, FALSE)</f>
      </c>
      <c r="Y288">
        <f>VLOOKUP(D288,Sku_Consolidated!A2:H948, 8, FALSE)</f>
      </c>
      <c r="Z288">
        <f>VLOOKUP(D288,Sku_Consolidated!A2:I948, 9, FALSE)</f>
      </c>
      <c r="AA288" t="s">
        <v>41</v>
      </c>
      <c r="AB288">
        <f>VLOOKUP(D288,Sku_Consolidated!A2:E948, {5}, FALSE)</f>
      </c>
      <c r="AC288">
        <f>IF(VLOOKUP(D288,Sku_Consolidated!A2:S948,19,FALSE)="SHOWCASE", VLOOKUP(U288,Store_Showcase!B2:N134,13, FALSE), IF(VLOOKUP(D288,Sku_Consolidated!A2:S948,19,FALSE)="VAM",VLOOKUP(U288,Store_VAM!B2:N271,13, FALSE),VLOOKUP(U288,Store_SRP!B2:N103,13, FALSE)))</f>
      </c>
      <c r="AD288">
        <f>IF(IFERROR(AC288,TRUE)=TRUE, "-","OK")</f>
      </c>
      <c r="AE288">
        <f>IF(IFERROR(VLOOKUP(U288,Store_Showcase!B2:H134,{5}, FALSE), TRUE)=TRUE, IF(IFERROR(VLOOKUP(U288,Store_SRP!B2:H103,{5}, FALSE), TRUE)=TRUE,VLOOKUP(U288,Store_VAM!B2:H271,{5}, FALSE),VLOOKUP(U288,Store_SRP!B2:H103,{5}, FALSE)), VLOOKUP(U288,Store_Showcase!B2:H134,{5}, FALSE))</f>
      </c>
      <c r="AF288">
        <f>IF(IFERROR(VLOOKUP(U288,Store_Showcase!B2:H134,{6}, FALSE), TRUE)=TRUE, IF(IFERROR(VLOOKUP(U288,Store_SRP!B2:H103,{6}, FALSE), TRUE)=TRUE,VLOOKUP(U288,Store_VAM!B2:H271,{6}, FALSE),VLOOKUP(U288,Store_SRP!B2:H103,{6}, FALSE)), VLOOKUP(U288,Store_Showcase!B2:H134,{6}, FALSE))</f>
      </c>
      <c r="AG288">
        <f>VLOOKUP(D288,Sku_Consolidated!A2:R948,18,FALSE)</f>
      </c>
      <c r="AH288">
        <f>VLOOKUP(D288,Sku_Consolidated!A2:S948,19,FALSE)</f>
      </c>
      <c r="AI288">
        <f>VLOOKUP(D288,Sku_Consolidated!A2:T948,20,FALSE)</f>
      </c>
    </row>
    <row r="289" spans="1:35" x14ac:dyDescent="0.25">
      <c r="A289">
        <v>2024</v>
      </c>
      <c r="B289" t="s">
        <v>30</v>
      </c>
      <c r="C289" t="s">
        <v>31</v>
      </c>
      <c r="D289">
        <v>21865</v>
      </c>
      <c r="E289" t="s">
        <v>263</v>
      </c>
      <c r="F289" s="12" t="s">
        <v>143</v>
      </c>
      <c r="G289" s="12" t="s">
        <v>143</v>
      </c>
      <c r="H289" t="s">
        <v>10</v>
      </c>
      <c r="I289" s="13" t="s">
        <v>347</v>
      </c>
      <c r="J289" s="13">
        <f>IF(H289="EA", I289, 0)</f>
      </c>
      <c r="K289" s="13">
        <f>IF(H289="KG", I289, I289 * VLOOKUP(D289,Sku_Consolidated!A2:U948,21,FALSE))</f>
      </c>
      <c r="L289" s="14" t="s">
        <v>36</v>
      </c>
      <c r="M289">
        <v>88</v>
      </c>
      <c r="N289" s="14" t="s">
        <v>513</v>
      </c>
      <c r="O289" s="14" t="s">
        <v>514</v>
      </c>
      <c r="P289" s="14" t="s">
        <v>36</v>
      </c>
      <c r="Q289" s="14" t="s">
        <v>514</v>
      </c>
      <c r="R289">
        <f>IF(IFERROR(VLOOKUP(U289,Store_Showcase!B2:H134,7, FALSE), TRUE)=TRUE, IF(IFERROR(VLOOKUP(U289,Store_SRP!B2:H103,7, FALSE), TRUE)=TRUE,VLOOKUP(U289,Store_VAM!B2:H271,7, FALSE),VLOOKUP(U289,Store_SRP!B2:H103,7, FALSE)), VLOOKUP(U289,Store_Showcase!B2:H134,7, FALSE))</f>
      </c>
      <c r="S289">
        <f>IF(IFERROR(VLOOKUP(U289,Store_Showcase!B2:K134,10, FALSE), TRUE)=TRUE, IF(IFERROR(VLOOKUP(U289,Store_SRP!B2:K103,10, FALSE), TRUE)=TRUE,VLOOKUP(U289,Store_VAM!B2:K271,10, FALSE),VLOOKUP(U289,Store_SRP!B2:K103,10, FALSE)), VLOOKUP(U289,Store_Showcase!B2:K134,10, FALSE))</f>
      </c>
      <c r="T289">
        <f>IF(VLOOKUP(D289,Sku_Consolidated!A2:S948,19,FALSE)="SHOWCASE", VLOOKUP(U289,Store_Showcase!B2:L134,11, FALSE), IF(VLOOKUP(D289,Sku_Consolidated!A2:S948,19,FALSE)="VAM",VLOOKUP(U289,Store_VAM!B2:L271,11, FALSE),VLOOKUP(U289,Store_SRP!B2:L103,11, FALSE)))</f>
      </c>
      <c r="U289" s="14">
        <v>2012</v>
      </c>
      <c r="V289">
        <f>IF(VLOOKUP(D289,Sku_Consolidated!A2:S948,19,FALSE)="SHOWCASE", VLOOKUP(U289,Store_Showcase!B2:C134,2, FALSE), IF(VLOOKUP(D289,Sku_Consolidated!A2:S948,19,FALSE)="VAM",VLOOKUP(U289,Store_VAM!B2:C271,2, FALSE),VLOOKUP(U289,Store_SRP!B2:C103,2, FALSE)))</f>
      </c>
      <c r="W289">
        <f>VLOOKUP(D289,Sku_Consolidated!A2:G948, 7, FALSE)</f>
      </c>
      <c r="X289">
        <f>VLOOKUP(D289,Sku_Consolidated!A2:K948, 11, FALSE)</f>
      </c>
      <c r="Y289">
        <f>VLOOKUP(D289,Sku_Consolidated!A2:H948, 8, FALSE)</f>
      </c>
      <c r="Z289">
        <f>VLOOKUP(D289,Sku_Consolidated!A2:I948, 9, FALSE)</f>
      </c>
      <c r="AA289" t="s">
        <v>41</v>
      </c>
      <c r="AB289">
        <f>VLOOKUP(D289,Sku_Consolidated!A2:E948, {5}, FALSE)</f>
      </c>
      <c r="AC289">
        <f>IF(VLOOKUP(D289,Sku_Consolidated!A2:S948,19,FALSE)="SHOWCASE", VLOOKUP(U289,Store_Showcase!B2:N134,13, FALSE), IF(VLOOKUP(D289,Sku_Consolidated!A2:S948,19,FALSE)="VAM",VLOOKUP(U289,Store_VAM!B2:N271,13, FALSE),VLOOKUP(U289,Store_SRP!B2:N103,13, FALSE)))</f>
      </c>
      <c r="AD289">
        <f>IF(IFERROR(AC289,TRUE)=TRUE, "-","OK")</f>
      </c>
      <c r="AE289">
        <f>IF(IFERROR(VLOOKUP(U289,Store_Showcase!B2:H134,{5}, FALSE), TRUE)=TRUE, IF(IFERROR(VLOOKUP(U289,Store_SRP!B2:H103,{5}, FALSE), TRUE)=TRUE,VLOOKUP(U289,Store_VAM!B2:H271,{5}, FALSE),VLOOKUP(U289,Store_SRP!B2:H103,{5}, FALSE)), VLOOKUP(U289,Store_Showcase!B2:H134,{5}, FALSE))</f>
      </c>
      <c r="AF289">
        <f>IF(IFERROR(VLOOKUP(U289,Store_Showcase!B2:H134,{6}, FALSE), TRUE)=TRUE, IF(IFERROR(VLOOKUP(U289,Store_SRP!B2:H103,{6}, FALSE), TRUE)=TRUE,VLOOKUP(U289,Store_VAM!B2:H271,{6}, FALSE),VLOOKUP(U289,Store_SRP!B2:H103,{6}, FALSE)), VLOOKUP(U289,Store_Showcase!B2:H134,{6}, FALSE))</f>
      </c>
      <c r="AG289">
        <f>VLOOKUP(D289,Sku_Consolidated!A2:R948,18,FALSE)</f>
      </c>
      <c r="AH289">
        <f>VLOOKUP(D289,Sku_Consolidated!A2:S948,19,FALSE)</f>
      </c>
      <c r="AI289">
        <f>VLOOKUP(D289,Sku_Consolidated!A2:T948,20,FALSE)</f>
      </c>
    </row>
    <row r="290" spans="1:35" x14ac:dyDescent="0.25">
      <c r="A290">
        <v>2024</v>
      </c>
      <c r="B290" t="s">
        <v>30</v>
      </c>
      <c r="C290" t="s">
        <v>31</v>
      </c>
      <c r="D290">
        <v>21872</v>
      </c>
      <c r="E290" t="s">
        <v>228</v>
      </c>
      <c r="F290" s="12" t="s">
        <v>143</v>
      </c>
      <c r="G290" s="12" t="s">
        <v>143</v>
      </c>
      <c r="H290" t="s">
        <v>10</v>
      </c>
      <c r="I290" s="13" t="s">
        <v>221</v>
      </c>
      <c r="J290" s="13">
        <f>IF(H290="EA", I290, 0)</f>
      </c>
      <c r="K290" s="13">
        <f>IF(H290="KG", I290, I290 * VLOOKUP(D290,Sku_Consolidated!A2:U948,21,FALSE))</f>
      </c>
      <c r="L290" s="14" t="s">
        <v>36</v>
      </c>
      <c r="M290">
        <v>88</v>
      </c>
      <c r="N290" s="14" t="s">
        <v>515</v>
      </c>
      <c r="O290" s="14" t="s">
        <v>516</v>
      </c>
      <c r="P290" s="14" t="s">
        <v>36</v>
      </c>
      <c r="Q290" s="14" t="s">
        <v>516</v>
      </c>
      <c r="R290">
        <f>IF(IFERROR(VLOOKUP(U290,Store_Showcase!B2:H134,7, FALSE), TRUE)=TRUE, IF(IFERROR(VLOOKUP(U290,Store_SRP!B2:H103,7, FALSE), TRUE)=TRUE,VLOOKUP(U290,Store_VAM!B2:H271,7, FALSE),VLOOKUP(U290,Store_SRP!B2:H103,7, FALSE)), VLOOKUP(U290,Store_Showcase!B2:H134,7, FALSE))</f>
      </c>
      <c r="S290">
        <f>IF(IFERROR(VLOOKUP(U290,Store_Showcase!B2:K134,10, FALSE), TRUE)=TRUE, IF(IFERROR(VLOOKUP(U290,Store_SRP!B2:K103,10, FALSE), TRUE)=TRUE,VLOOKUP(U290,Store_VAM!B2:K271,10, FALSE),VLOOKUP(U290,Store_SRP!B2:K103,10, FALSE)), VLOOKUP(U290,Store_Showcase!B2:K134,10, FALSE))</f>
      </c>
      <c r="T290">
        <f>IF(VLOOKUP(D290,Sku_Consolidated!A2:S948,19,FALSE)="SHOWCASE", VLOOKUP(U290,Store_Showcase!B2:L134,11, FALSE), IF(VLOOKUP(D290,Sku_Consolidated!A2:S948,19,FALSE)="VAM",VLOOKUP(U290,Store_VAM!B2:L271,11, FALSE),VLOOKUP(U290,Store_SRP!B2:L103,11, FALSE)))</f>
      </c>
      <c r="U290" s="14">
        <v>2012</v>
      </c>
      <c r="V290">
        <f>IF(VLOOKUP(D290,Sku_Consolidated!A2:S948,19,FALSE)="SHOWCASE", VLOOKUP(U290,Store_Showcase!B2:C134,2, FALSE), IF(VLOOKUP(D290,Sku_Consolidated!A2:S948,19,FALSE)="VAM",VLOOKUP(U290,Store_VAM!B2:C271,2, FALSE),VLOOKUP(U290,Store_SRP!B2:C103,2, FALSE)))</f>
      </c>
      <c r="W290">
        <f>VLOOKUP(D290,Sku_Consolidated!A2:G948, 7, FALSE)</f>
      </c>
      <c r="X290">
        <f>VLOOKUP(D290,Sku_Consolidated!A2:K948, 11, FALSE)</f>
      </c>
      <c r="Y290">
        <f>VLOOKUP(D290,Sku_Consolidated!A2:H948, 8, FALSE)</f>
      </c>
      <c r="Z290">
        <f>VLOOKUP(D290,Sku_Consolidated!A2:I948, 9, FALSE)</f>
      </c>
      <c r="AA290" t="s">
        <v>41</v>
      </c>
      <c r="AB290">
        <f>VLOOKUP(D290,Sku_Consolidated!A2:E948, {5}, FALSE)</f>
      </c>
      <c r="AC290">
        <f>IF(VLOOKUP(D290,Sku_Consolidated!A2:S948,19,FALSE)="SHOWCASE", VLOOKUP(U290,Store_Showcase!B2:N134,13, FALSE), IF(VLOOKUP(D290,Sku_Consolidated!A2:S948,19,FALSE)="VAM",VLOOKUP(U290,Store_VAM!B2:N271,13, FALSE),VLOOKUP(U290,Store_SRP!B2:N103,13, FALSE)))</f>
      </c>
      <c r="AD290">
        <f>IF(IFERROR(AC290,TRUE)=TRUE, "-","OK")</f>
      </c>
      <c r="AE290">
        <f>IF(IFERROR(VLOOKUP(U290,Store_Showcase!B2:H134,{5}, FALSE), TRUE)=TRUE, IF(IFERROR(VLOOKUP(U290,Store_SRP!B2:H103,{5}, FALSE), TRUE)=TRUE,VLOOKUP(U290,Store_VAM!B2:H271,{5}, FALSE),VLOOKUP(U290,Store_SRP!B2:H103,{5}, FALSE)), VLOOKUP(U290,Store_Showcase!B2:H134,{5}, FALSE))</f>
      </c>
      <c r="AF290">
        <f>IF(IFERROR(VLOOKUP(U290,Store_Showcase!B2:H134,{6}, FALSE), TRUE)=TRUE, IF(IFERROR(VLOOKUP(U290,Store_SRP!B2:H103,{6}, FALSE), TRUE)=TRUE,VLOOKUP(U290,Store_VAM!B2:H271,{6}, FALSE),VLOOKUP(U290,Store_SRP!B2:H103,{6}, FALSE)), VLOOKUP(U290,Store_Showcase!B2:H134,{6}, FALSE))</f>
      </c>
      <c r="AG290">
        <f>VLOOKUP(D290,Sku_Consolidated!A2:R948,18,FALSE)</f>
      </c>
      <c r="AH290">
        <f>VLOOKUP(D290,Sku_Consolidated!A2:S948,19,FALSE)</f>
      </c>
      <c r="AI290">
        <f>VLOOKUP(D290,Sku_Consolidated!A2:T948,20,FALSE)</f>
      </c>
    </row>
    <row r="291" spans="1:35" x14ac:dyDescent="0.25">
      <c r="A291">
        <v>2024</v>
      </c>
      <c r="B291" t="s">
        <v>30</v>
      </c>
      <c r="C291" t="s">
        <v>31</v>
      </c>
      <c r="D291">
        <v>104086250</v>
      </c>
      <c r="E291" t="s">
        <v>175</v>
      </c>
      <c r="F291" s="12" t="s">
        <v>186</v>
      </c>
      <c r="G291" s="12" t="s">
        <v>186</v>
      </c>
      <c r="H291" t="s">
        <v>34</v>
      </c>
      <c r="I291" s="13" t="s">
        <v>35</v>
      </c>
      <c r="J291" s="13">
        <f>IF(H291="EA", I291, 0)</f>
      </c>
      <c r="K291" s="13">
        <f>IF(H291="KG", I291, I291 * VLOOKUP(D291,Sku_Consolidated!A2:U948,21,FALSE))</f>
      </c>
      <c r="L291" s="14" t="s">
        <v>36</v>
      </c>
      <c r="M291">
        <v>88</v>
      </c>
      <c r="N291" s="14" t="s">
        <v>176</v>
      </c>
      <c r="O291" s="14" t="s">
        <v>177</v>
      </c>
      <c r="P291" s="14" t="s">
        <v>36</v>
      </c>
      <c r="Q291" s="14" t="s">
        <v>177</v>
      </c>
      <c r="R291">
        <f>IF(IFERROR(VLOOKUP(U291,Store_Showcase!B2:H134,7, FALSE), TRUE)=TRUE, IF(IFERROR(VLOOKUP(U291,Store_SRP!B2:H103,7, FALSE), TRUE)=TRUE,VLOOKUP(U291,Store_VAM!B2:H271,7, FALSE),VLOOKUP(U291,Store_SRP!B2:H103,7, FALSE)), VLOOKUP(U291,Store_Showcase!B2:H134,7, FALSE))</f>
      </c>
      <c r="S291">
        <f>IF(IFERROR(VLOOKUP(U291,Store_Showcase!B2:K134,10, FALSE), TRUE)=TRUE, IF(IFERROR(VLOOKUP(U291,Store_SRP!B2:K103,10, FALSE), TRUE)=TRUE,VLOOKUP(U291,Store_VAM!B2:K271,10, FALSE),VLOOKUP(U291,Store_SRP!B2:K103,10, FALSE)), VLOOKUP(U291,Store_Showcase!B2:K134,10, FALSE))</f>
      </c>
      <c r="T291">
        <f>IF(VLOOKUP(D291,Sku_Consolidated!A2:S948,19,FALSE)="SHOWCASE", VLOOKUP(U291,Store_Showcase!B2:L134,11, FALSE), IF(VLOOKUP(D291,Sku_Consolidated!A2:S948,19,FALSE)="VAM",VLOOKUP(U291,Store_VAM!B2:L271,11, FALSE),VLOOKUP(U291,Store_SRP!B2:L103,11, FALSE)))</f>
      </c>
      <c r="U291" s="14">
        <v>2012</v>
      </c>
      <c r="V291">
        <f>IF(VLOOKUP(D291,Sku_Consolidated!A2:S948,19,FALSE)="SHOWCASE", VLOOKUP(U291,Store_Showcase!B2:C134,2, FALSE), IF(VLOOKUP(D291,Sku_Consolidated!A2:S948,19,FALSE)="VAM",VLOOKUP(U291,Store_VAM!B2:C271,2, FALSE),VLOOKUP(U291,Store_SRP!B2:C103,2, FALSE)))</f>
      </c>
      <c r="W291">
        <f>VLOOKUP(D291,Sku_Consolidated!A2:G948, 7, FALSE)</f>
      </c>
      <c r="X291">
        <f>VLOOKUP(D291,Sku_Consolidated!A2:K948, 11, FALSE)</f>
      </c>
      <c r="Y291">
        <f>VLOOKUP(D291,Sku_Consolidated!A2:H948, 8, FALSE)</f>
      </c>
      <c r="Z291">
        <f>VLOOKUP(D291,Sku_Consolidated!A2:I948, 9, FALSE)</f>
      </c>
      <c r="AA291" t="s">
        <v>41</v>
      </c>
      <c r="AB291">
        <f>VLOOKUP(D291,Sku_Consolidated!A2:E948, {5}, FALSE)</f>
      </c>
      <c r="AC291">
        <f>IF(VLOOKUP(D291,Sku_Consolidated!A2:S948,19,FALSE)="SHOWCASE", VLOOKUP(U291,Store_Showcase!B2:N134,13, FALSE), IF(VLOOKUP(D291,Sku_Consolidated!A2:S948,19,FALSE)="VAM",VLOOKUP(U291,Store_VAM!B2:N271,13, FALSE),VLOOKUP(U291,Store_SRP!B2:N103,13, FALSE)))</f>
      </c>
      <c r="AD291">
        <f>IF(IFERROR(AC291,TRUE)=TRUE, "-","OK")</f>
      </c>
      <c r="AE291">
        <f>IF(IFERROR(VLOOKUP(U291,Store_Showcase!B2:H134,{5}, FALSE), TRUE)=TRUE, IF(IFERROR(VLOOKUP(U291,Store_SRP!B2:H103,{5}, FALSE), TRUE)=TRUE,VLOOKUP(U291,Store_VAM!B2:H271,{5}, FALSE),VLOOKUP(U291,Store_SRP!B2:H103,{5}, FALSE)), VLOOKUP(U291,Store_Showcase!B2:H134,{5}, FALSE))</f>
      </c>
      <c r="AF291">
        <f>IF(IFERROR(VLOOKUP(U291,Store_Showcase!B2:H134,{6}, FALSE), TRUE)=TRUE, IF(IFERROR(VLOOKUP(U291,Store_SRP!B2:H103,{6}, FALSE), TRUE)=TRUE,VLOOKUP(U291,Store_VAM!B2:H271,{6}, FALSE),VLOOKUP(U291,Store_SRP!B2:H103,{6}, FALSE)), VLOOKUP(U291,Store_Showcase!B2:H134,{6}, FALSE))</f>
      </c>
      <c r="AG291">
        <f>VLOOKUP(D291,Sku_Consolidated!A2:R948,18,FALSE)</f>
      </c>
      <c r="AH291">
        <f>VLOOKUP(D291,Sku_Consolidated!A2:S948,19,FALSE)</f>
      </c>
      <c r="AI291">
        <f>VLOOKUP(D291,Sku_Consolidated!A2:T948,20,FALSE)</f>
      </c>
    </row>
    <row r="292" spans="1:35" x14ac:dyDescent="0.25">
      <c r="A292">
        <v>2024</v>
      </c>
      <c r="B292" t="s">
        <v>30</v>
      </c>
      <c r="C292" t="s">
        <v>31</v>
      </c>
      <c r="D292">
        <v>21834</v>
      </c>
      <c r="E292" t="s">
        <v>303</v>
      </c>
      <c r="F292" s="12" t="s">
        <v>186</v>
      </c>
      <c r="G292" s="12" t="s">
        <v>186</v>
      </c>
      <c r="H292" t="s">
        <v>10</v>
      </c>
      <c r="I292" s="13" t="s">
        <v>480</v>
      </c>
      <c r="J292" s="13">
        <f>IF(H292="EA", I292, 0)</f>
      </c>
      <c r="K292" s="13">
        <f>IF(H292="KG", I292, I292 * VLOOKUP(D292,Sku_Consolidated!A2:U948,21,FALSE))</f>
      </c>
      <c r="L292" s="14" t="s">
        <v>36</v>
      </c>
      <c r="M292">
        <v>88</v>
      </c>
      <c r="N292" s="14" t="s">
        <v>517</v>
      </c>
      <c r="O292" s="14" t="s">
        <v>518</v>
      </c>
      <c r="P292" s="14" t="s">
        <v>36</v>
      </c>
      <c r="Q292" s="14" t="s">
        <v>518</v>
      </c>
      <c r="R292">
        <f>IF(IFERROR(VLOOKUP(U292,Store_Showcase!B2:H134,7, FALSE), TRUE)=TRUE, IF(IFERROR(VLOOKUP(U292,Store_SRP!B2:H103,7, FALSE), TRUE)=TRUE,VLOOKUP(U292,Store_VAM!B2:H271,7, FALSE),VLOOKUP(U292,Store_SRP!B2:H103,7, FALSE)), VLOOKUP(U292,Store_Showcase!B2:H134,7, FALSE))</f>
      </c>
      <c r="S292">
        <f>IF(IFERROR(VLOOKUP(U292,Store_Showcase!B2:K134,10, FALSE), TRUE)=TRUE, IF(IFERROR(VLOOKUP(U292,Store_SRP!B2:K103,10, FALSE), TRUE)=TRUE,VLOOKUP(U292,Store_VAM!B2:K271,10, FALSE),VLOOKUP(U292,Store_SRP!B2:K103,10, FALSE)), VLOOKUP(U292,Store_Showcase!B2:K134,10, FALSE))</f>
      </c>
      <c r="T292">
        <f>IF(VLOOKUP(D292,Sku_Consolidated!A2:S948,19,FALSE)="SHOWCASE", VLOOKUP(U292,Store_Showcase!B2:L134,11, FALSE), IF(VLOOKUP(D292,Sku_Consolidated!A2:S948,19,FALSE)="VAM",VLOOKUP(U292,Store_VAM!B2:L271,11, FALSE),VLOOKUP(U292,Store_SRP!B2:L103,11, FALSE)))</f>
      </c>
      <c r="U292" s="14">
        <v>2012</v>
      </c>
      <c r="V292">
        <f>IF(VLOOKUP(D292,Sku_Consolidated!A2:S948,19,FALSE)="SHOWCASE", VLOOKUP(U292,Store_Showcase!B2:C134,2, FALSE), IF(VLOOKUP(D292,Sku_Consolidated!A2:S948,19,FALSE)="VAM",VLOOKUP(U292,Store_VAM!B2:C271,2, FALSE),VLOOKUP(U292,Store_SRP!B2:C103,2, FALSE)))</f>
      </c>
      <c r="W292">
        <f>VLOOKUP(D292,Sku_Consolidated!A2:G948, 7, FALSE)</f>
      </c>
      <c r="X292">
        <f>VLOOKUP(D292,Sku_Consolidated!A2:K948, 11, FALSE)</f>
      </c>
      <c r="Y292">
        <f>VLOOKUP(D292,Sku_Consolidated!A2:H948, 8, FALSE)</f>
      </c>
      <c r="Z292">
        <f>VLOOKUP(D292,Sku_Consolidated!A2:I948, 9, FALSE)</f>
      </c>
      <c r="AA292" t="s">
        <v>41</v>
      </c>
      <c r="AB292">
        <f>VLOOKUP(D292,Sku_Consolidated!A2:E948, {5}, FALSE)</f>
      </c>
      <c r="AC292">
        <f>IF(VLOOKUP(D292,Sku_Consolidated!A2:S948,19,FALSE)="SHOWCASE", VLOOKUP(U292,Store_Showcase!B2:N134,13, FALSE), IF(VLOOKUP(D292,Sku_Consolidated!A2:S948,19,FALSE)="VAM",VLOOKUP(U292,Store_VAM!B2:N271,13, FALSE),VLOOKUP(U292,Store_SRP!B2:N103,13, FALSE)))</f>
      </c>
      <c r="AD292">
        <f>IF(IFERROR(AC292,TRUE)=TRUE, "-","OK")</f>
      </c>
      <c r="AE292">
        <f>IF(IFERROR(VLOOKUP(U292,Store_Showcase!B2:H134,{5}, FALSE), TRUE)=TRUE, IF(IFERROR(VLOOKUP(U292,Store_SRP!B2:H103,{5}, FALSE), TRUE)=TRUE,VLOOKUP(U292,Store_VAM!B2:H271,{5}, FALSE),VLOOKUP(U292,Store_SRP!B2:H103,{5}, FALSE)), VLOOKUP(U292,Store_Showcase!B2:H134,{5}, FALSE))</f>
      </c>
      <c r="AF292">
        <f>IF(IFERROR(VLOOKUP(U292,Store_Showcase!B2:H134,{6}, FALSE), TRUE)=TRUE, IF(IFERROR(VLOOKUP(U292,Store_SRP!B2:H103,{6}, FALSE), TRUE)=TRUE,VLOOKUP(U292,Store_VAM!B2:H271,{6}, FALSE),VLOOKUP(U292,Store_SRP!B2:H103,{6}, FALSE)), VLOOKUP(U292,Store_Showcase!B2:H134,{6}, FALSE))</f>
      </c>
      <c r="AG292">
        <f>VLOOKUP(D292,Sku_Consolidated!A2:R948,18,FALSE)</f>
      </c>
      <c r="AH292">
        <f>VLOOKUP(D292,Sku_Consolidated!A2:S948,19,FALSE)</f>
      </c>
      <c r="AI292">
        <f>VLOOKUP(D292,Sku_Consolidated!A2:T948,20,FALSE)</f>
      </c>
    </row>
    <row r="293" spans="1:35" x14ac:dyDescent="0.25">
      <c r="A293">
        <v>2024</v>
      </c>
      <c r="B293" t="s">
        <v>30</v>
      </c>
      <c r="C293" t="s">
        <v>31</v>
      </c>
      <c r="D293">
        <v>21837</v>
      </c>
      <c r="E293" t="s">
        <v>519</v>
      </c>
      <c r="F293" s="12" t="s">
        <v>186</v>
      </c>
      <c r="G293" s="12" t="s">
        <v>186</v>
      </c>
      <c r="H293" t="s">
        <v>10</v>
      </c>
      <c r="I293" s="13" t="s">
        <v>520</v>
      </c>
      <c r="J293" s="13">
        <f>IF(H293="EA", I293, 0)</f>
      </c>
      <c r="K293" s="13">
        <f>IF(H293="KG", I293, I293 * VLOOKUP(D293,Sku_Consolidated!A2:U948,21,FALSE))</f>
      </c>
      <c r="L293" s="14" t="s">
        <v>36</v>
      </c>
      <c r="M293">
        <v>88</v>
      </c>
      <c r="N293" s="14" t="s">
        <v>521</v>
      </c>
      <c r="O293" s="14" t="s">
        <v>522</v>
      </c>
      <c r="P293" s="14" t="s">
        <v>36</v>
      </c>
      <c r="Q293" s="14" t="s">
        <v>522</v>
      </c>
      <c r="R293">
        <f>IF(IFERROR(VLOOKUP(U293,Store_Showcase!B2:H134,7, FALSE), TRUE)=TRUE, IF(IFERROR(VLOOKUP(U293,Store_SRP!B2:H103,7, FALSE), TRUE)=TRUE,VLOOKUP(U293,Store_VAM!B2:H271,7, FALSE),VLOOKUP(U293,Store_SRP!B2:H103,7, FALSE)), VLOOKUP(U293,Store_Showcase!B2:H134,7, FALSE))</f>
      </c>
      <c r="S293">
        <f>IF(IFERROR(VLOOKUP(U293,Store_Showcase!B2:K134,10, FALSE), TRUE)=TRUE, IF(IFERROR(VLOOKUP(U293,Store_SRP!B2:K103,10, FALSE), TRUE)=TRUE,VLOOKUP(U293,Store_VAM!B2:K271,10, FALSE),VLOOKUP(U293,Store_SRP!B2:K103,10, FALSE)), VLOOKUP(U293,Store_Showcase!B2:K134,10, FALSE))</f>
      </c>
      <c r="T293">
        <f>IF(VLOOKUP(D293,Sku_Consolidated!A2:S948,19,FALSE)="SHOWCASE", VLOOKUP(U293,Store_Showcase!B2:L134,11, FALSE), IF(VLOOKUP(D293,Sku_Consolidated!A2:S948,19,FALSE)="VAM",VLOOKUP(U293,Store_VAM!B2:L271,11, FALSE),VLOOKUP(U293,Store_SRP!B2:L103,11, FALSE)))</f>
      </c>
      <c r="U293" s="14">
        <v>2012</v>
      </c>
      <c r="V293">
        <f>IF(VLOOKUP(D293,Sku_Consolidated!A2:S948,19,FALSE)="SHOWCASE", VLOOKUP(U293,Store_Showcase!B2:C134,2, FALSE), IF(VLOOKUP(D293,Sku_Consolidated!A2:S948,19,FALSE)="VAM",VLOOKUP(U293,Store_VAM!B2:C271,2, FALSE),VLOOKUP(U293,Store_SRP!B2:C103,2, FALSE)))</f>
      </c>
      <c r="W293">
        <f>VLOOKUP(D293,Sku_Consolidated!A2:G948, 7, FALSE)</f>
      </c>
      <c r="X293">
        <f>VLOOKUP(D293,Sku_Consolidated!A2:K948, 11, FALSE)</f>
      </c>
      <c r="Y293">
        <f>VLOOKUP(D293,Sku_Consolidated!A2:H948, 8, FALSE)</f>
      </c>
      <c r="Z293">
        <f>VLOOKUP(D293,Sku_Consolidated!A2:I948, 9, FALSE)</f>
      </c>
      <c r="AA293" t="s">
        <v>41</v>
      </c>
      <c r="AB293">
        <f>VLOOKUP(D293,Sku_Consolidated!A2:E948, {5}, FALSE)</f>
      </c>
      <c r="AC293">
        <f>IF(VLOOKUP(D293,Sku_Consolidated!A2:S948,19,FALSE)="SHOWCASE", VLOOKUP(U293,Store_Showcase!B2:N134,13, FALSE), IF(VLOOKUP(D293,Sku_Consolidated!A2:S948,19,FALSE)="VAM",VLOOKUP(U293,Store_VAM!B2:N271,13, FALSE),VLOOKUP(U293,Store_SRP!B2:N103,13, FALSE)))</f>
      </c>
      <c r="AD293">
        <f>IF(IFERROR(AC293,TRUE)=TRUE, "-","OK")</f>
      </c>
      <c r="AE293">
        <f>IF(IFERROR(VLOOKUP(U293,Store_Showcase!B2:H134,{5}, FALSE), TRUE)=TRUE, IF(IFERROR(VLOOKUP(U293,Store_SRP!B2:H103,{5}, FALSE), TRUE)=TRUE,VLOOKUP(U293,Store_VAM!B2:H271,{5}, FALSE),VLOOKUP(U293,Store_SRP!B2:H103,{5}, FALSE)), VLOOKUP(U293,Store_Showcase!B2:H134,{5}, FALSE))</f>
      </c>
      <c r="AF293">
        <f>IF(IFERROR(VLOOKUP(U293,Store_Showcase!B2:H134,{6}, FALSE), TRUE)=TRUE, IF(IFERROR(VLOOKUP(U293,Store_SRP!B2:H103,{6}, FALSE), TRUE)=TRUE,VLOOKUP(U293,Store_VAM!B2:H271,{6}, FALSE),VLOOKUP(U293,Store_SRP!B2:H103,{6}, FALSE)), VLOOKUP(U293,Store_Showcase!B2:H134,{6}, FALSE))</f>
      </c>
      <c r="AG293">
        <f>VLOOKUP(D293,Sku_Consolidated!A2:R948,18,FALSE)</f>
      </c>
      <c r="AH293">
        <f>VLOOKUP(D293,Sku_Consolidated!A2:S948,19,FALSE)</f>
      </c>
      <c r="AI293">
        <f>VLOOKUP(D293,Sku_Consolidated!A2:T948,20,FALSE)</f>
      </c>
    </row>
    <row r="294" spans="1:35" x14ac:dyDescent="0.25">
      <c r="A294">
        <v>2024</v>
      </c>
      <c r="B294" t="s">
        <v>30</v>
      </c>
      <c r="C294" t="s">
        <v>31</v>
      </c>
      <c r="D294">
        <v>21841</v>
      </c>
      <c r="E294" t="s">
        <v>253</v>
      </c>
      <c r="F294" s="12" t="s">
        <v>186</v>
      </c>
      <c r="G294" s="12" t="s">
        <v>186</v>
      </c>
      <c r="H294" t="s">
        <v>10</v>
      </c>
      <c r="I294" s="13" t="s">
        <v>229</v>
      </c>
      <c r="J294" s="13">
        <f>IF(H294="EA", I294, 0)</f>
      </c>
      <c r="K294" s="13">
        <f>IF(H294="KG", I294, I294 * VLOOKUP(D294,Sku_Consolidated!A2:U948,21,FALSE))</f>
      </c>
      <c r="L294" s="14" t="s">
        <v>36</v>
      </c>
      <c r="M294">
        <v>88</v>
      </c>
      <c r="N294" s="14" t="s">
        <v>523</v>
      </c>
      <c r="O294" s="14" t="s">
        <v>524</v>
      </c>
      <c r="P294" s="14" t="s">
        <v>36</v>
      </c>
      <c r="Q294" s="14" t="s">
        <v>524</v>
      </c>
      <c r="R294">
        <f>IF(IFERROR(VLOOKUP(U294,Store_Showcase!B2:H134,7, FALSE), TRUE)=TRUE, IF(IFERROR(VLOOKUP(U294,Store_SRP!B2:H103,7, FALSE), TRUE)=TRUE,VLOOKUP(U294,Store_VAM!B2:H271,7, FALSE),VLOOKUP(U294,Store_SRP!B2:H103,7, FALSE)), VLOOKUP(U294,Store_Showcase!B2:H134,7, FALSE))</f>
      </c>
      <c r="S294">
        <f>IF(IFERROR(VLOOKUP(U294,Store_Showcase!B2:K134,10, FALSE), TRUE)=TRUE, IF(IFERROR(VLOOKUP(U294,Store_SRP!B2:K103,10, FALSE), TRUE)=TRUE,VLOOKUP(U294,Store_VAM!B2:K271,10, FALSE),VLOOKUP(U294,Store_SRP!B2:K103,10, FALSE)), VLOOKUP(U294,Store_Showcase!B2:K134,10, FALSE))</f>
      </c>
      <c r="T294">
        <f>IF(VLOOKUP(D294,Sku_Consolidated!A2:S948,19,FALSE)="SHOWCASE", VLOOKUP(U294,Store_Showcase!B2:L134,11, FALSE), IF(VLOOKUP(D294,Sku_Consolidated!A2:S948,19,FALSE)="VAM",VLOOKUP(U294,Store_VAM!B2:L271,11, FALSE),VLOOKUP(U294,Store_SRP!B2:L103,11, FALSE)))</f>
      </c>
      <c r="U294" s="14">
        <v>2012</v>
      </c>
      <c r="V294">
        <f>IF(VLOOKUP(D294,Sku_Consolidated!A2:S948,19,FALSE)="SHOWCASE", VLOOKUP(U294,Store_Showcase!B2:C134,2, FALSE), IF(VLOOKUP(D294,Sku_Consolidated!A2:S948,19,FALSE)="VAM",VLOOKUP(U294,Store_VAM!B2:C271,2, FALSE),VLOOKUP(U294,Store_SRP!B2:C103,2, FALSE)))</f>
      </c>
      <c r="W294">
        <f>VLOOKUP(D294,Sku_Consolidated!A2:G948, 7, FALSE)</f>
      </c>
      <c r="X294">
        <f>VLOOKUP(D294,Sku_Consolidated!A2:K948, 11, FALSE)</f>
      </c>
      <c r="Y294">
        <f>VLOOKUP(D294,Sku_Consolidated!A2:H948, 8, FALSE)</f>
      </c>
      <c r="Z294">
        <f>VLOOKUP(D294,Sku_Consolidated!A2:I948, 9, FALSE)</f>
      </c>
      <c r="AA294" t="s">
        <v>41</v>
      </c>
      <c r="AB294">
        <f>VLOOKUP(D294,Sku_Consolidated!A2:E948, {5}, FALSE)</f>
      </c>
      <c r="AC294">
        <f>IF(VLOOKUP(D294,Sku_Consolidated!A2:S948,19,FALSE)="SHOWCASE", VLOOKUP(U294,Store_Showcase!B2:N134,13, FALSE), IF(VLOOKUP(D294,Sku_Consolidated!A2:S948,19,FALSE)="VAM",VLOOKUP(U294,Store_VAM!B2:N271,13, FALSE),VLOOKUP(U294,Store_SRP!B2:N103,13, FALSE)))</f>
      </c>
      <c r="AD294">
        <f>IF(IFERROR(AC294,TRUE)=TRUE, "-","OK")</f>
      </c>
      <c r="AE294">
        <f>IF(IFERROR(VLOOKUP(U294,Store_Showcase!B2:H134,{5}, FALSE), TRUE)=TRUE, IF(IFERROR(VLOOKUP(U294,Store_SRP!B2:H103,{5}, FALSE), TRUE)=TRUE,VLOOKUP(U294,Store_VAM!B2:H271,{5}, FALSE),VLOOKUP(U294,Store_SRP!B2:H103,{5}, FALSE)), VLOOKUP(U294,Store_Showcase!B2:H134,{5}, FALSE))</f>
      </c>
      <c r="AF294">
        <f>IF(IFERROR(VLOOKUP(U294,Store_Showcase!B2:H134,{6}, FALSE), TRUE)=TRUE, IF(IFERROR(VLOOKUP(U294,Store_SRP!B2:H103,{6}, FALSE), TRUE)=TRUE,VLOOKUP(U294,Store_VAM!B2:H271,{6}, FALSE),VLOOKUP(U294,Store_SRP!B2:H103,{6}, FALSE)), VLOOKUP(U294,Store_Showcase!B2:H134,{6}, FALSE))</f>
      </c>
      <c r="AG294">
        <f>VLOOKUP(D294,Sku_Consolidated!A2:R948,18,FALSE)</f>
      </c>
      <c r="AH294">
        <f>VLOOKUP(D294,Sku_Consolidated!A2:S948,19,FALSE)</f>
      </c>
      <c r="AI294">
        <f>VLOOKUP(D294,Sku_Consolidated!A2:T948,20,FALSE)</f>
      </c>
    </row>
    <row r="295" spans="1:35" x14ac:dyDescent="0.25">
      <c r="A295">
        <v>2024</v>
      </c>
      <c r="B295" t="s">
        <v>30</v>
      </c>
      <c r="C295" t="s">
        <v>31</v>
      </c>
      <c r="D295">
        <v>21844</v>
      </c>
      <c r="E295" t="s">
        <v>220</v>
      </c>
      <c r="F295" s="12" t="s">
        <v>186</v>
      </c>
      <c r="G295" s="12" t="s">
        <v>186</v>
      </c>
      <c r="H295" t="s">
        <v>10</v>
      </c>
      <c r="I295" s="13" t="s">
        <v>525</v>
      </c>
      <c r="J295" s="13">
        <f>IF(H295="EA", I295, 0)</f>
      </c>
      <c r="K295" s="13">
        <f>IF(H295="KG", I295, I295 * VLOOKUP(D295,Sku_Consolidated!A2:U948,21,FALSE))</f>
      </c>
      <c r="L295" s="14" t="s">
        <v>36</v>
      </c>
      <c r="M295">
        <v>88</v>
      </c>
      <c r="N295" s="14" t="s">
        <v>526</v>
      </c>
      <c r="O295" s="14" t="s">
        <v>527</v>
      </c>
      <c r="P295" s="14" t="s">
        <v>36</v>
      </c>
      <c r="Q295" s="14" t="s">
        <v>527</v>
      </c>
      <c r="R295">
        <f>IF(IFERROR(VLOOKUP(U295,Store_Showcase!B2:H134,7, FALSE), TRUE)=TRUE, IF(IFERROR(VLOOKUP(U295,Store_SRP!B2:H103,7, FALSE), TRUE)=TRUE,VLOOKUP(U295,Store_VAM!B2:H271,7, FALSE),VLOOKUP(U295,Store_SRP!B2:H103,7, FALSE)), VLOOKUP(U295,Store_Showcase!B2:H134,7, FALSE))</f>
      </c>
      <c r="S295">
        <f>IF(IFERROR(VLOOKUP(U295,Store_Showcase!B2:K134,10, FALSE), TRUE)=TRUE, IF(IFERROR(VLOOKUP(U295,Store_SRP!B2:K103,10, FALSE), TRUE)=TRUE,VLOOKUP(U295,Store_VAM!B2:K271,10, FALSE),VLOOKUP(U295,Store_SRP!B2:K103,10, FALSE)), VLOOKUP(U295,Store_Showcase!B2:K134,10, FALSE))</f>
      </c>
      <c r="T295">
        <f>IF(VLOOKUP(D295,Sku_Consolidated!A2:S948,19,FALSE)="SHOWCASE", VLOOKUP(U295,Store_Showcase!B2:L134,11, FALSE), IF(VLOOKUP(D295,Sku_Consolidated!A2:S948,19,FALSE)="VAM",VLOOKUP(U295,Store_VAM!B2:L271,11, FALSE),VLOOKUP(U295,Store_SRP!B2:L103,11, FALSE)))</f>
      </c>
      <c r="U295" s="14">
        <v>2012</v>
      </c>
      <c r="V295">
        <f>IF(VLOOKUP(D295,Sku_Consolidated!A2:S948,19,FALSE)="SHOWCASE", VLOOKUP(U295,Store_Showcase!B2:C134,2, FALSE), IF(VLOOKUP(D295,Sku_Consolidated!A2:S948,19,FALSE)="VAM",VLOOKUP(U295,Store_VAM!B2:C271,2, FALSE),VLOOKUP(U295,Store_SRP!B2:C103,2, FALSE)))</f>
      </c>
      <c r="W295">
        <f>VLOOKUP(D295,Sku_Consolidated!A2:G948, 7, FALSE)</f>
      </c>
      <c r="X295">
        <f>VLOOKUP(D295,Sku_Consolidated!A2:K948, 11, FALSE)</f>
      </c>
      <c r="Y295">
        <f>VLOOKUP(D295,Sku_Consolidated!A2:H948, 8, FALSE)</f>
      </c>
      <c r="Z295">
        <f>VLOOKUP(D295,Sku_Consolidated!A2:I948, 9, FALSE)</f>
      </c>
      <c r="AA295" t="s">
        <v>41</v>
      </c>
      <c r="AB295">
        <f>VLOOKUP(D295,Sku_Consolidated!A2:E948, {5}, FALSE)</f>
      </c>
      <c r="AC295">
        <f>IF(VLOOKUP(D295,Sku_Consolidated!A2:S948,19,FALSE)="SHOWCASE", VLOOKUP(U295,Store_Showcase!B2:N134,13, FALSE), IF(VLOOKUP(D295,Sku_Consolidated!A2:S948,19,FALSE)="VAM",VLOOKUP(U295,Store_VAM!B2:N271,13, FALSE),VLOOKUP(U295,Store_SRP!B2:N103,13, FALSE)))</f>
      </c>
      <c r="AD295">
        <f>IF(IFERROR(AC295,TRUE)=TRUE, "-","OK")</f>
      </c>
      <c r="AE295">
        <f>IF(IFERROR(VLOOKUP(U295,Store_Showcase!B2:H134,{5}, FALSE), TRUE)=TRUE, IF(IFERROR(VLOOKUP(U295,Store_SRP!B2:H103,{5}, FALSE), TRUE)=TRUE,VLOOKUP(U295,Store_VAM!B2:H271,{5}, FALSE),VLOOKUP(U295,Store_SRP!B2:H103,{5}, FALSE)), VLOOKUP(U295,Store_Showcase!B2:H134,{5}, FALSE))</f>
      </c>
      <c r="AF295">
        <f>IF(IFERROR(VLOOKUP(U295,Store_Showcase!B2:H134,{6}, FALSE), TRUE)=TRUE, IF(IFERROR(VLOOKUP(U295,Store_SRP!B2:H103,{6}, FALSE), TRUE)=TRUE,VLOOKUP(U295,Store_VAM!B2:H271,{6}, FALSE),VLOOKUP(U295,Store_SRP!B2:H103,{6}, FALSE)), VLOOKUP(U295,Store_Showcase!B2:H134,{6}, FALSE))</f>
      </c>
      <c r="AG295">
        <f>VLOOKUP(D295,Sku_Consolidated!A2:R948,18,FALSE)</f>
      </c>
      <c r="AH295">
        <f>VLOOKUP(D295,Sku_Consolidated!A2:S948,19,FALSE)</f>
      </c>
      <c r="AI295">
        <f>VLOOKUP(D295,Sku_Consolidated!A2:T948,20,FALSE)</f>
      </c>
    </row>
    <row r="296" spans="1:35" x14ac:dyDescent="0.25">
      <c r="A296">
        <v>2024</v>
      </c>
      <c r="B296" t="s">
        <v>30</v>
      </c>
      <c r="C296" t="s">
        <v>31</v>
      </c>
      <c r="D296">
        <v>21851</v>
      </c>
      <c r="E296" t="s">
        <v>474</v>
      </c>
      <c r="F296" s="12" t="s">
        <v>186</v>
      </c>
      <c r="G296" s="12" t="s">
        <v>186</v>
      </c>
      <c r="H296" t="s">
        <v>10</v>
      </c>
      <c r="I296" s="13" t="s">
        <v>528</v>
      </c>
      <c r="J296" s="13">
        <f>IF(H296="EA", I296, 0)</f>
      </c>
      <c r="K296" s="13">
        <f>IF(H296="KG", I296, I296 * VLOOKUP(D296,Sku_Consolidated!A2:U948,21,FALSE))</f>
      </c>
      <c r="L296" s="14" t="s">
        <v>36</v>
      </c>
      <c r="M296">
        <v>88</v>
      </c>
      <c r="N296" s="14" t="s">
        <v>529</v>
      </c>
      <c r="O296" s="14" t="s">
        <v>530</v>
      </c>
      <c r="P296" s="14" t="s">
        <v>36</v>
      </c>
      <c r="Q296" s="14" t="s">
        <v>530</v>
      </c>
      <c r="R296">
        <f>IF(IFERROR(VLOOKUP(U296,Store_Showcase!B2:H134,7, FALSE), TRUE)=TRUE, IF(IFERROR(VLOOKUP(U296,Store_SRP!B2:H103,7, FALSE), TRUE)=TRUE,VLOOKUP(U296,Store_VAM!B2:H271,7, FALSE),VLOOKUP(U296,Store_SRP!B2:H103,7, FALSE)), VLOOKUP(U296,Store_Showcase!B2:H134,7, FALSE))</f>
      </c>
      <c r="S296">
        <f>IF(IFERROR(VLOOKUP(U296,Store_Showcase!B2:K134,10, FALSE), TRUE)=TRUE, IF(IFERROR(VLOOKUP(U296,Store_SRP!B2:K103,10, FALSE), TRUE)=TRUE,VLOOKUP(U296,Store_VAM!B2:K271,10, FALSE),VLOOKUP(U296,Store_SRP!B2:K103,10, FALSE)), VLOOKUP(U296,Store_Showcase!B2:K134,10, FALSE))</f>
      </c>
      <c r="T296">
        <f>IF(VLOOKUP(D296,Sku_Consolidated!A2:S948,19,FALSE)="SHOWCASE", VLOOKUP(U296,Store_Showcase!B2:L134,11, FALSE), IF(VLOOKUP(D296,Sku_Consolidated!A2:S948,19,FALSE)="VAM",VLOOKUP(U296,Store_VAM!B2:L271,11, FALSE),VLOOKUP(U296,Store_SRP!B2:L103,11, FALSE)))</f>
      </c>
      <c r="U296" s="14">
        <v>2012</v>
      </c>
      <c r="V296">
        <f>IF(VLOOKUP(D296,Sku_Consolidated!A2:S948,19,FALSE)="SHOWCASE", VLOOKUP(U296,Store_Showcase!B2:C134,2, FALSE), IF(VLOOKUP(D296,Sku_Consolidated!A2:S948,19,FALSE)="VAM",VLOOKUP(U296,Store_VAM!B2:C271,2, FALSE),VLOOKUP(U296,Store_SRP!B2:C103,2, FALSE)))</f>
      </c>
      <c r="W296">
        <f>VLOOKUP(D296,Sku_Consolidated!A2:G948, 7, FALSE)</f>
      </c>
      <c r="X296">
        <f>VLOOKUP(D296,Sku_Consolidated!A2:K948, 11, FALSE)</f>
      </c>
      <c r="Y296">
        <f>VLOOKUP(D296,Sku_Consolidated!A2:H948, 8, FALSE)</f>
      </c>
      <c r="Z296">
        <f>VLOOKUP(D296,Sku_Consolidated!A2:I948, 9, FALSE)</f>
      </c>
      <c r="AA296" t="s">
        <v>41</v>
      </c>
      <c r="AB296">
        <f>VLOOKUP(D296,Sku_Consolidated!A2:E948, {5}, FALSE)</f>
      </c>
      <c r="AC296">
        <f>IF(VLOOKUP(D296,Sku_Consolidated!A2:S948,19,FALSE)="SHOWCASE", VLOOKUP(U296,Store_Showcase!B2:N134,13, FALSE), IF(VLOOKUP(D296,Sku_Consolidated!A2:S948,19,FALSE)="VAM",VLOOKUP(U296,Store_VAM!B2:N271,13, FALSE),VLOOKUP(U296,Store_SRP!B2:N103,13, FALSE)))</f>
      </c>
      <c r="AD296">
        <f>IF(IFERROR(AC296,TRUE)=TRUE, "-","OK")</f>
      </c>
      <c r="AE296">
        <f>IF(IFERROR(VLOOKUP(U296,Store_Showcase!B2:H134,{5}, FALSE), TRUE)=TRUE, IF(IFERROR(VLOOKUP(U296,Store_SRP!B2:H103,{5}, FALSE), TRUE)=TRUE,VLOOKUP(U296,Store_VAM!B2:H271,{5}, FALSE),VLOOKUP(U296,Store_SRP!B2:H103,{5}, FALSE)), VLOOKUP(U296,Store_Showcase!B2:H134,{5}, FALSE))</f>
      </c>
      <c r="AF296">
        <f>IF(IFERROR(VLOOKUP(U296,Store_Showcase!B2:H134,{6}, FALSE), TRUE)=TRUE, IF(IFERROR(VLOOKUP(U296,Store_SRP!B2:H103,{6}, FALSE), TRUE)=TRUE,VLOOKUP(U296,Store_VAM!B2:H271,{6}, FALSE),VLOOKUP(U296,Store_SRP!B2:H103,{6}, FALSE)), VLOOKUP(U296,Store_Showcase!B2:H134,{6}, FALSE))</f>
      </c>
      <c r="AG296">
        <f>VLOOKUP(D296,Sku_Consolidated!A2:R948,18,FALSE)</f>
      </c>
      <c r="AH296">
        <f>VLOOKUP(D296,Sku_Consolidated!A2:S948,19,FALSE)</f>
      </c>
      <c r="AI296">
        <f>VLOOKUP(D296,Sku_Consolidated!A2:T948,20,FALSE)</f>
      </c>
    </row>
    <row r="297" spans="1:35" x14ac:dyDescent="0.25">
      <c r="A297">
        <v>2024</v>
      </c>
      <c r="B297" t="s">
        <v>30</v>
      </c>
      <c r="C297" t="s">
        <v>31</v>
      </c>
      <c r="D297">
        <v>21854</v>
      </c>
      <c r="E297" t="s">
        <v>315</v>
      </c>
      <c r="F297" s="12" t="s">
        <v>186</v>
      </c>
      <c r="G297" s="12" t="s">
        <v>186</v>
      </c>
      <c r="H297" t="s">
        <v>10</v>
      </c>
      <c r="I297" s="13" t="s">
        <v>531</v>
      </c>
      <c r="J297" s="13">
        <f>IF(H297="EA", I297, 0)</f>
      </c>
      <c r="K297" s="13">
        <f>IF(H297="KG", I297, I297 * VLOOKUP(D297,Sku_Consolidated!A2:U948,21,FALSE))</f>
      </c>
      <c r="L297" s="14" t="s">
        <v>36</v>
      </c>
      <c r="M297">
        <v>88</v>
      </c>
      <c r="N297" s="14" t="s">
        <v>532</v>
      </c>
      <c r="O297" s="14" t="s">
        <v>533</v>
      </c>
      <c r="P297" s="14" t="s">
        <v>36</v>
      </c>
      <c r="Q297" s="14" t="s">
        <v>533</v>
      </c>
      <c r="R297">
        <f>IF(IFERROR(VLOOKUP(U297,Store_Showcase!B2:H134,7, FALSE), TRUE)=TRUE, IF(IFERROR(VLOOKUP(U297,Store_SRP!B2:H103,7, FALSE), TRUE)=TRUE,VLOOKUP(U297,Store_VAM!B2:H271,7, FALSE),VLOOKUP(U297,Store_SRP!B2:H103,7, FALSE)), VLOOKUP(U297,Store_Showcase!B2:H134,7, FALSE))</f>
      </c>
      <c r="S297">
        <f>IF(IFERROR(VLOOKUP(U297,Store_Showcase!B2:K134,10, FALSE), TRUE)=TRUE, IF(IFERROR(VLOOKUP(U297,Store_SRP!B2:K103,10, FALSE), TRUE)=TRUE,VLOOKUP(U297,Store_VAM!B2:K271,10, FALSE),VLOOKUP(U297,Store_SRP!B2:K103,10, FALSE)), VLOOKUP(U297,Store_Showcase!B2:K134,10, FALSE))</f>
      </c>
      <c r="T297">
        <f>IF(VLOOKUP(D297,Sku_Consolidated!A2:S948,19,FALSE)="SHOWCASE", VLOOKUP(U297,Store_Showcase!B2:L134,11, FALSE), IF(VLOOKUP(D297,Sku_Consolidated!A2:S948,19,FALSE)="VAM",VLOOKUP(U297,Store_VAM!B2:L271,11, FALSE),VLOOKUP(U297,Store_SRP!B2:L103,11, FALSE)))</f>
      </c>
      <c r="U297" s="14">
        <v>2012</v>
      </c>
      <c r="V297">
        <f>IF(VLOOKUP(D297,Sku_Consolidated!A2:S948,19,FALSE)="SHOWCASE", VLOOKUP(U297,Store_Showcase!B2:C134,2, FALSE), IF(VLOOKUP(D297,Sku_Consolidated!A2:S948,19,FALSE)="VAM",VLOOKUP(U297,Store_VAM!B2:C271,2, FALSE),VLOOKUP(U297,Store_SRP!B2:C103,2, FALSE)))</f>
      </c>
      <c r="W297">
        <f>VLOOKUP(D297,Sku_Consolidated!A2:G948, 7, FALSE)</f>
      </c>
      <c r="X297">
        <f>VLOOKUP(D297,Sku_Consolidated!A2:K948, 11, FALSE)</f>
      </c>
      <c r="Y297">
        <f>VLOOKUP(D297,Sku_Consolidated!A2:H948, 8, FALSE)</f>
      </c>
      <c r="Z297">
        <f>VLOOKUP(D297,Sku_Consolidated!A2:I948, 9, FALSE)</f>
      </c>
      <c r="AA297" t="s">
        <v>41</v>
      </c>
      <c r="AB297">
        <f>VLOOKUP(D297,Sku_Consolidated!A2:E948, {5}, FALSE)</f>
      </c>
      <c r="AC297">
        <f>IF(VLOOKUP(D297,Sku_Consolidated!A2:S948,19,FALSE)="SHOWCASE", VLOOKUP(U297,Store_Showcase!B2:N134,13, FALSE), IF(VLOOKUP(D297,Sku_Consolidated!A2:S948,19,FALSE)="VAM",VLOOKUP(U297,Store_VAM!B2:N271,13, FALSE),VLOOKUP(U297,Store_SRP!B2:N103,13, FALSE)))</f>
      </c>
      <c r="AD297">
        <f>IF(IFERROR(AC297,TRUE)=TRUE, "-","OK")</f>
      </c>
      <c r="AE297">
        <f>IF(IFERROR(VLOOKUP(U297,Store_Showcase!B2:H134,{5}, FALSE), TRUE)=TRUE, IF(IFERROR(VLOOKUP(U297,Store_SRP!B2:H103,{5}, FALSE), TRUE)=TRUE,VLOOKUP(U297,Store_VAM!B2:H271,{5}, FALSE),VLOOKUP(U297,Store_SRP!B2:H103,{5}, FALSE)), VLOOKUP(U297,Store_Showcase!B2:H134,{5}, FALSE))</f>
      </c>
      <c r="AF297">
        <f>IF(IFERROR(VLOOKUP(U297,Store_Showcase!B2:H134,{6}, FALSE), TRUE)=TRUE, IF(IFERROR(VLOOKUP(U297,Store_SRP!B2:H103,{6}, FALSE), TRUE)=TRUE,VLOOKUP(U297,Store_VAM!B2:H271,{6}, FALSE),VLOOKUP(U297,Store_SRP!B2:H103,{6}, FALSE)), VLOOKUP(U297,Store_Showcase!B2:H134,{6}, FALSE))</f>
      </c>
      <c r="AG297">
        <f>VLOOKUP(D297,Sku_Consolidated!A2:R948,18,FALSE)</f>
      </c>
      <c r="AH297">
        <f>VLOOKUP(D297,Sku_Consolidated!A2:S948,19,FALSE)</f>
      </c>
      <c r="AI297">
        <f>VLOOKUP(D297,Sku_Consolidated!A2:T948,20,FALSE)</f>
      </c>
    </row>
    <row r="298" spans="1:35" x14ac:dyDescent="0.25">
      <c r="A298">
        <v>2024</v>
      </c>
      <c r="B298" t="s">
        <v>30</v>
      </c>
      <c r="C298" t="s">
        <v>31</v>
      </c>
      <c r="D298">
        <v>21862</v>
      </c>
      <c r="E298" t="s">
        <v>443</v>
      </c>
      <c r="F298" s="12" t="s">
        <v>186</v>
      </c>
      <c r="G298" s="12" t="s">
        <v>186</v>
      </c>
      <c r="H298" t="s">
        <v>10</v>
      </c>
      <c r="I298" s="13" t="s">
        <v>254</v>
      </c>
      <c r="J298" s="13">
        <f>IF(H298="EA", I298, 0)</f>
      </c>
      <c r="K298" s="13">
        <f>IF(H298="KG", I298, I298 * VLOOKUP(D298,Sku_Consolidated!A2:U948,21,FALSE))</f>
      </c>
      <c r="L298" s="14" t="s">
        <v>36</v>
      </c>
      <c r="M298">
        <v>88</v>
      </c>
      <c r="N298" s="14" t="s">
        <v>534</v>
      </c>
      <c r="O298" s="14" t="s">
        <v>535</v>
      </c>
      <c r="P298" s="14" t="s">
        <v>36</v>
      </c>
      <c r="Q298" s="14" t="s">
        <v>535</v>
      </c>
      <c r="R298">
        <f>IF(IFERROR(VLOOKUP(U298,Store_Showcase!B2:H134,7, FALSE), TRUE)=TRUE, IF(IFERROR(VLOOKUP(U298,Store_SRP!B2:H103,7, FALSE), TRUE)=TRUE,VLOOKUP(U298,Store_VAM!B2:H271,7, FALSE),VLOOKUP(U298,Store_SRP!B2:H103,7, FALSE)), VLOOKUP(U298,Store_Showcase!B2:H134,7, FALSE))</f>
      </c>
      <c r="S298">
        <f>IF(IFERROR(VLOOKUP(U298,Store_Showcase!B2:K134,10, FALSE), TRUE)=TRUE, IF(IFERROR(VLOOKUP(U298,Store_SRP!B2:K103,10, FALSE), TRUE)=TRUE,VLOOKUP(U298,Store_VAM!B2:K271,10, FALSE),VLOOKUP(U298,Store_SRP!B2:K103,10, FALSE)), VLOOKUP(U298,Store_Showcase!B2:K134,10, FALSE))</f>
      </c>
      <c r="T298">
        <f>IF(VLOOKUP(D298,Sku_Consolidated!A2:S948,19,FALSE)="SHOWCASE", VLOOKUP(U298,Store_Showcase!B2:L134,11, FALSE), IF(VLOOKUP(D298,Sku_Consolidated!A2:S948,19,FALSE)="VAM",VLOOKUP(U298,Store_VAM!B2:L271,11, FALSE),VLOOKUP(U298,Store_SRP!B2:L103,11, FALSE)))</f>
      </c>
      <c r="U298" s="14">
        <v>2012</v>
      </c>
      <c r="V298">
        <f>IF(VLOOKUP(D298,Sku_Consolidated!A2:S948,19,FALSE)="SHOWCASE", VLOOKUP(U298,Store_Showcase!B2:C134,2, FALSE), IF(VLOOKUP(D298,Sku_Consolidated!A2:S948,19,FALSE)="VAM",VLOOKUP(U298,Store_VAM!B2:C271,2, FALSE),VLOOKUP(U298,Store_SRP!B2:C103,2, FALSE)))</f>
      </c>
      <c r="W298">
        <f>VLOOKUP(D298,Sku_Consolidated!A2:G948, 7, FALSE)</f>
      </c>
      <c r="X298">
        <f>VLOOKUP(D298,Sku_Consolidated!A2:K948, 11, FALSE)</f>
      </c>
      <c r="Y298">
        <f>VLOOKUP(D298,Sku_Consolidated!A2:H948, 8, FALSE)</f>
      </c>
      <c r="Z298">
        <f>VLOOKUP(D298,Sku_Consolidated!A2:I948, 9, FALSE)</f>
      </c>
      <c r="AA298" t="s">
        <v>41</v>
      </c>
      <c r="AB298">
        <f>VLOOKUP(D298,Sku_Consolidated!A2:E948, {5}, FALSE)</f>
      </c>
      <c r="AC298">
        <f>IF(VLOOKUP(D298,Sku_Consolidated!A2:S948,19,FALSE)="SHOWCASE", VLOOKUP(U298,Store_Showcase!B2:N134,13, FALSE), IF(VLOOKUP(D298,Sku_Consolidated!A2:S948,19,FALSE)="VAM",VLOOKUP(U298,Store_VAM!B2:N271,13, FALSE),VLOOKUP(U298,Store_SRP!B2:N103,13, FALSE)))</f>
      </c>
      <c r="AD298">
        <f>IF(IFERROR(AC298,TRUE)=TRUE, "-","OK")</f>
      </c>
      <c r="AE298">
        <f>IF(IFERROR(VLOOKUP(U298,Store_Showcase!B2:H134,{5}, FALSE), TRUE)=TRUE, IF(IFERROR(VLOOKUP(U298,Store_SRP!B2:H103,{5}, FALSE), TRUE)=TRUE,VLOOKUP(U298,Store_VAM!B2:H271,{5}, FALSE),VLOOKUP(U298,Store_SRP!B2:H103,{5}, FALSE)), VLOOKUP(U298,Store_Showcase!B2:H134,{5}, FALSE))</f>
      </c>
      <c r="AF298">
        <f>IF(IFERROR(VLOOKUP(U298,Store_Showcase!B2:H134,{6}, FALSE), TRUE)=TRUE, IF(IFERROR(VLOOKUP(U298,Store_SRP!B2:H103,{6}, FALSE), TRUE)=TRUE,VLOOKUP(U298,Store_VAM!B2:H271,{6}, FALSE),VLOOKUP(U298,Store_SRP!B2:H103,{6}, FALSE)), VLOOKUP(U298,Store_Showcase!B2:H134,{6}, FALSE))</f>
      </c>
      <c r="AG298">
        <f>VLOOKUP(D298,Sku_Consolidated!A2:R948,18,FALSE)</f>
      </c>
      <c r="AH298">
        <f>VLOOKUP(D298,Sku_Consolidated!A2:S948,19,FALSE)</f>
      </c>
      <c r="AI298">
        <f>VLOOKUP(D298,Sku_Consolidated!A2:T948,20,FALSE)</f>
      </c>
    </row>
    <row r="299" spans="1:35" x14ac:dyDescent="0.25">
      <c r="A299">
        <v>2024</v>
      </c>
      <c r="B299" t="s">
        <v>30</v>
      </c>
      <c r="C299" t="s">
        <v>31</v>
      </c>
      <c r="D299">
        <v>21866</v>
      </c>
      <c r="E299" t="s">
        <v>267</v>
      </c>
      <c r="F299" s="12" t="s">
        <v>186</v>
      </c>
      <c r="G299" s="12" t="s">
        <v>186</v>
      </c>
      <c r="H299" t="s">
        <v>10</v>
      </c>
      <c r="I299" s="13" t="s">
        <v>536</v>
      </c>
      <c r="J299" s="13">
        <f>IF(H299="EA", I299, 0)</f>
      </c>
      <c r="K299" s="13">
        <f>IF(H299="KG", I299, I299 * VLOOKUP(D299,Sku_Consolidated!A2:U948,21,FALSE))</f>
      </c>
      <c r="L299" s="14" t="s">
        <v>36</v>
      </c>
      <c r="M299">
        <v>88</v>
      </c>
      <c r="N299" s="14" t="s">
        <v>537</v>
      </c>
      <c r="O299" s="14" t="s">
        <v>538</v>
      </c>
      <c r="P299" s="14" t="s">
        <v>36</v>
      </c>
      <c r="Q299" s="14" t="s">
        <v>538</v>
      </c>
      <c r="R299">
        <f>IF(IFERROR(VLOOKUP(U299,Store_Showcase!B2:H134,7, FALSE), TRUE)=TRUE, IF(IFERROR(VLOOKUP(U299,Store_SRP!B2:H103,7, FALSE), TRUE)=TRUE,VLOOKUP(U299,Store_VAM!B2:H271,7, FALSE),VLOOKUP(U299,Store_SRP!B2:H103,7, FALSE)), VLOOKUP(U299,Store_Showcase!B2:H134,7, FALSE))</f>
      </c>
      <c r="S299">
        <f>IF(IFERROR(VLOOKUP(U299,Store_Showcase!B2:K134,10, FALSE), TRUE)=TRUE, IF(IFERROR(VLOOKUP(U299,Store_SRP!B2:K103,10, FALSE), TRUE)=TRUE,VLOOKUP(U299,Store_VAM!B2:K271,10, FALSE),VLOOKUP(U299,Store_SRP!B2:K103,10, FALSE)), VLOOKUP(U299,Store_Showcase!B2:K134,10, FALSE))</f>
      </c>
      <c r="T299">
        <f>IF(VLOOKUP(D299,Sku_Consolidated!A2:S948,19,FALSE)="SHOWCASE", VLOOKUP(U299,Store_Showcase!B2:L134,11, FALSE), IF(VLOOKUP(D299,Sku_Consolidated!A2:S948,19,FALSE)="VAM",VLOOKUP(U299,Store_VAM!B2:L271,11, FALSE),VLOOKUP(U299,Store_SRP!B2:L103,11, FALSE)))</f>
      </c>
      <c r="U299" s="14">
        <v>2012</v>
      </c>
      <c r="V299">
        <f>IF(VLOOKUP(D299,Sku_Consolidated!A2:S948,19,FALSE)="SHOWCASE", VLOOKUP(U299,Store_Showcase!B2:C134,2, FALSE), IF(VLOOKUP(D299,Sku_Consolidated!A2:S948,19,FALSE)="VAM",VLOOKUP(U299,Store_VAM!B2:C271,2, FALSE),VLOOKUP(U299,Store_SRP!B2:C103,2, FALSE)))</f>
      </c>
      <c r="W299">
        <f>VLOOKUP(D299,Sku_Consolidated!A2:G948, 7, FALSE)</f>
      </c>
      <c r="X299">
        <f>VLOOKUP(D299,Sku_Consolidated!A2:K948, 11, FALSE)</f>
      </c>
      <c r="Y299">
        <f>VLOOKUP(D299,Sku_Consolidated!A2:H948, 8, FALSE)</f>
      </c>
      <c r="Z299">
        <f>VLOOKUP(D299,Sku_Consolidated!A2:I948, 9, FALSE)</f>
      </c>
      <c r="AA299" t="s">
        <v>41</v>
      </c>
      <c r="AB299">
        <f>VLOOKUP(D299,Sku_Consolidated!A2:E948, {5}, FALSE)</f>
      </c>
      <c r="AC299">
        <f>IF(VLOOKUP(D299,Sku_Consolidated!A2:S948,19,FALSE)="SHOWCASE", VLOOKUP(U299,Store_Showcase!B2:N134,13, FALSE), IF(VLOOKUP(D299,Sku_Consolidated!A2:S948,19,FALSE)="VAM",VLOOKUP(U299,Store_VAM!B2:N271,13, FALSE),VLOOKUP(U299,Store_SRP!B2:N103,13, FALSE)))</f>
      </c>
      <c r="AD299">
        <f>IF(IFERROR(AC299,TRUE)=TRUE, "-","OK")</f>
      </c>
      <c r="AE299">
        <f>IF(IFERROR(VLOOKUP(U299,Store_Showcase!B2:H134,{5}, FALSE), TRUE)=TRUE, IF(IFERROR(VLOOKUP(U299,Store_SRP!B2:H103,{5}, FALSE), TRUE)=TRUE,VLOOKUP(U299,Store_VAM!B2:H271,{5}, FALSE),VLOOKUP(U299,Store_SRP!B2:H103,{5}, FALSE)), VLOOKUP(U299,Store_Showcase!B2:H134,{5}, FALSE))</f>
      </c>
      <c r="AF299">
        <f>IF(IFERROR(VLOOKUP(U299,Store_Showcase!B2:H134,{6}, FALSE), TRUE)=TRUE, IF(IFERROR(VLOOKUP(U299,Store_SRP!B2:H103,{6}, FALSE), TRUE)=TRUE,VLOOKUP(U299,Store_VAM!B2:H271,{6}, FALSE),VLOOKUP(U299,Store_SRP!B2:H103,{6}, FALSE)), VLOOKUP(U299,Store_Showcase!B2:H134,{6}, FALSE))</f>
      </c>
      <c r="AG299">
        <f>VLOOKUP(D299,Sku_Consolidated!A2:R948,18,FALSE)</f>
      </c>
      <c r="AH299">
        <f>VLOOKUP(D299,Sku_Consolidated!A2:S948,19,FALSE)</f>
      </c>
      <c r="AI299">
        <f>VLOOKUP(D299,Sku_Consolidated!A2:T948,20,FALSE)</f>
      </c>
    </row>
    <row r="300" spans="1:35" x14ac:dyDescent="0.25">
      <c r="A300">
        <v>2024</v>
      </c>
      <c r="B300" t="s">
        <v>30</v>
      </c>
      <c r="C300" t="s">
        <v>31</v>
      </c>
      <c r="D300">
        <v>21826</v>
      </c>
      <c r="E300" t="s">
        <v>239</v>
      </c>
      <c r="F300" s="12" t="s">
        <v>148</v>
      </c>
      <c r="G300" s="12" t="s">
        <v>148</v>
      </c>
      <c r="H300" t="s">
        <v>10</v>
      </c>
      <c r="I300" s="13" t="s">
        <v>437</v>
      </c>
      <c r="J300" s="13">
        <f>IF(H300="EA", I300, 0)</f>
      </c>
      <c r="K300" s="13">
        <f>IF(H300="KG", I300, I300 * VLOOKUP(D300,Sku_Consolidated!A2:U948,21,FALSE))</f>
      </c>
      <c r="L300" s="14" t="s">
        <v>36</v>
      </c>
      <c r="M300">
        <v>88</v>
      </c>
      <c r="N300" s="14" t="s">
        <v>539</v>
      </c>
      <c r="O300" s="14" t="s">
        <v>540</v>
      </c>
      <c r="P300" s="14" t="s">
        <v>36</v>
      </c>
      <c r="Q300" s="14" t="s">
        <v>540</v>
      </c>
      <c r="R300">
        <f>IF(IFERROR(VLOOKUP(U300,Store_Showcase!B2:H134,7, FALSE), TRUE)=TRUE, IF(IFERROR(VLOOKUP(U300,Store_SRP!B2:H103,7, FALSE), TRUE)=TRUE,VLOOKUP(U300,Store_VAM!B2:H271,7, FALSE),VLOOKUP(U300,Store_SRP!B2:H103,7, FALSE)), VLOOKUP(U300,Store_Showcase!B2:H134,7, FALSE))</f>
      </c>
      <c r="S300">
        <f>IF(IFERROR(VLOOKUP(U300,Store_Showcase!B2:K134,10, FALSE), TRUE)=TRUE, IF(IFERROR(VLOOKUP(U300,Store_SRP!B2:K103,10, FALSE), TRUE)=TRUE,VLOOKUP(U300,Store_VAM!B2:K271,10, FALSE),VLOOKUP(U300,Store_SRP!B2:K103,10, FALSE)), VLOOKUP(U300,Store_Showcase!B2:K134,10, FALSE))</f>
      </c>
      <c r="T300">
        <f>IF(VLOOKUP(D300,Sku_Consolidated!A2:S948,19,FALSE)="SHOWCASE", VLOOKUP(U300,Store_Showcase!B2:L134,11, FALSE), IF(VLOOKUP(D300,Sku_Consolidated!A2:S948,19,FALSE)="VAM",VLOOKUP(U300,Store_VAM!B2:L271,11, FALSE),VLOOKUP(U300,Store_SRP!B2:L103,11, FALSE)))</f>
      </c>
      <c r="U300" s="14">
        <v>2012</v>
      </c>
      <c r="V300">
        <f>IF(VLOOKUP(D300,Sku_Consolidated!A2:S948,19,FALSE)="SHOWCASE", VLOOKUP(U300,Store_Showcase!B2:C134,2, FALSE), IF(VLOOKUP(D300,Sku_Consolidated!A2:S948,19,FALSE)="VAM",VLOOKUP(U300,Store_VAM!B2:C271,2, FALSE),VLOOKUP(U300,Store_SRP!B2:C103,2, FALSE)))</f>
      </c>
      <c r="W300">
        <f>VLOOKUP(D300,Sku_Consolidated!A2:G948, 7, FALSE)</f>
      </c>
      <c r="X300">
        <f>VLOOKUP(D300,Sku_Consolidated!A2:K948, 11, FALSE)</f>
      </c>
      <c r="Y300">
        <f>VLOOKUP(D300,Sku_Consolidated!A2:H948, 8, FALSE)</f>
      </c>
      <c r="Z300">
        <f>VLOOKUP(D300,Sku_Consolidated!A2:I948, 9, FALSE)</f>
      </c>
      <c r="AA300" t="s">
        <v>41</v>
      </c>
      <c r="AB300">
        <f>VLOOKUP(D300,Sku_Consolidated!A2:E948, {5}, FALSE)</f>
      </c>
      <c r="AC300">
        <f>IF(VLOOKUP(D300,Sku_Consolidated!A2:S948,19,FALSE)="SHOWCASE", VLOOKUP(U300,Store_Showcase!B2:N134,13, FALSE), IF(VLOOKUP(D300,Sku_Consolidated!A2:S948,19,FALSE)="VAM",VLOOKUP(U300,Store_VAM!B2:N271,13, FALSE),VLOOKUP(U300,Store_SRP!B2:N103,13, FALSE)))</f>
      </c>
      <c r="AD300">
        <f>IF(IFERROR(AC300,TRUE)=TRUE, "-","OK")</f>
      </c>
      <c r="AE300">
        <f>IF(IFERROR(VLOOKUP(U300,Store_Showcase!B2:H134,{5}, FALSE), TRUE)=TRUE, IF(IFERROR(VLOOKUP(U300,Store_SRP!B2:H103,{5}, FALSE), TRUE)=TRUE,VLOOKUP(U300,Store_VAM!B2:H271,{5}, FALSE),VLOOKUP(U300,Store_SRP!B2:H103,{5}, FALSE)), VLOOKUP(U300,Store_Showcase!B2:H134,{5}, FALSE))</f>
      </c>
      <c r="AF300">
        <f>IF(IFERROR(VLOOKUP(U300,Store_Showcase!B2:H134,{6}, FALSE), TRUE)=TRUE, IF(IFERROR(VLOOKUP(U300,Store_SRP!B2:H103,{6}, FALSE), TRUE)=TRUE,VLOOKUP(U300,Store_VAM!B2:H271,{6}, FALSE),VLOOKUP(U300,Store_SRP!B2:H103,{6}, FALSE)), VLOOKUP(U300,Store_Showcase!B2:H134,{6}, FALSE))</f>
      </c>
      <c r="AG300">
        <f>VLOOKUP(D300,Sku_Consolidated!A2:R948,18,FALSE)</f>
      </c>
      <c r="AH300">
        <f>VLOOKUP(D300,Sku_Consolidated!A2:S948,19,FALSE)</f>
      </c>
      <c r="AI300">
        <f>VLOOKUP(D300,Sku_Consolidated!A2:T948,20,FALSE)</f>
      </c>
    </row>
    <row r="301" spans="1:35" x14ac:dyDescent="0.25">
      <c r="A301">
        <v>2024</v>
      </c>
      <c r="B301" t="s">
        <v>30</v>
      </c>
      <c r="C301" t="s">
        <v>31</v>
      </c>
      <c r="D301">
        <v>21832</v>
      </c>
      <c r="E301" t="s">
        <v>245</v>
      </c>
      <c r="F301" s="12" t="s">
        <v>148</v>
      </c>
      <c r="G301" s="12" t="s">
        <v>148</v>
      </c>
      <c r="H301" t="s">
        <v>10</v>
      </c>
      <c r="I301" s="13" t="s">
        <v>229</v>
      </c>
      <c r="J301" s="13">
        <f>IF(H301="EA", I301, 0)</f>
      </c>
      <c r="K301" s="13">
        <f>IF(H301="KG", I301, I301 * VLOOKUP(D301,Sku_Consolidated!A2:U948,21,FALSE))</f>
      </c>
      <c r="L301" s="14" t="s">
        <v>36</v>
      </c>
      <c r="M301">
        <v>88</v>
      </c>
      <c r="N301" s="14" t="s">
        <v>541</v>
      </c>
      <c r="O301" s="14" t="s">
        <v>542</v>
      </c>
      <c r="P301" s="14" t="s">
        <v>36</v>
      </c>
      <c r="Q301" s="14" t="s">
        <v>542</v>
      </c>
      <c r="R301">
        <f>IF(IFERROR(VLOOKUP(U301,Store_Showcase!B2:H134,7, FALSE), TRUE)=TRUE, IF(IFERROR(VLOOKUP(U301,Store_SRP!B2:H103,7, FALSE), TRUE)=TRUE,VLOOKUP(U301,Store_VAM!B2:H271,7, FALSE),VLOOKUP(U301,Store_SRP!B2:H103,7, FALSE)), VLOOKUP(U301,Store_Showcase!B2:H134,7, FALSE))</f>
      </c>
      <c r="S301">
        <f>IF(IFERROR(VLOOKUP(U301,Store_Showcase!B2:K134,10, FALSE), TRUE)=TRUE, IF(IFERROR(VLOOKUP(U301,Store_SRP!B2:K103,10, FALSE), TRUE)=TRUE,VLOOKUP(U301,Store_VAM!B2:K271,10, FALSE),VLOOKUP(U301,Store_SRP!B2:K103,10, FALSE)), VLOOKUP(U301,Store_Showcase!B2:K134,10, FALSE))</f>
      </c>
      <c r="T301">
        <f>IF(VLOOKUP(D301,Sku_Consolidated!A2:S948,19,FALSE)="SHOWCASE", VLOOKUP(U301,Store_Showcase!B2:L134,11, FALSE), IF(VLOOKUP(D301,Sku_Consolidated!A2:S948,19,FALSE)="VAM",VLOOKUP(U301,Store_VAM!B2:L271,11, FALSE),VLOOKUP(U301,Store_SRP!B2:L103,11, FALSE)))</f>
      </c>
      <c r="U301" s="14">
        <v>2012</v>
      </c>
      <c r="V301">
        <f>IF(VLOOKUP(D301,Sku_Consolidated!A2:S948,19,FALSE)="SHOWCASE", VLOOKUP(U301,Store_Showcase!B2:C134,2, FALSE), IF(VLOOKUP(D301,Sku_Consolidated!A2:S948,19,FALSE)="VAM",VLOOKUP(U301,Store_VAM!B2:C271,2, FALSE),VLOOKUP(U301,Store_SRP!B2:C103,2, FALSE)))</f>
      </c>
      <c r="W301">
        <f>VLOOKUP(D301,Sku_Consolidated!A2:G948, 7, FALSE)</f>
      </c>
      <c r="X301">
        <f>VLOOKUP(D301,Sku_Consolidated!A2:K948, 11, FALSE)</f>
      </c>
      <c r="Y301">
        <f>VLOOKUP(D301,Sku_Consolidated!A2:H948, 8, FALSE)</f>
      </c>
      <c r="Z301">
        <f>VLOOKUP(D301,Sku_Consolidated!A2:I948, 9, FALSE)</f>
      </c>
      <c r="AA301" t="s">
        <v>41</v>
      </c>
      <c r="AB301">
        <f>VLOOKUP(D301,Sku_Consolidated!A2:E948, {5}, FALSE)</f>
      </c>
      <c r="AC301">
        <f>IF(VLOOKUP(D301,Sku_Consolidated!A2:S948,19,FALSE)="SHOWCASE", VLOOKUP(U301,Store_Showcase!B2:N134,13, FALSE), IF(VLOOKUP(D301,Sku_Consolidated!A2:S948,19,FALSE)="VAM",VLOOKUP(U301,Store_VAM!B2:N271,13, FALSE),VLOOKUP(U301,Store_SRP!B2:N103,13, FALSE)))</f>
      </c>
      <c r="AD301">
        <f>IF(IFERROR(AC301,TRUE)=TRUE, "-","OK")</f>
      </c>
      <c r="AE301">
        <f>IF(IFERROR(VLOOKUP(U301,Store_Showcase!B2:H134,{5}, FALSE), TRUE)=TRUE, IF(IFERROR(VLOOKUP(U301,Store_SRP!B2:H103,{5}, FALSE), TRUE)=TRUE,VLOOKUP(U301,Store_VAM!B2:H271,{5}, FALSE),VLOOKUP(U301,Store_SRP!B2:H103,{5}, FALSE)), VLOOKUP(U301,Store_Showcase!B2:H134,{5}, FALSE))</f>
      </c>
      <c r="AF301">
        <f>IF(IFERROR(VLOOKUP(U301,Store_Showcase!B2:H134,{6}, FALSE), TRUE)=TRUE, IF(IFERROR(VLOOKUP(U301,Store_SRP!B2:H103,{6}, FALSE), TRUE)=TRUE,VLOOKUP(U301,Store_VAM!B2:H271,{6}, FALSE),VLOOKUP(U301,Store_SRP!B2:H103,{6}, FALSE)), VLOOKUP(U301,Store_Showcase!B2:H134,{6}, FALSE))</f>
      </c>
      <c r="AG301">
        <f>VLOOKUP(D301,Sku_Consolidated!A2:R948,18,FALSE)</f>
      </c>
      <c r="AH301">
        <f>VLOOKUP(D301,Sku_Consolidated!A2:S948,19,FALSE)</f>
      </c>
      <c r="AI301">
        <f>VLOOKUP(D301,Sku_Consolidated!A2:T948,20,FALSE)</f>
      </c>
    </row>
    <row r="302" spans="1:35" x14ac:dyDescent="0.25">
      <c r="A302">
        <v>2024</v>
      </c>
      <c r="B302" t="s">
        <v>30</v>
      </c>
      <c r="C302" t="s">
        <v>31</v>
      </c>
      <c r="D302">
        <v>21834</v>
      </c>
      <c r="E302" t="s">
        <v>303</v>
      </c>
      <c r="F302" s="12" t="s">
        <v>148</v>
      </c>
      <c r="G302" s="12" t="s">
        <v>148</v>
      </c>
      <c r="H302" t="s">
        <v>10</v>
      </c>
      <c r="I302" s="13" t="s">
        <v>543</v>
      </c>
      <c r="J302" s="13">
        <f>IF(H302="EA", I302, 0)</f>
      </c>
      <c r="K302" s="13">
        <f>IF(H302="KG", I302, I302 * VLOOKUP(D302,Sku_Consolidated!A2:U948,21,FALSE))</f>
      </c>
      <c r="L302" s="14" t="s">
        <v>36</v>
      </c>
      <c r="M302">
        <v>88</v>
      </c>
      <c r="N302" s="14" t="s">
        <v>544</v>
      </c>
      <c r="O302" s="14" t="s">
        <v>545</v>
      </c>
      <c r="P302" s="14" t="s">
        <v>36</v>
      </c>
      <c r="Q302" s="14" t="s">
        <v>545</v>
      </c>
      <c r="R302">
        <f>IF(IFERROR(VLOOKUP(U302,Store_Showcase!B2:H134,7, FALSE), TRUE)=TRUE, IF(IFERROR(VLOOKUP(U302,Store_SRP!B2:H103,7, FALSE), TRUE)=TRUE,VLOOKUP(U302,Store_VAM!B2:H271,7, FALSE),VLOOKUP(U302,Store_SRP!B2:H103,7, FALSE)), VLOOKUP(U302,Store_Showcase!B2:H134,7, FALSE))</f>
      </c>
      <c r="S302">
        <f>IF(IFERROR(VLOOKUP(U302,Store_Showcase!B2:K134,10, FALSE), TRUE)=TRUE, IF(IFERROR(VLOOKUP(U302,Store_SRP!B2:K103,10, FALSE), TRUE)=TRUE,VLOOKUP(U302,Store_VAM!B2:K271,10, FALSE),VLOOKUP(U302,Store_SRP!B2:K103,10, FALSE)), VLOOKUP(U302,Store_Showcase!B2:K134,10, FALSE))</f>
      </c>
      <c r="T302">
        <f>IF(VLOOKUP(D302,Sku_Consolidated!A2:S948,19,FALSE)="SHOWCASE", VLOOKUP(U302,Store_Showcase!B2:L134,11, FALSE), IF(VLOOKUP(D302,Sku_Consolidated!A2:S948,19,FALSE)="VAM",VLOOKUP(U302,Store_VAM!B2:L271,11, FALSE),VLOOKUP(U302,Store_SRP!B2:L103,11, FALSE)))</f>
      </c>
      <c r="U302" s="14">
        <v>2012</v>
      </c>
      <c r="V302">
        <f>IF(VLOOKUP(D302,Sku_Consolidated!A2:S948,19,FALSE)="SHOWCASE", VLOOKUP(U302,Store_Showcase!B2:C134,2, FALSE), IF(VLOOKUP(D302,Sku_Consolidated!A2:S948,19,FALSE)="VAM",VLOOKUP(U302,Store_VAM!B2:C271,2, FALSE),VLOOKUP(U302,Store_SRP!B2:C103,2, FALSE)))</f>
      </c>
      <c r="W302">
        <f>VLOOKUP(D302,Sku_Consolidated!A2:G948, 7, FALSE)</f>
      </c>
      <c r="X302">
        <f>VLOOKUP(D302,Sku_Consolidated!A2:K948, 11, FALSE)</f>
      </c>
      <c r="Y302">
        <f>VLOOKUP(D302,Sku_Consolidated!A2:H948, 8, FALSE)</f>
      </c>
      <c r="Z302">
        <f>VLOOKUP(D302,Sku_Consolidated!A2:I948, 9, FALSE)</f>
      </c>
      <c r="AA302" t="s">
        <v>41</v>
      </c>
      <c r="AB302">
        <f>VLOOKUP(D302,Sku_Consolidated!A2:E948, {5}, FALSE)</f>
      </c>
      <c r="AC302">
        <f>IF(VLOOKUP(D302,Sku_Consolidated!A2:S948,19,FALSE)="SHOWCASE", VLOOKUP(U302,Store_Showcase!B2:N134,13, FALSE), IF(VLOOKUP(D302,Sku_Consolidated!A2:S948,19,FALSE)="VAM",VLOOKUP(U302,Store_VAM!B2:N271,13, FALSE),VLOOKUP(U302,Store_SRP!B2:N103,13, FALSE)))</f>
      </c>
      <c r="AD302">
        <f>IF(IFERROR(AC302,TRUE)=TRUE, "-","OK")</f>
      </c>
      <c r="AE302">
        <f>IF(IFERROR(VLOOKUP(U302,Store_Showcase!B2:H134,{5}, FALSE), TRUE)=TRUE, IF(IFERROR(VLOOKUP(U302,Store_SRP!B2:H103,{5}, FALSE), TRUE)=TRUE,VLOOKUP(U302,Store_VAM!B2:H271,{5}, FALSE),VLOOKUP(U302,Store_SRP!B2:H103,{5}, FALSE)), VLOOKUP(U302,Store_Showcase!B2:H134,{5}, FALSE))</f>
      </c>
      <c r="AF302">
        <f>IF(IFERROR(VLOOKUP(U302,Store_Showcase!B2:H134,{6}, FALSE), TRUE)=TRUE, IF(IFERROR(VLOOKUP(U302,Store_SRP!B2:H103,{6}, FALSE), TRUE)=TRUE,VLOOKUP(U302,Store_VAM!B2:H271,{6}, FALSE),VLOOKUP(U302,Store_SRP!B2:H103,{6}, FALSE)), VLOOKUP(U302,Store_Showcase!B2:H134,{6}, FALSE))</f>
      </c>
      <c r="AG302">
        <f>VLOOKUP(D302,Sku_Consolidated!A2:R948,18,FALSE)</f>
      </c>
      <c r="AH302">
        <f>VLOOKUP(D302,Sku_Consolidated!A2:S948,19,FALSE)</f>
      </c>
      <c r="AI302">
        <f>VLOOKUP(D302,Sku_Consolidated!A2:T948,20,FALSE)</f>
      </c>
    </row>
    <row r="303" spans="1:35" x14ac:dyDescent="0.25">
      <c r="A303">
        <v>2024</v>
      </c>
      <c r="B303" t="s">
        <v>30</v>
      </c>
      <c r="C303" t="s">
        <v>31</v>
      </c>
      <c r="D303">
        <v>21838</v>
      </c>
      <c r="E303" t="s">
        <v>249</v>
      </c>
      <c r="F303" s="12" t="s">
        <v>148</v>
      </c>
      <c r="G303" s="12" t="s">
        <v>148</v>
      </c>
      <c r="H303" t="s">
        <v>10</v>
      </c>
      <c r="I303" s="13" t="s">
        <v>340</v>
      </c>
      <c r="J303" s="13">
        <f>IF(H303="EA", I303, 0)</f>
      </c>
      <c r="K303" s="13">
        <f>IF(H303="KG", I303, I303 * VLOOKUP(D303,Sku_Consolidated!A2:U948,21,FALSE))</f>
      </c>
      <c r="L303" s="14" t="s">
        <v>36</v>
      </c>
      <c r="M303">
        <v>88</v>
      </c>
      <c r="N303" s="14" t="s">
        <v>546</v>
      </c>
      <c r="O303" s="14" t="s">
        <v>547</v>
      </c>
      <c r="P303" s="14" t="s">
        <v>36</v>
      </c>
      <c r="Q303" s="14" t="s">
        <v>547</v>
      </c>
      <c r="R303">
        <f>IF(IFERROR(VLOOKUP(U303,Store_Showcase!B2:H134,7, FALSE), TRUE)=TRUE, IF(IFERROR(VLOOKUP(U303,Store_SRP!B2:H103,7, FALSE), TRUE)=TRUE,VLOOKUP(U303,Store_VAM!B2:H271,7, FALSE),VLOOKUP(U303,Store_SRP!B2:H103,7, FALSE)), VLOOKUP(U303,Store_Showcase!B2:H134,7, FALSE))</f>
      </c>
      <c r="S303">
        <f>IF(IFERROR(VLOOKUP(U303,Store_Showcase!B2:K134,10, FALSE), TRUE)=TRUE, IF(IFERROR(VLOOKUP(U303,Store_SRP!B2:K103,10, FALSE), TRUE)=TRUE,VLOOKUP(U303,Store_VAM!B2:K271,10, FALSE),VLOOKUP(U303,Store_SRP!B2:K103,10, FALSE)), VLOOKUP(U303,Store_Showcase!B2:K134,10, FALSE))</f>
      </c>
      <c r="T303">
        <f>IF(VLOOKUP(D303,Sku_Consolidated!A2:S948,19,FALSE)="SHOWCASE", VLOOKUP(U303,Store_Showcase!B2:L134,11, FALSE), IF(VLOOKUP(D303,Sku_Consolidated!A2:S948,19,FALSE)="VAM",VLOOKUP(U303,Store_VAM!B2:L271,11, FALSE),VLOOKUP(U303,Store_SRP!B2:L103,11, FALSE)))</f>
      </c>
      <c r="U303" s="14">
        <v>2012</v>
      </c>
      <c r="V303">
        <f>IF(VLOOKUP(D303,Sku_Consolidated!A2:S948,19,FALSE)="SHOWCASE", VLOOKUP(U303,Store_Showcase!B2:C134,2, FALSE), IF(VLOOKUP(D303,Sku_Consolidated!A2:S948,19,FALSE)="VAM",VLOOKUP(U303,Store_VAM!B2:C271,2, FALSE),VLOOKUP(U303,Store_SRP!B2:C103,2, FALSE)))</f>
      </c>
      <c r="W303">
        <f>VLOOKUP(D303,Sku_Consolidated!A2:G948, 7, FALSE)</f>
      </c>
      <c r="X303">
        <f>VLOOKUP(D303,Sku_Consolidated!A2:K948, 11, FALSE)</f>
      </c>
      <c r="Y303">
        <f>VLOOKUP(D303,Sku_Consolidated!A2:H948, 8, FALSE)</f>
      </c>
      <c r="Z303">
        <f>VLOOKUP(D303,Sku_Consolidated!A2:I948, 9, FALSE)</f>
      </c>
      <c r="AA303" t="s">
        <v>41</v>
      </c>
      <c r="AB303">
        <f>VLOOKUP(D303,Sku_Consolidated!A2:E948, {5}, FALSE)</f>
      </c>
      <c r="AC303">
        <f>IF(VLOOKUP(D303,Sku_Consolidated!A2:S948,19,FALSE)="SHOWCASE", VLOOKUP(U303,Store_Showcase!B2:N134,13, FALSE), IF(VLOOKUP(D303,Sku_Consolidated!A2:S948,19,FALSE)="VAM",VLOOKUP(U303,Store_VAM!B2:N271,13, FALSE),VLOOKUP(U303,Store_SRP!B2:N103,13, FALSE)))</f>
      </c>
      <c r="AD303">
        <f>IF(IFERROR(AC303,TRUE)=TRUE, "-","OK")</f>
      </c>
      <c r="AE303">
        <f>IF(IFERROR(VLOOKUP(U303,Store_Showcase!B2:H134,{5}, FALSE), TRUE)=TRUE, IF(IFERROR(VLOOKUP(U303,Store_SRP!B2:H103,{5}, FALSE), TRUE)=TRUE,VLOOKUP(U303,Store_VAM!B2:H271,{5}, FALSE),VLOOKUP(U303,Store_SRP!B2:H103,{5}, FALSE)), VLOOKUP(U303,Store_Showcase!B2:H134,{5}, FALSE))</f>
      </c>
      <c r="AF303">
        <f>IF(IFERROR(VLOOKUP(U303,Store_Showcase!B2:H134,{6}, FALSE), TRUE)=TRUE, IF(IFERROR(VLOOKUP(U303,Store_SRP!B2:H103,{6}, FALSE), TRUE)=TRUE,VLOOKUP(U303,Store_VAM!B2:H271,{6}, FALSE),VLOOKUP(U303,Store_SRP!B2:H103,{6}, FALSE)), VLOOKUP(U303,Store_Showcase!B2:H134,{6}, FALSE))</f>
      </c>
      <c r="AG303">
        <f>VLOOKUP(D303,Sku_Consolidated!A2:R948,18,FALSE)</f>
      </c>
      <c r="AH303">
        <f>VLOOKUP(D303,Sku_Consolidated!A2:S948,19,FALSE)</f>
      </c>
      <c r="AI303">
        <f>VLOOKUP(D303,Sku_Consolidated!A2:T948,20,FALSE)</f>
      </c>
    </row>
    <row r="304" spans="1:35" x14ac:dyDescent="0.25">
      <c r="A304">
        <v>2024</v>
      </c>
      <c r="B304" t="s">
        <v>30</v>
      </c>
      <c r="C304" t="s">
        <v>31</v>
      </c>
      <c r="D304">
        <v>21841</v>
      </c>
      <c r="E304" t="s">
        <v>253</v>
      </c>
      <c r="F304" s="12" t="s">
        <v>148</v>
      </c>
      <c r="G304" s="12" t="s">
        <v>148</v>
      </c>
      <c r="H304" t="s">
        <v>10</v>
      </c>
      <c r="I304" s="13" t="s">
        <v>410</v>
      </c>
      <c r="J304" s="13">
        <f>IF(H304="EA", I304, 0)</f>
      </c>
      <c r="K304" s="13">
        <f>IF(H304="KG", I304, I304 * VLOOKUP(D304,Sku_Consolidated!A2:U948,21,FALSE))</f>
      </c>
      <c r="L304" s="14" t="s">
        <v>36</v>
      </c>
      <c r="M304">
        <v>88</v>
      </c>
      <c r="N304" s="14" t="s">
        <v>548</v>
      </c>
      <c r="O304" s="14" t="s">
        <v>549</v>
      </c>
      <c r="P304" s="14" t="s">
        <v>36</v>
      </c>
      <c r="Q304" s="14" t="s">
        <v>549</v>
      </c>
      <c r="R304">
        <f>IF(IFERROR(VLOOKUP(U304,Store_Showcase!B2:H134,7, FALSE), TRUE)=TRUE, IF(IFERROR(VLOOKUP(U304,Store_SRP!B2:H103,7, FALSE), TRUE)=TRUE,VLOOKUP(U304,Store_VAM!B2:H271,7, FALSE),VLOOKUP(U304,Store_SRP!B2:H103,7, FALSE)), VLOOKUP(U304,Store_Showcase!B2:H134,7, FALSE))</f>
      </c>
      <c r="S304">
        <f>IF(IFERROR(VLOOKUP(U304,Store_Showcase!B2:K134,10, FALSE), TRUE)=TRUE, IF(IFERROR(VLOOKUP(U304,Store_SRP!B2:K103,10, FALSE), TRUE)=TRUE,VLOOKUP(U304,Store_VAM!B2:K271,10, FALSE),VLOOKUP(U304,Store_SRP!B2:K103,10, FALSE)), VLOOKUP(U304,Store_Showcase!B2:K134,10, FALSE))</f>
      </c>
      <c r="T304">
        <f>IF(VLOOKUP(D304,Sku_Consolidated!A2:S948,19,FALSE)="SHOWCASE", VLOOKUP(U304,Store_Showcase!B2:L134,11, FALSE), IF(VLOOKUP(D304,Sku_Consolidated!A2:S948,19,FALSE)="VAM",VLOOKUP(U304,Store_VAM!B2:L271,11, FALSE),VLOOKUP(U304,Store_SRP!B2:L103,11, FALSE)))</f>
      </c>
      <c r="U304" s="14">
        <v>2012</v>
      </c>
      <c r="V304">
        <f>IF(VLOOKUP(D304,Sku_Consolidated!A2:S948,19,FALSE)="SHOWCASE", VLOOKUP(U304,Store_Showcase!B2:C134,2, FALSE), IF(VLOOKUP(D304,Sku_Consolidated!A2:S948,19,FALSE)="VAM",VLOOKUP(U304,Store_VAM!B2:C271,2, FALSE),VLOOKUP(U304,Store_SRP!B2:C103,2, FALSE)))</f>
      </c>
      <c r="W304">
        <f>VLOOKUP(D304,Sku_Consolidated!A2:G948, 7, FALSE)</f>
      </c>
      <c r="X304">
        <f>VLOOKUP(D304,Sku_Consolidated!A2:K948, 11, FALSE)</f>
      </c>
      <c r="Y304">
        <f>VLOOKUP(D304,Sku_Consolidated!A2:H948, 8, FALSE)</f>
      </c>
      <c r="Z304">
        <f>VLOOKUP(D304,Sku_Consolidated!A2:I948, 9, FALSE)</f>
      </c>
      <c r="AA304" t="s">
        <v>41</v>
      </c>
      <c r="AB304">
        <f>VLOOKUP(D304,Sku_Consolidated!A2:E948, {5}, FALSE)</f>
      </c>
      <c r="AC304">
        <f>IF(VLOOKUP(D304,Sku_Consolidated!A2:S948,19,FALSE)="SHOWCASE", VLOOKUP(U304,Store_Showcase!B2:N134,13, FALSE), IF(VLOOKUP(D304,Sku_Consolidated!A2:S948,19,FALSE)="VAM",VLOOKUP(U304,Store_VAM!B2:N271,13, FALSE),VLOOKUP(U304,Store_SRP!B2:N103,13, FALSE)))</f>
      </c>
      <c r="AD304">
        <f>IF(IFERROR(AC304,TRUE)=TRUE, "-","OK")</f>
      </c>
      <c r="AE304">
        <f>IF(IFERROR(VLOOKUP(U304,Store_Showcase!B2:H134,{5}, FALSE), TRUE)=TRUE, IF(IFERROR(VLOOKUP(U304,Store_SRP!B2:H103,{5}, FALSE), TRUE)=TRUE,VLOOKUP(U304,Store_VAM!B2:H271,{5}, FALSE),VLOOKUP(U304,Store_SRP!B2:H103,{5}, FALSE)), VLOOKUP(U304,Store_Showcase!B2:H134,{5}, FALSE))</f>
      </c>
      <c r="AF304">
        <f>IF(IFERROR(VLOOKUP(U304,Store_Showcase!B2:H134,{6}, FALSE), TRUE)=TRUE, IF(IFERROR(VLOOKUP(U304,Store_SRP!B2:H103,{6}, FALSE), TRUE)=TRUE,VLOOKUP(U304,Store_VAM!B2:H271,{6}, FALSE),VLOOKUP(U304,Store_SRP!B2:H103,{6}, FALSE)), VLOOKUP(U304,Store_Showcase!B2:H134,{6}, FALSE))</f>
      </c>
      <c r="AG304">
        <f>VLOOKUP(D304,Sku_Consolidated!A2:R948,18,FALSE)</f>
      </c>
      <c r="AH304">
        <f>VLOOKUP(D304,Sku_Consolidated!A2:S948,19,FALSE)</f>
      </c>
      <c r="AI304">
        <f>VLOOKUP(D304,Sku_Consolidated!A2:T948,20,FALSE)</f>
      </c>
    </row>
    <row r="305" spans="1:35" x14ac:dyDescent="0.25">
      <c r="A305">
        <v>2024</v>
      </c>
      <c r="B305" t="s">
        <v>30</v>
      </c>
      <c r="C305" t="s">
        <v>31</v>
      </c>
      <c r="D305">
        <v>21843</v>
      </c>
      <c r="E305" t="s">
        <v>216</v>
      </c>
      <c r="F305" s="12" t="s">
        <v>148</v>
      </c>
      <c r="G305" s="12" t="s">
        <v>148</v>
      </c>
      <c r="H305" t="s">
        <v>10</v>
      </c>
      <c r="I305" s="13" t="s">
        <v>386</v>
      </c>
      <c r="J305" s="13">
        <f>IF(H305="EA", I305, 0)</f>
      </c>
      <c r="K305" s="13">
        <f>IF(H305="KG", I305, I305 * VLOOKUP(D305,Sku_Consolidated!A2:U948,21,FALSE))</f>
      </c>
      <c r="L305" s="14" t="s">
        <v>36</v>
      </c>
      <c r="M305">
        <v>88</v>
      </c>
      <c r="N305" s="14" t="s">
        <v>550</v>
      </c>
      <c r="O305" s="14" t="s">
        <v>551</v>
      </c>
      <c r="P305" s="14" t="s">
        <v>36</v>
      </c>
      <c r="Q305" s="14" t="s">
        <v>551</v>
      </c>
      <c r="R305">
        <f>IF(IFERROR(VLOOKUP(U305,Store_Showcase!B2:H134,7, FALSE), TRUE)=TRUE, IF(IFERROR(VLOOKUP(U305,Store_SRP!B2:H103,7, FALSE), TRUE)=TRUE,VLOOKUP(U305,Store_VAM!B2:H271,7, FALSE),VLOOKUP(U305,Store_SRP!B2:H103,7, FALSE)), VLOOKUP(U305,Store_Showcase!B2:H134,7, FALSE))</f>
      </c>
      <c r="S305">
        <f>IF(IFERROR(VLOOKUP(U305,Store_Showcase!B2:K134,10, FALSE), TRUE)=TRUE, IF(IFERROR(VLOOKUP(U305,Store_SRP!B2:K103,10, FALSE), TRUE)=TRUE,VLOOKUP(U305,Store_VAM!B2:K271,10, FALSE),VLOOKUP(U305,Store_SRP!B2:K103,10, FALSE)), VLOOKUP(U305,Store_Showcase!B2:K134,10, FALSE))</f>
      </c>
      <c r="T305">
        <f>IF(VLOOKUP(D305,Sku_Consolidated!A2:S948,19,FALSE)="SHOWCASE", VLOOKUP(U305,Store_Showcase!B2:L134,11, FALSE), IF(VLOOKUP(D305,Sku_Consolidated!A2:S948,19,FALSE)="VAM",VLOOKUP(U305,Store_VAM!B2:L271,11, FALSE),VLOOKUP(U305,Store_SRP!B2:L103,11, FALSE)))</f>
      </c>
      <c r="U305" s="14">
        <v>2012</v>
      </c>
      <c r="V305">
        <f>IF(VLOOKUP(D305,Sku_Consolidated!A2:S948,19,FALSE)="SHOWCASE", VLOOKUP(U305,Store_Showcase!B2:C134,2, FALSE), IF(VLOOKUP(D305,Sku_Consolidated!A2:S948,19,FALSE)="VAM",VLOOKUP(U305,Store_VAM!B2:C271,2, FALSE),VLOOKUP(U305,Store_SRP!B2:C103,2, FALSE)))</f>
      </c>
      <c r="W305">
        <f>VLOOKUP(D305,Sku_Consolidated!A2:G948, 7, FALSE)</f>
      </c>
      <c r="X305">
        <f>VLOOKUP(D305,Sku_Consolidated!A2:K948, 11, FALSE)</f>
      </c>
      <c r="Y305">
        <f>VLOOKUP(D305,Sku_Consolidated!A2:H948, 8, FALSE)</f>
      </c>
      <c r="Z305">
        <f>VLOOKUP(D305,Sku_Consolidated!A2:I948, 9, FALSE)</f>
      </c>
      <c r="AA305" t="s">
        <v>41</v>
      </c>
      <c r="AB305">
        <f>VLOOKUP(D305,Sku_Consolidated!A2:E948, {5}, FALSE)</f>
      </c>
      <c r="AC305">
        <f>IF(VLOOKUP(D305,Sku_Consolidated!A2:S948,19,FALSE)="SHOWCASE", VLOOKUP(U305,Store_Showcase!B2:N134,13, FALSE), IF(VLOOKUP(D305,Sku_Consolidated!A2:S948,19,FALSE)="VAM",VLOOKUP(U305,Store_VAM!B2:N271,13, FALSE),VLOOKUP(U305,Store_SRP!B2:N103,13, FALSE)))</f>
      </c>
      <c r="AD305">
        <f>IF(IFERROR(AC305,TRUE)=TRUE, "-","OK")</f>
      </c>
      <c r="AE305">
        <f>IF(IFERROR(VLOOKUP(U305,Store_Showcase!B2:H134,{5}, FALSE), TRUE)=TRUE, IF(IFERROR(VLOOKUP(U305,Store_SRP!B2:H103,{5}, FALSE), TRUE)=TRUE,VLOOKUP(U305,Store_VAM!B2:H271,{5}, FALSE),VLOOKUP(U305,Store_SRP!B2:H103,{5}, FALSE)), VLOOKUP(U305,Store_Showcase!B2:H134,{5}, FALSE))</f>
      </c>
      <c r="AF305">
        <f>IF(IFERROR(VLOOKUP(U305,Store_Showcase!B2:H134,{6}, FALSE), TRUE)=TRUE, IF(IFERROR(VLOOKUP(U305,Store_SRP!B2:H103,{6}, FALSE), TRUE)=TRUE,VLOOKUP(U305,Store_VAM!B2:H271,{6}, FALSE),VLOOKUP(U305,Store_SRP!B2:H103,{6}, FALSE)), VLOOKUP(U305,Store_Showcase!B2:H134,{6}, FALSE))</f>
      </c>
      <c r="AG305">
        <f>VLOOKUP(D305,Sku_Consolidated!A2:R948,18,FALSE)</f>
      </c>
      <c r="AH305">
        <f>VLOOKUP(D305,Sku_Consolidated!A2:S948,19,FALSE)</f>
      </c>
      <c r="AI305">
        <f>VLOOKUP(D305,Sku_Consolidated!A2:T948,20,FALSE)</f>
      </c>
    </row>
    <row r="306" spans="1:35" x14ac:dyDescent="0.25">
      <c r="A306">
        <v>2024</v>
      </c>
      <c r="B306" t="s">
        <v>30</v>
      </c>
      <c r="C306" t="s">
        <v>31</v>
      </c>
      <c r="D306">
        <v>21844</v>
      </c>
      <c r="E306" t="s">
        <v>220</v>
      </c>
      <c r="F306" s="12" t="s">
        <v>148</v>
      </c>
      <c r="G306" s="12" t="s">
        <v>148</v>
      </c>
      <c r="H306" t="s">
        <v>10</v>
      </c>
      <c r="I306" s="13" t="s">
        <v>552</v>
      </c>
      <c r="J306" s="13">
        <f>IF(H306="EA", I306, 0)</f>
      </c>
      <c r="K306" s="13">
        <f>IF(H306="KG", I306, I306 * VLOOKUP(D306,Sku_Consolidated!A2:U948,21,FALSE))</f>
      </c>
      <c r="L306" s="14" t="s">
        <v>36</v>
      </c>
      <c r="M306">
        <v>88</v>
      </c>
      <c r="N306" s="14" t="s">
        <v>553</v>
      </c>
      <c r="O306" s="14" t="s">
        <v>554</v>
      </c>
      <c r="P306" s="14" t="s">
        <v>36</v>
      </c>
      <c r="Q306" s="14" t="s">
        <v>554</v>
      </c>
      <c r="R306">
        <f>IF(IFERROR(VLOOKUP(U306,Store_Showcase!B2:H134,7, FALSE), TRUE)=TRUE, IF(IFERROR(VLOOKUP(U306,Store_SRP!B2:H103,7, FALSE), TRUE)=TRUE,VLOOKUP(U306,Store_VAM!B2:H271,7, FALSE),VLOOKUP(U306,Store_SRP!B2:H103,7, FALSE)), VLOOKUP(U306,Store_Showcase!B2:H134,7, FALSE))</f>
      </c>
      <c r="S306">
        <f>IF(IFERROR(VLOOKUP(U306,Store_Showcase!B2:K134,10, FALSE), TRUE)=TRUE, IF(IFERROR(VLOOKUP(U306,Store_SRP!B2:K103,10, FALSE), TRUE)=TRUE,VLOOKUP(U306,Store_VAM!B2:K271,10, FALSE),VLOOKUP(U306,Store_SRP!B2:K103,10, FALSE)), VLOOKUP(U306,Store_Showcase!B2:K134,10, FALSE))</f>
      </c>
      <c r="T306">
        <f>IF(VLOOKUP(D306,Sku_Consolidated!A2:S948,19,FALSE)="SHOWCASE", VLOOKUP(U306,Store_Showcase!B2:L134,11, FALSE), IF(VLOOKUP(D306,Sku_Consolidated!A2:S948,19,FALSE)="VAM",VLOOKUP(U306,Store_VAM!B2:L271,11, FALSE),VLOOKUP(U306,Store_SRP!B2:L103,11, FALSE)))</f>
      </c>
      <c r="U306" s="14">
        <v>2012</v>
      </c>
      <c r="V306">
        <f>IF(VLOOKUP(D306,Sku_Consolidated!A2:S948,19,FALSE)="SHOWCASE", VLOOKUP(U306,Store_Showcase!B2:C134,2, FALSE), IF(VLOOKUP(D306,Sku_Consolidated!A2:S948,19,FALSE)="VAM",VLOOKUP(U306,Store_VAM!B2:C271,2, FALSE),VLOOKUP(U306,Store_SRP!B2:C103,2, FALSE)))</f>
      </c>
      <c r="W306">
        <f>VLOOKUP(D306,Sku_Consolidated!A2:G948, 7, FALSE)</f>
      </c>
      <c r="X306">
        <f>VLOOKUP(D306,Sku_Consolidated!A2:K948, 11, FALSE)</f>
      </c>
      <c r="Y306">
        <f>VLOOKUP(D306,Sku_Consolidated!A2:H948, 8, FALSE)</f>
      </c>
      <c r="Z306">
        <f>VLOOKUP(D306,Sku_Consolidated!A2:I948, 9, FALSE)</f>
      </c>
      <c r="AA306" t="s">
        <v>41</v>
      </c>
      <c r="AB306">
        <f>VLOOKUP(D306,Sku_Consolidated!A2:E948, {5}, FALSE)</f>
      </c>
      <c r="AC306">
        <f>IF(VLOOKUP(D306,Sku_Consolidated!A2:S948,19,FALSE)="SHOWCASE", VLOOKUP(U306,Store_Showcase!B2:N134,13, FALSE), IF(VLOOKUP(D306,Sku_Consolidated!A2:S948,19,FALSE)="VAM",VLOOKUP(U306,Store_VAM!B2:N271,13, FALSE),VLOOKUP(U306,Store_SRP!B2:N103,13, FALSE)))</f>
      </c>
      <c r="AD306">
        <f>IF(IFERROR(AC306,TRUE)=TRUE, "-","OK")</f>
      </c>
      <c r="AE306">
        <f>IF(IFERROR(VLOOKUP(U306,Store_Showcase!B2:H134,{5}, FALSE), TRUE)=TRUE, IF(IFERROR(VLOOKUP(U306,Store_SRP!B2:H103,{5}, FALSE), TRUE)=TRUE,VLOOKUP(U306,Store_VAM!B2:H271,{5}, FALSE),VLOOKUP(U306,Store_SRP!B2:H103,{5}, FALSE)), VLOOKUP(U306,Store_Showcase!B2:H134,{5}, FALSE))</f>
      </c>
      <c r="AF306">
        <f>IF(IFERROR(VLOOKUP(U306,Store_Showcase!B2:H134,{6}, FALSE), TRUE)=TRUE, IF(IFERROR(VLOOKUP(U306,Store_SRP!B2:H103,{6}, FALSE), TRUE)=TRUE,VLOOKUP(U306,Store_VAM!B2:H271,{6}, FALSE),VLOOKUP(U306,Store_SRP!B2:H103,{6}, FALSE)), VLOOKUP(U306,Store_Showcase!B2:H134,{6}, FALSE))</f>
      </c>
      <c r="AG306">
        <f>VLOOKUP(D306,Sku_Consolidated!A2:R948,18,FALSE)</f>
      </c>
      <c r="AH306">
        <f>VLOOKUP(D306,Sku_Consolidated!A2:S948,19,FALSE)</f>
      </c>
      <c r="AI306">
        <f>VLOOKUP(D306,Sku_Consolidated!A2:T948,20,FALSE)</f>
      </c>
    </row>
    <row r="307" spans="1:35" x14ac:dyDescent="0.25">
      <c r="A307">
        <v>2024</v>
      </c>
      <c r="B307" t="s">
        <v>30</v>
      </c>
      <c r="C307" t="s">
        <v>31</v>
      </c>
      <c r="D307">
        <v>21846</v>
      </c>
      <c r="E307" t="s">
        <v>433</v>
      </c>
      <c r="F307" s="12" t="s">
        <v>148</v>
      </c>
      <c r="G307" s="12" t="s">
        <v>148</v>
      </c>
      <c r="H307" t="s">
        <v>10</v>
      </c>
      <c r="I307" s="13" t="s">
        <v>555</v>
      </c>
      <c r="J307" s="13">
        <f>IF(H307="EA", I307, 0)</f>
      </c>
      <c r="K307" s="13">
        <f>IF(H307="KG", I307, I307 * VLOOKUP(D307,Sku_Consolidated!A2:U948,21,FALSE))</f>
      </c>
      <c r="L307" s="14" t="s">
        <v>36</v>
      </c>
      <c r="M307">
        <v>88</v>
      </c>
      <c r="N307" s="14" t="s">
        <v>556</v>
      </c>
      <c r="O307" s="14" t="s">
        <v>557</v>
      </c>
      <c r="P307" s="14" t="s">
        <v>36</v>
      </c>
      <c r="Q307" s="14" t="s">
        <v>557</v>
      </c>
      <c r="R307">
        <f>IF(IFERROR(VLOOKUP(U307,Store_Showcase!B2:H134,7, FALSE), TRUE)=TRUE, IF(IFERROR(VLOOKUP(U307,Store_SRP!B2:H103,7, FALSE), TRUE)=TRUE,VLOOKUP(U307,Store_VAM!B2:H271,7, FALSE),VLOOKUP(U307,Store_SRP!B2:H103,7, FALSE)), VLOOKUP(U307,Store_Showcase!B2:H134,7, FALSE))</f>
      </c>
      <c r="S307">
        <f>IF(IFERROR(VLOOKUP(U307,Store_Showcase!B2:K134,10, FALSE), TRUE)=TRUE, IF(IFERROR(VLOOKUP(U307,Store_SRP!B2:K103,10, FALSE), TRUE)=TRUE,VLOOKUP(U307,Store_VAM!B2:K271,10, FALSE),VLOOKUP(U307,Store_SRP!B2:K103,10, FALSE)), VLOOKUP(U307,Store_Showcase!B2:K134,10, FALSE))</f>
      </c>
      <c r="T307">
        <f>IF(VLOOKUP(D307,Sku_Consolidated!A2:S948,19,FALSE)="SHOWCASE", VLOOKUP(U307,Store_Showcase!B2:L134,11, FALSE), IF(VLOOKUP(D307,Sku_Consolidated!A2:S948,19,FALSE)="VAM",VLOOKUP(U307,Store_VAM!B2:L271,11, FALSE),VLOOKUP(U307,Store_SRP!B2:L103,11, FALSE)))</f>
      </c>
      <c r="U307" s="14">
        <v>2012</v>
      </c>
      <c r="V307">
        <f>IF(VLOOKUP(D307,Sku_Consolidated!A2:S948,19,FALSE)="SHOWCASE", VLOOKUP(U307,Store_Showcase!B2:C134,2, FALSE), IF(VLOOKUP(D307,Sku_Consolidated!A2:S948,19,FALSE)="VAM",VLOOKUP(U307,Store_VAM!B2:C271,2, FALSE),VLOOKUP(U307,Store_SRP!B2:C103,2, FALSE)))</f>
      </c>
      <c r="W307">
        <f>VLOOKUP(D307,Sku_Consolidated!A2:G948, 7, FALSE)</f>
      </c>
      <c r="X307">
        <f>VLOOKUP(D307,Sku_Consolidated!A2:K948, 11, FALSE)</f>
      </c>
      <c r="Y307">
        <f>VLOOKUP(D307,Sku_Consolidated!A2:H948, 8, FALSE)</f>
      </c>
      <c r="Z307">
        <f>VLOOKUP(D307,Sku_Consolidated!A2:I948, 9, FALSE)</f>
      </c>
      <c r="AA307" t="s">
        <v>41</v>
      </c>
      <c r="AB307">
        <f>VLOOKUP(D307,Sku_Consolidated!A2:E948, {5}, FALSE)</f>
      </c>
      <c r="AC307">
        <f>IF(VLOOKUP(D307,Sku_Consolidated!A2:S948,19,FALSE)="SHOWCASE", VLOOKUP(U307,Store_Showcase!B2:N134,13, FALSE), IF(VLOOKUP(D307,Sku_Consolidated!A2:S948,19,FALSE)="VAM",VLOOKUP(U307,Store_VAM!B2:N271,13, FALSE),VLOOKUP(U307,Store_SRP!B2:N103,13, FALSE)))</f>
      </c>
      <c r="AD307">
        <f>IF(IFERROR(AC307,TRUE)=TRUE, "-","OK")</f>
      </c>
      <c r="AE307">
        <f>IF(IFERROR(VLOOKUP(U307,Store_Showcase!B2:H134,{5}, FALSE), TRUE)=TRUE, IF(IFERROR(VLOOKUP(U307,Store_SRP!B2:H103,{5}, FALSE), TRUE)=TRUE,VLOOKUP(U307,Store_VAM!B2:H271,{5}, FALSE),VLOOKUP(U307,Store_SRP!B2:H103,{5}, FALSE)), VLOOKUP(U307,Store_Showcase!B2:H134,{5}, FALSE))</f>
      </c>
      <c r="AF307">
        <f>IF(IFERROR(VLOOKUP(U307,Store_Showcase!B2:H134,{6}, FALSE), TRUE)=TRUE, IF(IFERROR(VLOOKUP(U307,Store_SRP!B2:H103,{6}, FALSE), TRUE)=TRUE,VLOOKUP(U307,Store_VAM!B2:H271,{6}, FALSE),VLOOKUP(U307,Store_SRP!B2:H103,{6}, FALSE)), VLOOKUP(U307,Store_Showcase!B2:H134,{6}, FALSE))</f>
      </c>
      <c r="AG307">
        <f>VLOOKUP(D307,Sku_Consolidated!A2:R948,18,FALSE)</f>
      </c>
      <c r="AH307">
        <f>VLOOKUP(D307,Sku_Consolidated!A2:S948,19,FALSE)</f>
      </c>
      <c r="AI307">
        <f>VLOOKUP(D307,Sku_Consolidated!A2:T948,20,FALSE)</f>
      </c>
    </row>
    <row r="308" spans="1:35" x14ac:dyDescent="0.25">
      <c r="A308">
        <v>2024</v>
      </c>
      <c r="B308" t="s">
        <v>30</v>
      </c>
      <c r="C308" t="s">
        <v>31</v>
      </c>
      <c r="D308">
        <v>21870</v>
      </c>
      <c r="E308" t="s">
        <v>271</v>
      </c>
      <c r="F308" s="12" t="s">
        <v>148</v>
      </c>
      <c r="G308" s="12" t="s">
        <v>148</v>
      </c>
      <c r="H308" t="s">
        <v>10</v>
      </c>
      <c r="I308" s="13" t="s">
        <v>558</v>
      </c>
      <c r="J308" s="13">
        <f>IF(H308="EA", I308, 0)</f>
      </c>
      <c r="K308" s="13">
        <f>IF(H308="KG", I308, I308 * VLOOKUP(D308,Sku_Consolidated!A2:U948,21,FALSE))</f>
      </c>
      <c r="L308" s="14" t="s">
        <v>36</v>
      </c>
      <c r="M308">
        <v>88</v>
      </c>
      <c r="N308" s="14" t="s">
        <v>559</v>
      </c>
      <c r="O308" s="14" t="s">
        <v>560</v>
      </c>
      <c r="P308" s="14" t="s">
        <v>36</v>
      </c>
      <c r="Q308" s="14" t="s">
        <v>560</v>
      </c>
      <c r="R308">
        <f>IF(IFERROR(VLOOKUP(U308,Store_Showcase!B2:H134,7, FALSE), TRUE)=TRUE, IF(IFERROR(VLOOKUP(U308,Store_SRP!B2:H103,7, FALSE), TRUE)=TRUE,VLOOKUP(U308,Store_VAM!B2:H271,7, FALSE),VLOOKUP(U308,Store_SRP!B2:H103,7, FALSE)), VLOOKUP(U308,Store_Showcase!B2:H134,7, FALSE))</f>
      </c>
      <c r="S308">
        <f>IF(IFERROR(VLOOKUP(U308,Store_Showcase!B2:K134,10, FALSE), TRUE)=TRUE, IF(IFERROR(VLOOKUP(U308,Store_SRP!B2:K103,10, FALSE), TRUE)=TRUE,VLOOKUP(U308,Store_VAM!B2:K271,10, FALSE),VLOOKUP(U308,Store_SRP!B2:K103,10, FALSE)), VLOOKUP(U308,Store_Showcase!B2:K134,10, FALSE))</f>
      </c>
      <c r="T308">
        <f>IF(VLOOKUP(D308,Sku_Consolidated!A2:S948,19,FALSE)="SHOWCASE", VLOOKUP(U308,Store_Showcase!B2:L134,11, FALSE), IF(VLOOKUP(D308,Sku_Consolidated!A2:S948,19,FALSE)="VAM",VLOOKUP(U308,Store_VAM!B2:L271,11, FALSE),VLOOKUP(U308,Store_SRP!B2:L103,11, FALSE)))</f>
      </c>
      <c r="U308" s="14">
        <v>2012</v>
      </c>
      <c r="V308">
        <f>IF(VLOOKUP(D308,Sku_Consolidated!A2:S948,19,FALSE)="SHOWCASE", VLOOKUP(U308,Store_Showcase!B2:C134,2, FALSE), IF(VLOOKUP(D308,Sku_Consolidated!A2:S948,19,FALSE)="VAM",VLOOKUP(U308,Store_VAM!B2:C271,2, FALSE),VLOOKUP(U308,Store_SRP!B2:C103,2, FALSE)))</f>
      </c>
      <c r="W308">
        <f>VLOOKUP(D308,Sku_Consolidated!A2:G948, 7, FALSE)</f>
      </c>
      <c r="X308">
        <f>VLOOKUP(D308,Sku_Consolidated!A2:K948, 11, FALSE)</f>
      </c>
      <c r="Y308">
        <f>VLOOKUP(D308,Sku_Consolidated!A2:H948, 8, FALSE)</f>
      </c>
      <c r="Z308">
        <f>VLOOKUP(D308,Sku_Consolidated!A2:I948, 9, FALSE)</f>
      </c>
      <c r="AA308" t="s">
        <v>41</v>
      </c>
      <c r="AB308">
        <f>VLOOKUP(D308,Sku_Consolidated!A2:E948, {5}, FALSE)</f>
      </c>
      <c r="AC308">
        <f>IF(VLOOKUP(D308,Sku_Consolidated!A2:S948,19,FALSE)="SHOWCASE", VLOOKUP(U308,Store_Showcase!B2:N134,13, FALSE), IF(VLOOKUP(D308,Sku_Consolidated!A2:S948,19,FALSE)="VAM",VLOOKUP(U308,Store_VAM!B2:N271,13, FALSE),VLOOKUP(U308,Store_SRP!B2:N103,13, FALSE)))</f>
      </c>
      <c r="AD308">
        <f>IF(IFERROR(AC308,TRUE)=TRUE, "-","OK")</f>
      </c>
      <c r="AE308">
        <f>IF(IFERROR(VLOOKUP(U308,Store_Showcase!B2:H134,{5}, FALSE), TRUE)=TRUE, IF(IFERROR(VLOOKUP(U308,Store_SRP!B2:H103,{5}, FALSE), TRUE)=TRUE,VLOOKUP(U308,Store_VAM!B2:H271,{5}, FALSE),VLOOKUP(U308,Store_SRP!B2:H103,{5}, FALSE)), VLOOKUP(U308,Store_Showcase!B2:H134,{5}, FALSE))</f>
      </c>
      <c r="AF308">
        <f>IF(IFERROR(VLOOKUP(U308,Store_Showcase!B2:H134,{6}, FALSE), TRUE)=TRUE, IF(IFERROR(VLOOKUP(U308,Store_SRP!B2:H103,{6}, FALSE), TRUE)=TRUE,VLOOKUP(U308,Store_VAM!B2:H271,{6}, FALSE),VLOOKUP(U308,Store_SRP!B2:H103,{6}, FALSE)), VLOOKUP(U308,Store_Showcase!B2:H134,{6}, FALSE))</f>
      </c>
      <c r="AG308">
        <f>VLOOKUP(D308,Sku_Consolidated!A2:R948,18,FALSE)</f>
      </c>
      <c r="AH308">
        <f>VLOOKUP(D308,Sku_Consolidated!A2:S948,19,FALSE)</f>
      </c>
      <c r="AI308">
        <f>VLOOKUP(D308,Sku_Consolidated!A2:T948,20,FALSE)</f>
      </c>
    </row>
    <row r="309" spans="1:35" x14ac:dyDescent="0.25">
      <c r="A309">
        <v>2024</v>
      </c>
      <c r="B309" t="s">
        <v>30</v>
      </c>
      <c r="C309" t="s">
        <v>31</v>
      </c>
      <c r="D309">
        <v>21872</v>
      </c>
      <c r="E309" t="s">
        <v>228</v>
      </c>
      <c r="F309" s="12" t="s">
        <v>148</v>
      </c>
      <c r="G309" s="12" t="s">
        <v>148</v>
      </c>
      <c r="H309" t="s">
        <v>10</v>
      </c>
      <c r="I309" s="13" t="s">
        <v>306</v>
      </c>
      <c r="J309" s="13">
        <f>IF(H309="EA", I309, 0)</f>
      </c>
      <c r="K309" s="13">
        <f>IF(H309="KG", I309, I309 * VLOOKUP(D309,Sku_Consolidated!A2:U948,21,FALSE))</f>
      </c>
      <c r="L309" s="14" t="s">
        <v>36</v>
      </c>
      <c r="M309">
        <v>88</v>
      </c>
      <c r="N309" s="14" t="s">
        <v>561</v>
      </c>
      <c r="O309" s="14" t="s">
        <v>562</v>
      </c>
      <c r="P309" s="14" t="s">
        <v>36</v>
      </c>
      <c r="Q309" s="14" t="s">
        <v>562</v>
      </c>
      <c r="R309">
        <f>IF(IFERROR(VLOOKUP(U309,Store_Showcase!B2:H134,7, FALSE), TRUE)=TRUE, IF(IFERROR(VLOOKUP(U309,Store_SRP!B2:H103,7, FALSE), TRUE)=TRUE,VLOOKUP(U309,Store_VAM!B2:H271,7, FALSE),VLOOKUP(U309,Store_SRP!B2:H103,7, FALSE)), VLOOKUP(U309,Store_Showcase!B2:H134,7, FALSE))</f>
      </c>
      <c r="S309">
        <f>IF(IFERROR(VLOOKUP(U309,Store_Showcase!B2:K134,10, FALSE), TRUE)=TRUE, IF(IFERROR(VLOOKUP(U309,Store_SRP!B2:K103,10, FALSE), TRUE)=TRUE,VLOOKUP(U309,Store_VAM!B2:K271,10, FALSE),VLOOKUP(U309,Store_SRP!B2:K103,10, FALSE)), VLOOKUP(U309,Store_Showcase!B2:K134,10, FALSE))</f>
      </c>
      <c r="T309">
        <f>IF(VLOOKUP(D309,Sku_Consolidated!A2:S948,19,FALSE)="SHOWCASE", VLOOKUP(U309,Store_Showcase!B2:L134,11, FALSE), IF(VLOOKUP(D309,Sku_Consolidated!A2:S948,19,FALSE)="VAM",VLOOKUP(U309,Store_VAM!B2:L271,11, FALSE),VLOOKUP(U309,Store_SRP!B2:L103,11, FALSE)))</f>
      </c>
      <c r="U309" s="14">
        <v>2012</v>
      </c>
      <c r="V309">
        <f>IF(VLOOKUP(D309,Sku_Consolidated!A2:S948,19,FALSE)="SHOWCASE", VLOOKUP(U309,Store_Showcase!B2:C134,2, FALSE), IF(VLOOKUP(D309,Sku_Consolidated!A2:S948,19,FALSE)="VAM",VLOOKUP(U309,Store_VAM!B2:C271,2, FALSE),VLOOKUP(U309,Store_SRP!B2:C103,2, FALSE)))</f>
      </c>
      <c r="W309">
        <f>VLOOKUP(D309,Sku_Consolidated!A2:G948, 7, FALSE)</f>
      </c>
      <c r="X309">
        <f>VLOOKUP(D309,Sku_Consolidated!A2:K948, 11, FALSE)</f>
      </c>
      <c r="Y309">
        <f>VLOOKUP(D309,Sku_Consolidated!A2:H948, 8, FALSE)</f>
      </c>
      <c r="Z309">
        <f>VLOOKUP(D309,Sku_Consolidated!A2:I948, 9, FALSE)</f>
      </c>
      <c r="AA309" t="s">
        <v>41</v>
      </c>
      <c r="AB309">
        <f>VLOOKUP(D309,Sku_Consolidated!A2:E948, {5}, FALSE)</f>
      </c>
      <c r="AC309">
        <f>IF(VLOOKUP(D309,Sku_Consolidated!A2:S948,19,FALSE)="SHOWCASE", VLOOKUP(U309,Store_Showcase!B2:N134,13, FALSE), IF(VLOOKUP(D309,Sku_Consolidated!A2:S948,19,FALSE)="VAM",VLOOKUP(U309,Store_VAM!B2:N271,13, FALSE),VLOOKUP(U309,Store_SRP!B2:N103,13, FALSE)))</f>
      </c>
      <c r="AD309">
        <f>IF(IFERROR(AC309,TRUE)=TRUE, "-","OK")</f>
      </c>
      <c r="AE309">
        <f>IF(IFERROR(VLOOKUP(U309,Store_Showcase!B2:H134,{5}, FALSE), TRUE)=TRUE, IF(IFERROR(VLOOKUP(U309,Store_SRP!B2:H103,{5}, FALSE), TRUE)=TRUE,VLOOKUP(U309,Store_VAM!B2:H271,{5}, FALSE),VLOOKUP(U309,Store_SRP!B2:H103,{5}, FALSE)), VLOOKUP(U309,Store_Showcase!B2:H134,{5}, FALSE))</f>
      </c>
      <c r="AF309">
        <f>IF(IFERROR(VLOOKUP(U309,Store_Showcase!B2:H134,{6}, FALSE), TRUE)=TRUE, IF(IFERROR(VLOOKUP(U309,Store_SRP!B2:H103,{6}, FALSE), TRUE)=TRUE,VLOOKUP(U309,Store_VAM!B2:H271,{6}, FALSE),VLOOKUP(U309,Store_SRP!B2:H103,{6}, FALSE)), VLOOKUP(U309,Store_Showcase!B2:H134,{6}, FALSE))</f>
      </c>
      <c r="AG309">
        <f>VLOOKUP(D309,Sku_Consolidated!A2:R948,18,FALSE)</f>
      </c>
      <c r="AH309">
        <f>VLOOKUP(D309,Sku_Consolidated!A2:S948,19,FALSE)</f>
      </c>
      <c r="AI309">
        <f>VLOOKUP(D309,Sku_Consolidated!A2:T948,20,FALSE)</f>
      </c>
    </row>
    <row r="310" spans="1:35" x14ac:dyDescent="0.25">
      <c r="A310">
        <v>2024</v>
      </c>
      <c r="B310" t="s">
        <v>30</v>
      </c>
      <c r="C310" t="s">
        <v>31</v>
      </c>
      <c r="D310">
        <v>21826</v>
      </c>
      <c r="E310" t="s">
        <v>239</v>
      </c>
      <c r="F310" s="12" t="s">
        <v>166</v>
      </c>
      <c r="G310" s="12" t="s">
        <v>166</v>
      </c>
      <c r="H310" t="s">
        <v>10</v>
      </c>
      <c r="I310" s="13" t="s">
        <v>563</v>
      </c>
      <c r="J310" s="13">
        <f>IF(H310="EA", I310, 0)</f>
      </c>
      <c r="K310" s="13">
        <f>IF(H310="KG", I310, I310 * VLOOKUP(D310,Sku_Consolidated!A2:U948,21,FALSE))</f>
      </c>
      <c r="L310" s="14" t="s">
        <v>36</v>
      </c>
      <c r="M310">
        <v>88</v>
      </c>
      <c r="N310" s="14" t="s">
        <v>564</v>
      </c>
      <c r="O310" s="14" t="s">
        <v>565</v>
      </c>
      <c r="P310" s="14" t="s">
        <v>36</v>
      </c>
      <c r="Q310" s="14" t="s">
        <v>565</v>
      </c>
      <c r="R310">
        <f>IF(IFERROR(VLOOKUP(U310,Store_Showcase!B2:H134,7, FALSE), TRUE)=TRUE, IF(IFERROR(VLOOKUP(U310,Store_SRP!B2:H103,7, FALSE), TRUE)=TRUE,VLOOKUP(U310,Store_VAM!B2:H271,7, FALSE),VLOOKUP(U310,Store_SRP!B2:H103,7, FALSE)), VLOOKUP(U310,Store_Showcase!B2:H134,7, FALSE))</f>
      </c>
      <c r="S310">
        <f>IF(IFERROR(VLOOKUP(U310,Store_Showcase!B2:K134,10, FALSE), TRUE)=TRUE, IF(IFERROR(VLOOKUP(U310,Store_SRP!B2:K103,10, FALSE), TRUE)=TRUE,VLOOKUP(U310,Store_VAM!B2:K271,10, FALSE),VLOOKUP(U310,Store_SRP!B2:K103,10, FALSE)), VLOOKUP(U310,Store_Showcase!B2:K134,10, FALSE))</f>
      </c>
      <c r="T310">
        <f>IF(VLOOKUP(D310,Sku_Consolidated!A2:S948,19,FALSE)="SHOWCASE", VLOOKUP(U310,Store_Showcase!B2:L134,11, FALSE), IF(VLOOKUP(D310,Sku_Consolidated!A2:S948,19,FALSE)="VAM",VLOOKUP(U310,Store_VAM!B2:L271,11, FALSE),VLOOKUP(U310,Store_SRP!B2:L103,11, FALSE)))</f>
      </c>
      <c r="U310" s="14">
        <v>2012</v>
      </c>
      <c r="V310">
        <f>IF(VLOOKUP(D310,Sku_Consolidated!A2:S948,19,FALSE)="SHOWCASE", VLOOKUP(U310,Store_Showcase!B2:C134,2, FALSE), IF(VLOOKUP(D310,Sku_Consolidated!A2:S948,19,FALSE)="VAM",VLOOKUP(U310,Store_VAM!B2:C271,2, FALSE),VLOOKUP(U310,Store_SRP!B2:C103,2, FALSE)))</f>
      </c>
      <c r="W310">
        <f>VLOOKUP(D310,Sku_Consolidated!A2:G948, 7, FALSE)</f>
      </c>
      <c r="X310">
        <f>VLOOKUP(D310,Sku_Consolidated!A2:K948, 11, FALSE)</f>
      </c>
      <c r="Y310">
        <f>VLOOKUP(D310,Sku_Consolidated!A2:H948, 8, FALSE)</f>
      </c>
      <c r="Z310">
        <f>VLOOKUP(D310,Sku_Consolidated!A2:I948, 9, FALSE)</f>
      </c>
      <c r="AA310" t="s">
        <v>41</v>
      </c>
      <c r="AB310">
        <f>VLOOKUP(D310,Sku_Consolidated!A2:E948, {5}, FALSE)</f>
      </c>
      <c r="AC310">
        <f>IF(VLOOKUP(D310,Sku_Consolidated!A2:S948,19,FALSE)="SHOWCASE", VLOOKUP(U310,Store_Showcase!B2:N134,13, FALSE), IF(VLOOKUP(D310,Sku_Consolidated!A2:S948,19,FALSE)="VAM",VLOOKUP(U310,Store_VAM!B2:N271,13, FALSE),VLOOKUP(U310,Store_SRP!B2:N103,13, FALSE)))</f>
      </c>
      <c r="AD310">
        <f>IF(IFERROR(AC310,TRUE)=TRUE, "-","OK")</f>
      </c>
      <c r="AE310">
        <f>IF(IFERROR(VLOOKUP(U310,Store_Showcase!B2:H134,{5}, FALSE), TRUE)=TRUE, IF(IFERROR(VLOOKUP(U310,Store_SRP!B2:H103,{5}, FALSE), TRUE)=TRUE,VLOOKUP(U310,Store_VAM!B2:H271,{5}, FALSE),VLOOKUP(U310,Store_SRP!B2:H103,{5}, FALSE)), VLOOKUP(U310,Store_Showcase!B2:H134,{5}, FALSE))</f>
      </c>
      <c r="AF310">
        <f>IF(IFERROR(VLOOKUP(U310,Store_Showcase!B2:H134,{6}, FALSE), TRUE)=TRUE, IF(IFERROR(VLOOKUP(U310,Store_SRP!B2:H103,{6}, FALSE), TRUE)=TRUE,VLOOKUP(U310,Store_VAM!B2:H271,{6}, FALSE),VLOOKUP(U310,Store_SRP!B2:H103,{6}, FALSE)), VLOOKUP(U310,Store_Showcase!B2:H134,{6}, FALSE))</f>
      </c>
      <c r="AG310">
        <f>VLOOKUP(D310,Sku_Consolidated!A2:R948,18,FALSE)</f>
      </c>
      <c r="AH310">
        <f>VLOOKUP(D310,Sku_Consolidated!A2:S948,19,FALSE)</f>
      </c>
      <c r="AI310">
        <f>VLOOKUP(D310,Sku_Consolidated!A2:T948,20,FALSE)</f>
      </c>
    </row>
    <row r="311" spans="1:35" x14ac:dyDescent="0.25">
      <c r="A311">
        <v>2024</v>
      </c>
      <c r="B311" t="s">
        <v>30</v>
      </c>
      <c r="C311" t="s">
        <v>31</v>
      </c>
      <c r="D311">
        <v>21832</v>
      </c>
      <c r="E311" t="s">
        <v>245</v>
      </c>
      <c r="F311" s="12" t="s">
        <v>166</v>
      </c>
      <c r="G311" s="12" t="s">
        <v>166</v>
      </c>
      <c r="H311" t="s">
        <v>10</v>
      </c>
      <c r="I311" s="13" t="s">
        <v>281</v>
      </c>
      <c r="J311" s="13">
        <f>IF(H311="EA", I311, 0)</f>
      </c>
      <c r="K311" s="13">
        <f>IF(H311="KG", I311, I311 * VLOOKUP(D311,Sku_Consolidated!A2:U948,21,FALSE))</f>
      </c>
      <c r="L311" s="14" t="s">
        <v>36</v>
      </c>
      <c r="M311">
        <v>88</v>
      </c>
      <c r="N311" s="14" t="s">
        <v>566</v>
      </c>
      <c r="O311" s="14" t="s">
        <v>567</v>
      </c>
      <c r="P311" s="14" t="s">
        <v>36</v>
      </c>
      <c r="Q311" s="14" t="s">
        <v>567</v>
      </c>
      <c r="R311">
        <f>IF(IFERROR(VLOOKUP(U311,Store_Showcase!B2:H134,7, FALSE), TRUE)=TRUE, IF(IFERROR(VLOOKUP(U311,Store_SRP!B2:H103,7, FALSE), TRUE)=TRUE,VLOOKUP(U311,Store_VAM!B2:H271,7, FALSE),VLOOKUP(U311,Store_SRP!B2:H103,7, FALSE)), VLOOKUP(U311,Store_Showcase!B2:H134,7, FALSE))</f>
      </c>
      <c r="S311">
        <f>IF(IFERROR(VLOOKUP(U311,Store_Showcase!B2:K134,10, FALSE), TRUE)=TRUE, IF(IFERROR(VLOOKUP(U311,Store_SRP!B2:K103,10, FALSE), TRUE)=TRUE,VLOOKUP(U311,Store_VAM!B2:K271,10, FALSE),VLOOKUP(U311,Store_SRP!B2:K103,10, FALSE)), VLOOKUP(U311,Store_Showcase!B2:K134,10, FALSE))</f>
      </c>
      <c r="T311">
        <f>IF(VLOOKUP(D311,Sku_Consolidated!A2:S948,19,FALSE)="SHOWCASE", VLOOKUP(U311,Store_Showcase!B2:L134,11, FALSE), IF(VLOOKUP(D311,Sku_Consolidated!A2:S948,19,FALSE)="VAM",VLOOKUP(U311,Store_VAM!B2:L271,11, FALSE),VLOOKUP(U311,Store_SRP!B2:L103,11, FALSE)))</f>
      </c>
      <c r="U311" s="14">
        <v>2012</v>
      </c>
      <c r="V311">
        <f>IF(VLOOKUP(D311,Sku_Consolidated!A2:S948,19,FALSE)="SHOWCASE", VLOOKUP(U311,Store_Showcase!B2:C134,2, FALSE), IF(VLOOKUP(D311,Sku_Consolidated!A2:S948,19,FALSE)="VAM",VLOOKUP(U311,Store_VAM!B2:C271,2, FALSE),VLOOKUP(U311,Store_SRP!B2:C103,2, FALSE)))</f>
      </c>
      <c r="W311">
        <f>VLOOKUP(D311,Sku_Consolidated!A2:G948, 7, FALSE)</f>
      </c>
      <c r="X311">
        <f>VLOOKUP(D311,Sku_Consolidated!A2:K948, 11, FALSE)</f>
      </c>
      <c r="Y311">
        <f>VLOOKUP(D311,Sku_Consolidated!A2:H948, 8, FALSE)</f>
      </c>
      <c r="Z311">
        <f>VLOOKUP(D311,Sku_Consolidated!A2:I948, 9, FALSE)</f>
      </c>
      <c r="AA311" t="s">
        <v>41</v>
      </c>
      <c r="AB311">
        <f>VLOOKUP(D311,Sku_Consolidated!A2:E948, {5}, FALSE)</f>
      </c>
      <c r="AC311">
        <f>IF(VLOOKUP(D311,Sku_Consolidated!A2:S948,19,FALSE)="SHOWCASE", VLOOKUP(U311,Store_Showcase!B2:N134,13, FALSE), IF(VLOOKUP(D311,Sku_Consolidated!A2:S948,19,FALSE)="VAM",VLOOKUP(U311,Store_VAM!B2:N271,13, FALSE),VLOOKUP(U311,Store_SRP!B2:N103,13, FALSE)))</f>
      </c>
      <c r="AD311">
        <f>IF(IFERROR(AC311,TRUE)=TRUE, "-","OK")</f>
      </c>
      <c r="AE311">
        <f>IF(IFERROR(VLOOKUP(U311,Store_Showcase!B2:H134,{5}, FALSE), TRUE)=TRUE, IF(IFERROR(VLOOKUP(U311,Store_SRP!B2:H103,{5}, FALSE), TRUE)=TRUE,VLOOKUP(U311,Store_VAM!B2:H271,{5}, FALSE),VLOOKUP(U311,Store_SRP!B2:H103,{5}, FALSE)), VLOOKUP(U311,Store_Showcase!B2:H134,{5}, FALSE))</f>
      </c>
      <c r="AF311">
        <f>IF(IFERROR(VLOOKUP(U311,Store_Showcase!B2:H134,{6}, FALSE), TRUE)=TRUE, IF(IFERROR(VLOOKUP(U311,Store_SRP!B2:H103,{6}, FALSE), TRUE)=TRUE,VLOOKUP(U311,Store_VAM!B2:H271,{6}, FALSE),VLOOKUP(U311,Store_SRP!B2:H103,{6}, FALSE)), VLOOKUP(U311,Store_Showcase!B2:H134,{6}, FALSE))</f>
      </c>
      <c r="AG311">
        <f>VLOOKUP(D311,Sku_Consolidated!A2:R948,18,FALSE)</f>
      </c>
      <c r="AH311">
        <f>VLOOKUP(D311,Sku_Consolidated!A2:S948,19,FALSE)</f>
      </c>
      <c r="AI311">
        <f>VLOOKUP(D311,Sku_Consolidated!A2:T948,20,FALSE)</f>
      </c>
    </row>
    <row r="312" spans="1:35" x14ac:dyDescent="0.25">
      <c r="A312">
        <v>2024</v>
      </c>
      <c r="B312" t="s">
        <v>30</v>
      </c>
      <c r="C312" t="s">
        <v>31</v>
      </c>
      <c r="D312">
        <v>21834</v>
      </c>
      <c r="E312" t="s">
        <v>303</v>
      </c>
      <c r="F312" s="12" t="s">
        <v>166</v>
      </c>
      <c r="G312" s="12" t="s">
        <v>166</v>
      </c>
      <c r="H312" t="s">
        <v>10</v>
      </c>
      <c r="I312" s="13" t="s">
        <v>209</v>
      </c>
      <c r="J312" s="13">
        <f>IF(H312="EA", I312, 0)</f>
      </c>
      <c r="K312" s="13">
        <f>IF(H312="KG", I312, I312 * VLOOKUP(D312,Sku_Consolidated!A2:U948,21,FALSE))</f>
      </c>
      <c r="L312" s="14" t="s">
        <v>36</v>
      </c>
      <c r="M312">
        <v>88</v>
      </c>
      <c r="N312" s="14" t="s">
        <v>568</v>
      </c>
      <c r="O312" s="14" t="s">
        <v>569</v>
      </c>
      <c r="P312" s="14" t="s">
        <v>36</v>
      </c>
      <c r="Q312" s="14" t="s">
        <v>569</v>
      </c>
      <c r="R312">
        <f>IF(IFERROR(VLOOKUP(U312,Store_Showcase!B2:H134,7, FALSE), TRUE)=TRUE, IF(IFERROR(VLOOKUP(U312,Store_SRP!B2:H103,7, FALSE), TRUE)=TRUE,VLOOKUP(U312,Store_VAM!B2:H271,7, FALSE),VLOOKUP(U312,Store_SRP!B2:H103,7, FALSE)), VLOOKUP(U312,Store_Showcase!B2:H134,7, FALSE))</f>
      </c>
      <c r="S312">
        <f>IF(IFERROR(VLOOKUP(U312,Store_Showcase!B2:K134,10, FALSE), TRUE)=TRUE, IF(IFERROR(VLOOKUP(U312,Store_SRP!B2:K103,10, FALSE), TRUE)=TRUE,VLOOKUP(U312,Store_VAM!B2:K271,10, FALSE),VLOOKUP(U312,Store_SRP!B2:K103,10, FALSE)), VLOOKUP(U312,Store_Showcase!B2:K134,10, FALSE))</f>
      </c>
      <c r="T312">
        <f>IF(VLOOKUP(D312,Sku_Consolidated!A2:S948,19,FALSE)="SHOWCASE", VLOOKUP(U312,Store_Showcase!B2:L134,11, FALSE), IF(VLOOKUP(D312,Sku_Consolidated!A2:S948,19,FALSE)="VAM",VLOOKUP(U312,Store_VAM!B2:L271,11, FALSE),VLOOKUP(U312,Store_SRP!B2:L103,11, FALSE)))</f>
      </c>
      <c r="U312" s="14">
        <v>2012</v>
      </c>
      <c r="V312">
        <f>IF(VLOOKUP(D312,Sku_Consolidated!A2:S948,19,FALSE)="SHOWCASE", VLOOKUP(U312,Store_Showcase!B2:C134,2, FALSE), IF(VLOOKUP(D312,Sku_Consolidated!A2:S948,19,FALSE)="VAM",VLOOKUP(U312,Store_VAM!B2:C271,2, FALSE),VLOOKUP(U312,Store_SRP!B2:C103,2, FALSE)))</f>
      </c>
      <c r="W312">
        <f>VLOOKUP(D312,Sku_Consolidated!A2:G948, 7, FALSE)</f>
      </c>
      <c r="X312">
        <f>VLOOKUP(D312,Sku_Consolidated!A2:K948, 11, FALSE)</f>
      </c>
      <c r="Y312">
        <f>VLOOKUP(D312,Sku_Consolidated!A2:H948, 8, FALSE)</f>
      </c>
      <c r="Z312">
        <f>VLOOKUP(D312,Sku_Consolidated!A2:I948, 9, FALSE)</f>
      </c>
      <c r="AA312" t="s">
        <v>41</v>
      </c>
      <c r="AB312">
        <f>VLOOKUP(D312,Sku_Consolidated!A2:E948, {5}, FALSE)</f>
      </c>
      <c r="AC312">
        <f>IF(VLOOKUP(D312,Sku_Consolidated!A2:S948,19,FALSE)="SHOWCASE", VLOOKUP(U312,Store_Showcase!B2:N134,13, FALSE), IF(VLOOKUP(D312,Sku_Consolidated!A2:S948,19,FALSE)="VAM",VLOOKUP(U312,Store_VAM!B2:N271,13, FALSE),VLOOKUP(U312,Store_SRP!B2:N103,13, FALSE)))</f>
      </c>
      <c r="AD312">
        <f>IF(IFERROR(AC312,TRUE)=TRUE, "-","OK")</f>
      </c>
      <c r="AE312">
        <f>IF(IFERROR(VLOOKUP(U312,Store_Showcase!B2:H134,{5}, FALSE), TRUE)=TRUE, IF(IFERROR(VLOOKUP(U312,Store_SRP!B2:H103,{5}, FALSE), TRUE)=TRUE,VLOOKUP(U312,Store_VAM!B2:H271,{5}, FALSE),VLOOKUP(U312,Store_SRP!B2:H103,{5}, FALSE)), VLOOKUP(U312,Store_Showcase!B2:H134,{5}, FALSE))</f>
      </c>
      <c r="AF312">
        <f>IF(IFERROR(VLOOKUP(U312,Store_Showcase!B2:H134,{6}, FALSE), TRUE)=TRUE, IF(IFERROR(VLOOKUP(U312,Store_SRP!B2:H103,{6}, FALSE), TRUE)=TRUE,VLOOKUP(U312,Store_VAM!B2:H271,{6}, FALSE),VLOOKUP(U312,Store_SRP!B2:H103,{6}, FALSE)), VLOOKUP(U312,Store_Showcase!B2:H134,{6}, FALSE))</f>
      </c>
      <c r="AG312">
        <f>VLOOKUP(D312,Sku_Consolidated!A2:R948,18,FALSE)</f>
      </c>
      <c r="AH312">
        <f>VLOOKUP(D312,Sku_Consolidated!A2:S948,19,FALSE)</f>
      </c>
      <c r="AI312">
        <f>VLOOKUP(D312,Sku_Consolidated!A2:T948,20,FALSE)</f>
      </c>
    </row>
    <row r="313" spans="1:35" x14ac:dyDescent="0.25">
      <c r="A313">
        <v>2024</v>
      </c>
      <c r="B313" t="s">
        <v>30</v>
      </c>
      <c r="C313" t="s">
        <v>31</v>
      </c>
      <c r="D313">
        <v>21838</v>
      </c>
      <c r="E313" t="s">
        <v>249</v>
      </c>
      <c r="F313" s="12" t="s">
        <v>166</v>
      </c>
      <c r="G313" s="12" t="s">
        <v>166</v>
      </c>
      <c r="H313" t="s">
        <v>10</v>
      </c>
      <c r="I313" s="13" t="s">
        <v>570</v>
      </c>
      <c r="J313" s="13">
        <f>IF(H313="EA", I313, 0)</f>
      </c>
      <c r="K313" s="13">
        <f>IF(H313="KG", I313, I313 * VLOOKUP(D313,Sku_Consolidated!A2:U948,21,FALSE))</f>
      </c>
      <c r="L313" s="14" t="s">
        <v>36</v>
      </c>
      <c r="M313">
        <v>88</v>
      </c>
      <c r="N313" s="14" t="s">
        <v>571</v>
      </c>
      <c r="O313" s="14" t="s">
        <v>572</v>
      </c>
      <c r="P313" s="14" t="s">
        <v>36</v>
      </c>
      <c r="Q313" s="14" t="s">
        <v>572</v>
      </c>
      <c r="R313">
        <f>IF(IFERROR(VLOOKUP(U313,Store_Showcase!B2:H134,7, FALSE), TRUE)=TRUE, IF(IFERROR(VLOOKUP(U313,Store_SRP!B2:H103,7, FALSE), TRUE)=TRUE,VLOOKUP(U313,Store_VAM!B2:H271,7, FALSE),VLOOKUP(U313,Store_SRP!B2:H103,7, FALSE)), VLOOKUP(U313,Store_Showcase!B2:H134,7, FALSE))</f>
      </c>
      <c r="S313">
        <f>IF(IFERROR(VLOOKUP(U313,Store_Showcase!B2:K134,10, FALSE), TRUE)=TRUE, IF(IFERROR(VLOOKUP(U313,Store_SRP!B2:K103,10, FALSE), TRUE)=TRUE,VLOOKUP(U313,Store_VAM!B2:K271,10, FALSE),VLOOKUP(U313,Store_SRP!B2:K103,10, FALSE)), VLOOKUP(U313,Store_Showcase!B2:K134,10, FALSE))</f>
      </c>
      <c r="T313">
        <f>IF(VLOOKUP(D313,Sku_Consolidated!A2:S948,19,FALSE)="SHOWCASE", VLOOKUP(U313,Store_Showcase!B2:L134,11, FALSE), IF(VLOOKUP(D313,Sku_Consolidated!A2:S948,19,FALSE)="VAM",VLOOKUP(U313,Store_VAM!B2:L271,11, FALSE),VLOOKUP(U313,Store_SRP!B2:L103,11, FALSE)))</f>
      </c>
      <c r="U313" s="14">
        <v>2012</v>
      </c>
      <c r="V313">
        <f>IF(VLOOKUP(D313,Sku_Consolidated!A2:S948,19,FALSE)="SHOWCASE", VLOOKUP(U313,Store_Showcase!B2:C134,2, FALSE), IF(VLOOKUP(D313,Sku_Consolidated!A2:S948,19,FALSE)="VAM",VLOOKUP(U313,Store_VAM!B2:C271,2, FALSE),VLOOKUP(U313,Store_SRP!B2:C103,2, FALSE)))</f>
      </c>
      <c r="W313">
        <f>VLOOKUP(D313,Sku_Consolidated!A2:G948, 7, FALSE)</f>
      </c>
      <c r="X313">
        <f>VLOOKUP(D313,Sku_Consolidated!A2:K948, 11, FALSE)</f>
      </c>
      <c r="Y313">
        <f>VLOOKUP(D313,Sku_Consolidated!A2:H948, 8, FALSE)</f>
      </c>
      <c r="Z313">
        <f>VLOOKUP(D313,Sku_Consolidated!A2:I948, 9, FALSE)</f>
      </c>
      <c r="AA313" t="s">
        <v>41</v>
      </c>
      <c r="AB313">
        <f>VLOOKUP(D313,Sku_Consolidated!A2:E948, {5}, FALSE)</f>
      </c>
      <c r="AC313">
        <f>IF(VLOOKUP(D313,Sku_Consolidated!A2:S948,19,FALSE)="SHOWCASE", VLOOKUP(U313,Store_Showcase!B2:N134,13, FALSE), IF(VLOOKUP(D313,Sku_Consolidated!A2:S948,19,FALSE)="VAM",VLOOKUP(U313,Store_VAM!B2:N271,13, FALSE),VLOOKUP(U313,Store_SRP!B2:N103,13, FALSE)))</f>
      </c>
      <c r="AD313">
        <f>IF(IFERROR(AC313,TRUE)=TRUE, "-","OK")</f>
      </c>
      <c r="AE313">
        <f>IF(IFERROR(VLOOKUP(U313,Store_Showcase!B2:H134,{5}, FALSE), TRUE)=TRUE, IF(IFERROR(VLOOKUP(U313,Store_SRP!B2:H103,{5}, FALSE), TRUE)=TRUE,VLOOKUP(U313,Store_VAM!B2:H271,{5}, FALSE),VLOOKUP(U313,Store_SRP!B2:H103,{5}, FALSE)), VLOOKUP(U313,Store_Showcase!B2:H134,{5}, FALSE))</f>
      </c>
      <c r="AF313">
        <f>IF(IFERROR(VLOOKUP(U313,Store_Showcase!B2:H134,{6}, FALSE), TRUE)=TRUE, IF(IFERROR(VLOOKUP(U313,Store_SRP!B2:H103,{6}, FALSE), TRUE)=TRUE,VLOOKUP(U313,Store_VAM!B2:H271,{6}, FALSE),VLOOKUP(U313,Store_SRP!B2:H103,{6}, FALSE)), VLOOKUP(U313,Store_Showcase!B2:H134,{6}, FALSE))</f>
      </c>
      <c r="AG313">
        <f>VLOOKUP(D313,Sku_Consolidated!A2:R948,18,FALSE)</f>
      </c>
      <c r="AH313">
        <f>VLOOKUP(D313,Sku_Consolidated!A2:S948,19,FALSE)</f>
      </c>
      <c r="AI313">
        <f>VLOOKUP(D313,Sku_Consolidated!A2:T948,20,FALSE)</f>
      </c>
    </row>
    <row r="314" spans="1:35" x14ac:dyDescent="0.25">
      <c r="A314">
        <v>2024</v>
      </c>
      <c r="B314" t="s">
        <v>30</v>
      </c>
      <c r="C314" t="s">
        <v>31</v>
      </c>
      <c r="D314">
        <v>21841</v>
      </c>
      <c r="E314" t="s">
        <v>253</v>
      </c>
      <c r="F314" s="12" t="s">
        <v>166</v>
      </c>
      <c r="G314" s="12" t="s">
        <v>166</v>
      </c>
      <c r="H314" t="s">
        <v>10</v>
      </c>
      <c r="I314" s="13" t="s">
        <v>316</v>
      </c>
      <c r="J314" s="13">
        <f>IF(H314="EA", I314, 0)</f>
      </c>
      <c r="K314" s="13">
        <f>IF(H314="KG", I314, I314 * VLOOKUP(D314,Sku_Consolidated!A2:U948,21,FALSE))</f>
      </c>
      <c r="L314" s="14" t="s">
        <v>36</v>
      </c>
      <c r="M314">
        <v>88</v>
      </c>
      <c r="N314" s="14" t="s">
        <v>573</v>
      </c>
      <c r="O314" s="14" t="s">
        <v>574</v>
      </c>
      <c r="P314" s="14" t="s">
        <v>36</v>
      </c>
      <c r="Q314" s="14" t="s">
        <v>574</v>
      </c>
      <c r="R314">
        <f>IF(IFERROR(VLOOKUP(U314,Store_Showcase!B2:H134,7, FALSE), TRUE)=TRUE, IF(IFERROR(VLOOKUP(U314,Store_SRP!B2:H103,7, FALSE), TRUE)=TRUE,VLOOKUP(U314,Store_VAM!B2:H271,7, FALSE),VLOOKUP(U314,Store_SRP!B2:H103,7, FALSE)), VLOOKUP(U314,Store_Showcase!B2:H134,7, FALSE))</f>
      </c>
      <c r="S314">
        <f>IF(IFERROR(VLOOKUP(U314,Store_Showcase!B2:K134,10, FALSE), TRUE)=TRUE, IF(IFERROR(VLOOKUP(U314,Store_SRP!B2:K103,10, FALSE), TRUE)=TRUE,VLOOKUP(U314,Store_VAM!B2:K271,10, FALSE),VLOOKUP(U314,Store_SRP!B2:K103,10, FALSE)), VLOOKUP(U314,Store_Showcase!B2:K134,10, FALSE))</f>
      </c>
      <c r="T314">
        <f>IF(VLOOKUP(D314,Sku_Consolidated!A2:S948,19,FALSE)="SHOWCASE", VLOOKUP(U314,Store_Showcase!B2:L134,11, FALSE), IF(VLOOKUP(D314,Sku_Consolidated!A2:S948,19,FALSE)="VAM",VLOOKUP(U314,Store_VAM!B2:L271,11, FALSE),VLOOKUP(U314,Store_SRP!B2:L103,11, FALSE)))</f>
      </c>
      <c r="U314" s="14">
        <v>2012</v>
      </c>
      <c r="V314">
        <f>IF(VLOOKUP(D314,Sku_Consolidated!A2:S948,19,FALSE)="SHOWCASE", VLOOKUP(U314,Store_Showcase!B2:C134,2, FALSE), IF(VLOOKUP(D314,Sku_Consolidated!A2:S948,19,FALSE)="VAM",VLOOKUP(U314,Store_VAM!B2:C271,2, FALSE),VLOOKUP(U314,Store_SRP!B2:C103,2, FALSE)))</f>
      </c>
      <c r="W314">
        <f>VLOOKUP(D314,Sku_Consolidated!A2:G948, 7, FALSE)</f>
      </c>
      <c r="X314">
        <f>VLOOKUP(D314,Sku_Consolidated!A2:K948, 11, FALSE)</f>
      </c>
      <c r="Y314">
        <f>VLOOKUP(D314,Sku_Consolidated!A2:H948, 8, FALSE)</f>
      </c>
      <c r="Z314">
        <f>VLOOKUP(D314,Sku_Consolidated!A2:I948, 9, FALSE)</f>
      </c>
      <c r="AA314" t="s">
        <v>41</v>
      </c>
      <c r="AB314">
        <f>VLOOKUP(D314,Sku_Consolidated!A2:E948, {5}, FALSE)</f>
      </c>
      <c r="AC314">
        <f>IF(VLOOKUP(D314,Sku_Consolidated!A2:S948,19,FALSE)="SHOWCASE", VLOOKUP(U314,Store_Showcase!B2:N134,13, FALSE), IF(VLOOKUP(D314,Sku_Consolidated!A2:S948,19,FALSE)="VAM",VLOOKUP(U314,Store_VAM!B2:N271,13, FALSE),VLOOKUP(U314,Store_SRP!B2:N103,13, FALSE)))</f>
      </c>
      <c r="AD314">
        <f>IF(IFERROR(AC314,TRUE)=TRUE, "-","OK")</f>
      </c>
      <c r="AE314">
        <f>IF(IFERROR(VLOOKUP(U314,Store_Showcase!B2:H134,{5}, FALSE), TRUE)=TRUE, IF(IFERROR(VLOOKUP(U314,Store_SRP!B2:H103,{5}, FALSE), TRUE)=TRUE,VLOOKUP(U314,Store_VAM!B2:H271,{5}, FALSE),VLOOKUP(U314,Store_SRP!B2:H103,{5}, FALSE)), VLOOKUP(U314,Store_Showcase!B2:H134,{5}, FALSE))</f>
      </c>
      <c r="AF314">
        <f>IF(IFERROR(VLOOKUP(U314,Store_Showcase!B2:H134,{6}, FALSE), TRUE)=TRUE, IF(IFERROR(VLOOKUP(U314,Store_SRP!B2:H103,{6}, FALSE), TRUE)=TRUE,VLOOKUP(U314,Store_VAM!B2:H271,{6}, FALSE),VLOOKUP(U314,Store_SRP!B2:H103,{6}, FALSE)), VLOOKUP(U314,Store_Showcase!B2:H134,{6}, FALSE))</f>
      </c>
      <c r="AG314">
        <f>VLOOKUP(D314,Sku_Consolidated!A2:R948,18,FALSE)</f>
      </c>
      <c r="AH314">
        <f>VLOOKUP(D314,Sku_Consolidated!A2:S948,19,FALSE)</f>
      </c>
      <c r="AI314">
        <f>VLOOKUP(D314,Sku_Consolidated!A2:T948,20,FALSE)</f>
      </c>
    </row>
    <row r="315" spans="1:35" x14ac:dyDescent="0.25">
      <c r="A315">
        <v>2024</v>
      </c>
      <c r="B315" t="s">
        <v>30</v>
      </c>
      <c r="C315" t="s">
        <v>31</v>
      </c>
      <c r="D315">
        <v>21843</v>
      </c>
      <c r="E315" t="s">
        <v>216</v>
      </c>
      <c r="F315" s="12" t="s">
        <v>166</v>
      </c>
      <c r="G315" s="12" t="s">
        <v>166</v>
      </c>
      <c r="H315" t="s">
        <v>10</v>
      </c>
      <c r="I315" s="13" t="s">
        <v>424</v>
      </c>
      <c r="J315" s="13">
        <f>IF(H315="EA", I315, 0)</f>
      </c>
      <c r="K315" s="13">
        <f>IF(H315="KG", I315, I315 * VLOOKUP(D315,Sku_Consolidated!A2:U948,21,FALSE))</f>
      </c>
      <c r="L315" s="14" t="s">
        <v>36</v>
      </c>
      <c r="M315">
        <v>88</v>
      </c>
      <c r="N315" s="14" t="s">
        <v>575</v>
      </c>
      <c r="O315" s="14" t="s">
        <v>576</v>
      </c>
      <c r="P315" s="14" t="s">
        <v>36</v>
      </c>
      <c r="Q315" s="14" t="s">
        <v>576</v>
      </c>
      <c r="R315">
        <f>IF(IFERROR(VLOOKUP(U315,Store_Showcase!B2:H134,7, FALSE), TRUE)=TRUE, IF(IFERROR(VLOOKUP(U315,Store_SRP!B2:H103,7, FALSE), TRUE)=TRUE,VLOOKUP(U315,Store_VAM!B2:H271,7, FALSE),VLOOKUP(U315,Store_SRP!B2:H103,7, FALSE)), VLOOKUP(U315,Store_Showcase!B2:H134,7, FALSE))</f>
      </c>
      <c r="S315">
        <f>IF(IFERROR(VLOOKUP(U315,Store_Showcase!B2:K134,10, FALSE), TRUE)=TRUE, IF(IFERROR(VLOOKUP(U315,Store_SRP!B2:K103,10, FALSE), TRUE)=TRUE,VLOOKUP(U315,Store_VAM!B2:K271,10, FALSE),VLOOKUP(U315,Store_SRP!B2:K103,10, FALSE)), VLOOKUP(U315,Store_Showcase!B2:K134,10, FALSE))</f>
      </c>
      <c r="T315">
        <f>IF(VLOOKUP(D315,Sku_Consolidated!A2:S948,19,FALSE)="SHOWCASE", VLOOKUP(U315,Store_Showcase!B2:L134,11, FALSE), IF(VLOOKUP(D315,Sku_Consolidated!A2:S948,19,FALSE)="VAM",VLOOKUP(U315,Store_VAM!B2:L271,11, FALSE),VLOOKUP(U315,Store_SRP!B2:L103,11, FALSE)))</f>
      </c>
      <c r="U315" s="14">
        <v>2012</v>
      </c>
      <c r="V315">
        <f>IF(VLOOKUP(D315,Sku_Consolidated!A2:S948,19,FALSE)="SHOWCASE", VLOOKUP(U315,Store_Showcase!B2:C134,2, FALSE), IF(VLOOKUP(D315,Sku_Consolidated!A2:S948,19,FALSE)="VAM",VLOOKUP(U315,Store_VAM!B2:C271,2, FALSE),VLOOKUP(U315,Store_SRP!B2:C103,2, FALSE)))</f>
      </c>
      <c r="W315">
        <f>VLOOKUP(D315,Sku_Consolidated!A2:G948, 7, FALSE)</f>
      </c>
      <c r="X315">
        <f>VLOOKUP(D315,Sku_Consolidated!A2:K948, 11, FALSE)</f>
      </c>
      <c r="Y315">
        <f>VLOOKUP(D315,Sku_Consolidated!A2:H948, 8, FALSE)</f>
      </c>
      <c r="Z315">
        <f>VLOOKUP(D315,Sku_Consolidated!A2:I948, 9, FALSE)</f>
      </c>
      <c r="AA315" t="s">
        <v>41</v>
      </c>
      <c r="AB315">
        <f>VLOOKUP(D315,Sku_Consolidated!A2:E948, {5}, FALSE)</f>
      </c>
      <c r="AC315">
        <f>IF(VLOOKUP(D315,Sku_Consolidated!A2:S948,19,FALSE)="SHOWCASE", VLOOKUP(U315,Store_Showcase!B2:N134,13, FALSE), IF(VLOOKUP(D315,Sku_Consolidated!A2:S948,19,FALSE)="VAM",VLOOKUP(U315,Store_VAM!B2:N271,13, FALSE),VLOOKUP(U315,Store_SRP!B2:N103,13, FALSE)))</f>
      </c>
      <c r="AD315">
        <f>IF(IFERROR(AC315,TRUE)=TRUE, "-","OK")</f>
      </c>
      <c r="AE315">
        <f>IF(IFERROR(VLOOKUP(U315,Store_Showcase!B2:H134,{5}, FALSE), TRUE)=TRUE, IF(IFERROR(VLOOKUP(U315,Store_SRP!B2:H103,{5}, FALSE), TRUE)=TRUE,VLOOKUP(U315,Store_VAM!B2:H271,{5}, FALSE),VLOOKUP(U315,Store_SRP!B2:H103,{5}, FALSE)), VLOOKUP(U315,Store_Showcase!B2:H134,{5}, FALSE))</f>
      </c>
      <c r="AF315">
        <f>IF(IFERROR(VLOOKUP(U315,Store_Showcase!B2:H134,{6}, FALSE), TRUE)=TRUE, IF(IFERROR(VLOOKUP(U315,Store_SRP!B2:H103,{6}, FALSE), TRUE)=TRUE,VLOOKUP(U315,Store_VAM!B2:H271,{6}, FALSE),VLOOKUP(U315,Store_SRP!B2:H103,{6}, FALSE)), VLOOKUP(U315,Store_Showcase!B2:H134,{6}, FALSE))</f>
      </c>
      <c r="AG315">
        <f>VLOOKUP(D315,Sku_Consolidated!A2:R948,18,FALSE)</f>
      </c>
      <c r="AH315">
        <f>VLOOKUP(D315,Sku_Consolidated!A2:S948,19,FALSE)</f>
      </c>
      <c r="AI315">
        <f>VLOOKUP(D315,Sku_Consolidated!A2:T948,20,FALSE)</f>
      </c>
    </row>
    <row r="316" spans="1:35" x14ac:dyDescent="0.25">
      <c r="A316">
        <v>2024</v>
      </c>
      <c r="B316" t="s">
        <v>30</v>
      </c>
      <c r="C316" t="s">
        <v>31</v>
      </c>
      <c r="D316">
        <v>21844</v>
      </c>
      <c r="E316" t="s">
        <v>220</v>
      </c>
      <c r="F316" s="12" t="s">
        <v>166</v>
      </c>
      <c r="G316" s="12" t="s">
        <v>166</v>
      </c>
      <c r="H316" t="s">
        <v>10</v>
      </c>
      <c r="I316" s="13" t="s">
        <v>577</v>
      </c>
      <c r="J316" s="13">
        <f>IF(H316="EA", I316, 0)</f>
      </c>
      <c r="K316" s="13">
        <f>IF(H316="KG", I316, I316 * VLOOKUP(D316,Sku_Consolidated!A2:U948,21,FALSE))</f>
      </c>
      <c r="L316" s="14" t="s">
        <v>36</v>
      </c>
      <c r="M316">
        <v>88</v>
      </c>
      <c r="N316" s="14" t="s">
        <v>578</v>
      </c>
      <c r="O316" s="14" t="s">
        <v>579</v>
      </c>
      <c r="P316" s="14" t="s">
        <v>36</v>
      </c>
      <c r="Q316" s="14" t="s">
        <v>579</v>
      </c>
      <c r="R316">
        <f>IF(IFERROR(VLOOKUP(U316,Store_Showcase!B2:H134,7, FALSE), TRUE)=TRUE, IF(IFERROR(VLOOKUP(U316,Store_SRP!B2:H103,7, FALSE), TRUE)=TRUE,VLOOKUP(U316,Store_VAM!B2:H271,7, FALSE),VLOOKUP(U316,Store_SRP!B2:H103,7, FALSE)), VLOOKUP(U316,Store_Showcase!B2:H134,7, FALSE))</f>
      </c>
      <c r="S316">
        <f>IF(IFERROR(VLOOKUP(U316,Store_Showcase!B2:K134,10, FALSE), TRUE)=TRUE, IF(IFERROR(VLOOKUP(U316,Store_SRP!B2:K103,10, FALSE), TRUE)=TRUE,VLOOKUP(U316,Store_VAM!B2:K271,10, FALSE),VLOOKUP(U316,Store_SRP!B2:K103,10, FALSE)), VLOOKUP(U316,Store_Showcase!B2:K134,10, FALSE))</f>
      </c>
      <c r="T316">
        <f>IF(VLOOKUP(D316,Sku_Consolidated!A2:S948,19,FALSE)="SHOWCASE", VLOOKUP(U316,Store_Showcase!B2:L134,11, FALSE), IF(VLOOKUP(D316,Sku_Consolidated!A2:S948,19,FALSE)="VAM",VLOOKUP(U316,Store_VAM!B2:L271,11, FALSE),VLOOKUP(U316,Store_SRP!B2:L103,11, FALSE)))</f>
      </c>
      <c r="U316" s="14">
        <v>2012</v>
      </c>
      <c r="V316">
        <f>IF(VLOOKUP(D316,Sku_Consolidated!A2:S948,19,FALSE)="SHOWCASE", VLOOKUP(U316,Store_Showcase!B2:C134,2, FALSE), IF(VLOOKUP(D316,Sku_Consolidated!A2:S948,19,FALSE)="VAM",VLOOKUP(U316,Store_VAM!B2:C271,2, FALSE),VLOOKUP(U316,Store_SRP!B2:C103,2, FALSE)))</f>
      </c>
      <c r="W316">
        <f>VLOOKUP(D316,Sku_Consolidated!A2:G948, 7, FALSE)</f>
      </c>
      <c r="X316">
        <f>VLOOKUP(D316,Sku_Consolidated!A2:K948, 11, FALSE)</f>
      </c>
      <c r="Y316">
        <f>VLOOKUP(D316,Sku_Consolidated!A2:H948, 8, FALSE)</f>
      </c>
      <c r="Z316">
        <f>VLOOKUP(D316,Sku_Consolidated!A2:I948, 9, FALSE)</f>
      </c>
      <c r="AA316" t="s">
        <v>41</v>
      </c>
      <c r="AB316">
        <f>VLOOKUP(D316,Sku_Consolidated!A2:E948, {5}, FALSE)</f>
      </c>
      <c r="AC316">
        <f>IF(VLOOKUP(D316,Sku_Consolidated!A2:S948,19,FALSE)="SHOWCASE", VLOOKUP(U316,Store_Showcase!B2:N134,13, FALSE), IF(VLOOKUP(D316,Sku_Consolidated!A2:S948,19,FALSE)="VAM",VLOOKUP(U316,Store_VAM!B2:N271,13, FALSE),VLOOKUP(U316,Store_SRP!B2:N103,13, FALSE)))</f>
      </c>
      <c r="AD316">
        <f>IF(IFERROR(AC316,TRUE)=TRUE, "-","OK")</f>
      </c>
      <c r="AE316">
        <f>IF(IFERROR(VLOOKUP(U316,Store_Showcase!B2:H134,{5}, FALSE), TRUE)=TRUE, IF(IFERROR(VLOOKUP(U316,Store_SRP!B2:H103,{5}, FALSE), TRUE)=TRUE,VLOOKUP(U316,Store_VAM!B2:H271,{5}, FALSE),VLOOKUP(U316,Store_SRP!B2:H103,{5}, FALSE)), VLOOKUP(U316,Store_Showcase!B2:H134,{5}, FALSE))</f>
      </c>
      <c r="AF316">
        <f>IF(IFERROR(VLOOKUP(U316,Store_Showcase!B2:H134,{6}, FALSE), TRUE)=TRUE, IF(IFERROR(VLOOKUP(U316,Store_SRP!B2:H103,{6}, FALSE), TRUE)=TRUE,VLOOKUP(U316,Store_VAM!B2:H271,{6}, FALSE),VLOOKUP(U316,Store_SRP!B2:H103,{6}, FALSE)), VLOOKUP(U316,Store_Showcase!B2:H134,{6}, FALSE))</f>
      </c>
      <c r="AG316">
        <f>VLOOKUP(D316,Sku_Consolidated!A2:R948,18,FALSE)</f>
      </c>
      <c r="AH316">
        <f>VLOOKUP(D316,Sku_Consolidated!A2:S948,19,FALSE)</f>
      </c>
      <c r="AI316">
        <f>VLOOKUP(D316,Sku_Consolidated!A2:T948,20,FALSE)</f>
      </c>
    </row>
    <row r="317" spans="1:35" x14ac:dyDescent="0.25">
      <c r="A317">
        <v>2024</v>
      </c>
      <c r="B317" t="s">
        <v>30</v>
      </c>
      <c r="C317" t="s">
        <v>31</v>
      </c>
      <c r="D317">
        <v>21851</v>
      </c>
      <c r="E317" t="s">
        <v>474</v>
      </c>
      <c r="F317" s="12" t="s">
        <v>166</v>
      </c>
      <c r="G317" s="12" t="s">
        <v>166</v>
      </c>
      <c r="H317" t="s">
        <v>10</v>
      </c>
      <c r="I317" s="13" t="s">
        <v>580</v>
      </c>
      <c r="J317" s="13">
        <f>IF(H317="EA", I317, 0)</f>
      </c>
      <c r="K317" s="13">
        <f>IF(H317="KG", I317, I317 * VLOOKUP(D317,Sku_Consolidated!A2:U948,21,FALSE))</f>
      </c>
      <c r="L317" s="14" t="s">
        <v>36</v>
      </c>
      <c r="M317">
        <v>88</v>
      </c>
      <c r="N317" s="14" t="s">
        <v>581</v>
      </c>
      <c r="O317" s="14" t="s">
        <v>582</v>
      </c>
      <c r="P317" s="14" t="s">
        <v>36</v>
      </c>
      <c r="Q317" s="14" t="s">
        <v>582</v>
      </c>
      <c r="R317">
        <f>IF(IFERROR(VLOOKUP(U317,Store_Showcase!B2:H134,7, FALSE), TRUE)=TRUE, IF(IFERROR(VLOOKUP(U317,Store_SRP!B2:H103,7, FALSE), TRUE)=TRUE,VLOOKUP(U317,Store_VAM!B2:H271,7, FALSE),VLOOKUP(U317,Store_SRP!B2:H103,7, FALSE)), VLOOKUP(U317,Store_Showcase!B2:H134,7, FALSE))</f>
      </c>
      <c r="S317">
        <f>IF(IFERROR(VLOOKUP(U317,Store_Showcase!B2:K134,10, FALSE), TRUE)=TRUE, IF(IFERROR(VLOOKUP(U317,Store_SRP!B2:K103,10, FALSE), TRUE)=TRUE,VLOOKUP(U317,Store_VAM!B2:K271,10, FALSE),VLOOKUP(U317,Store_SRP!B2:K103,10, FALSE)), VLOOKUP(U317,Store_Showcase!B2:K134,10, FALSE))</f>
      </c>
      <c r="T317">
        <f>IF(VLOOKUP(D317,Sku_Consolidated!A2:S948,19,FALSE)="SHOWCASE", VLOOKUP(U317,Store_Showcase!B2:L134,11, FALSE), IF(VLOOKUP(D317,Sku_Consolidated!A2:S948,19,FALSE)="VAM",VLOOKUP(U317,Store_VAM!B2:L271,11, FALSE),VLOOKUP(U317,Store_SRP!B2:L103,11, FALSE)))</f>
      </c>
      <c r="U317" s="14">
        <v>2012</v>
      </c>
      <c r="V317">
        <f>IF(VLOOKUP(D317,Sku_Consolidated!A2:S948,19,FALSE)="SHOWCASE", VLOOKUP(U317,Store_Showcase!B2:C134,2, FALSE), IF(VLOOKUP(D317,Sku_Consolidated!A2:S948,19,FALSE)="VAM",VLOOKUP(U317,Store_VAM!B2:C271,2, FALSE),VLOOKUP(U317,Store_SRP!B2:C103,2, FALSE)))</f>
      </c>
      <c r="W317">
        <f>VLOOKUP(D317,Sku_Consolidated!A2:G948, 7, FALSE)</f>
      </c>
      <c r="X317">
        <f>VLOOKUP(D317,Sku_Consolidated!A2:K948, 11, FALSE)</f>
      </c>
      <c r="Y317">
        <f>VLOOKUP(D317,Sku_Consolidated!A2:H948, 8, FALSE)</f>
      </c>
      <c r="Z317">
        <f>VLOOKUP(D317,Sku_Consolidated!A2:I948, 9, FALSE)</f>
      </c>
      <c r="AA317" t="s">
        <v>41</v>
      </c>
      <c r="AB317">
        <f>VLOOKUP(D317,Sku_Consolidated!A2:E948, {5}, FALSE)</f>
      </c>
      <c r="AC317">
        <f>IF(VLOOKUP(D317,Sku_Consolidated!A2:S948,19,FALSE)="SHOWCASE", VLOOKUP(U317,Store_Showcase!B2:N134,13, FALSE), IF(VLOOKUP(D317,Sku_Consolidated!A2:S948,19,FALSE)="VAM",VLOOKUP(U317,Store_VAM!B2:N271,13, FALSE),VLOOKUP(U317,Store_SRP!B2:N103,13, FALSE)))</f>
      </c>
      <c r="AD317">
        <f>IF(IFERROR(AC317,TRUE)=TRUE, "-","OK")</f>
      </c>
      <c r="AE317">
        <f>IF(IFERROR(VLOOKUP(U317,Store_Showcase!B2:H134,{5}, FALSE), TRUE)=TRUE, IF(IFERROR(VLOOKUP(U317,Store_SRP!B2:H103,{5}, FALSE), TRUE)=TRUE,VLOOKUP(U317,Store_VAM!B2:H271,{5}, FALSE),VLOOKUP(U317,Store_SRP!B2:H103,{5}, FALSE)), VLOOKUP(U317,Store_Showcase!B2:H134,{5}, FALSE))</f>
      </c>
      <c r="AF317">
        <f>IF(IFERROR(VLOOKUP(U317,Store_Showcase!B2:H134,{6}, FALSE), TRUE)=TRUE, IF(IFERROR(VLOOKUP(U317,Store_SRP!B2:H103,{6}, FALSE), TRUE)=TRUE,VLOOKUP(U317,Store_VAM!B2:H271,{6}, FALSE),VLOOKUP(U317,Store_SRP!B2:H103,{6}, FALSE)), VLOOKUP(U317,Store_Showcase!B2:H134,{6}, FALSE))</f>
      </c>
      <c r="AG317">
        <f>VLOOKUP(D317,Sku_Consolidated!A2:R948,18,FALSE)</f>
      </c>
      <c r="AH317">
        <f>VLOOKUP(D317,Sku_Consolidated!A2:S948,19,FALSE)</f>
      </c>
      <c r="AI317">
        <f>VLOOKUP(D317,Sku_Consolidated!A2:T948,20,FALSE)</f>
      </c>
    </row>
    <row r="318" spans="1:35" x14ac:dyDescent="0.25">
      <c r="A318">
        <v>2024</v>
      </c>
      <c r="B318" t="s">
        <v>30</v>
      </c>
      <c r="C318" t="s">
        <v>31</v>
      </c>
      <c r="D318">
        <v>21854</v>
      </c>
      <c r="E318" t="s">
        <v>315</v>
      </c>
      <c r="F318" s="12" t="s">
        <v>166</v>
      </c>
      <c r="G318" s="12" t="s">
        <v>166</v>
      </c>
      <c r="H318" t="s">
        <v>10</v>
      </c>
      <c r="I318" s="13" t="s">
        <v>583</v>
      </c>
      <c r="J318" s="13">
        <f>IF(H318="EA", I318, 0)</f>
      </c>
      <c r="K318" s="13">
        <f>IF(H318="KG", I318, I318 * VLOOKUP(D318,Sku_Consolidated!A2:U948,21,FALSE))</f>
      </c>
      <c r="L318" s="14" t="s">
        <v>36</v>
      </c>
      <c r="M318">
        <v>88</v>
      </c>
      <c r="N318" s="14" t="s">
        <v>584</v>
      </c>
      <c r="O318" s="14" t="s">
        <v>585</v>
      </c>
      <c r="P318" s="14" t="s">
        <v>36</v>
      </c>
      <c r="Q318" s="14" t="s">
        <v>585</v>
      </c>
      <c r="R318">
        <f>IF(IFERROR(VLOOKUP(U318,Store_Showcase!B2:H134,7, FALSE), TRUE)=TRUE, IF(IFERROR(VLOOKUP(U318,Store_SRP!B2:H103,7, FALSE), TRUE)=TRUE,VLOOKUP(U318,Store_VAM!B2:H271,7, FALSE),VLOOKUP(U318,Store_SRP!B2:H103,7, FALSE)), VLOOKUP(U318,Store_Showcase!B2:H134,7, FALSE))</f>
      </c>
      <c r="S318">
        <f>IF(IFERROR(VLOOKUP(U318,Store_Showcase!B2:K134,10, FALSE), TRUE)=TRUE, IF(IFERROR(VLOOKUP(U318,Store_SRP!B2:K103,10, FALSE), TRUE)=TRUE,VLOOKUP(U318,Store_VAM!B2:K271,10, FALSE),VLOOKUP(U318,Store_SRP!B2:K103,10, FALSE)), VLOOKUP(U318,Store_Showcase!B2:K134,10, FALSE))</f>
      </c>
      <c r="T318">
        <f>IF(VLOOKUP(D318,Sku_Consolidated!A2:S948,19,FALSE)="SHOWCASE", VLOOKUP(U318,Store_Showcase!B2:L134,11, FALSE), IF(VLOOKUP(D318,Sku_Consolidated!A2:S948,19,FALSE)="VAM",VLOOKUP(U318,Store_VAM!B2:L271,11, FALSE),VLOOKUP(U318,Store_SRP!B2:L103,11, FALSE)))</f>
      </c>
      <c r="U318" s="14">
        <v>2012</v>
      </c>
      <c r="V318">
        <f>IF(VLOOKUP(D318,Sku_Consolidated!A2:S948,19,FALSE)="SHOWCASE", VLOOKUP(U318,Store_Showcase!B2:C134,2, FALSE), IF(VLOOKUP(D318,Sku_Consolidated!A2:S948,19,FALSE)="VAM",VLOOKUP(U318,Store_VAM!B2:C271,2, FALSE),VLOOKUP(U318,Store_SRP!B2:C103,2, FALSE)))</f>
      </c>
      <c r="W318">
        <f>VLOOKUP(D318,Sku_Consolidated!A2:G948, 7, FALSE)</f>
      </c>
      <c r="X318">
        <f>VLOOKUP(D318,Sku_Consolidated!A2:K948, 11, FALSE)</f>
      </c>
      <c r="Y318">
        <f>VLOOKUP(D318,Sku_Consolidated!A2:H948, 8, FALSE)</f>
      </c>
      <c r="Z318">
        <f>VLOOKUP(D318,Sku_Consolidated!A2:I948, 9, FALSE)</f>
      </c>
      <c r="AA318" t="s">
        <v>41</v>
      </c>
      <c r="AB318">
        <f>VLOOKUP(D318,Sku_Consolidated!A2:E948, {5}, FALSE)</f>
      </c>
      <c r="AC318">
        <f>IF(VLOOKUP(D318,Sku_Consolidated!A2:S948,19,FALSE)="SHOWCASE", VLOOKUP(U318,Store_Showcase!B2:N134,13, FALSE), IF(VLOOKUP(D318,Sku_Consolidated!A2:S948,19,FALSE)="VAM",VLOOKUP(U318,Store_VAM!B2:N271,13, FALSE),VLOOKUP(U318,Store_SRP!B2:N103,13, FALSE)))</f>
      </c>
      <c r="AD318">
        <f>IF(IFERROR(AC318,TRUE)=TRUE, "-","OK")</f>
      </c>
      <c r="AE318">
        <f>IF(IFERROR(VLOOKUP(U318,Store_Showcase!B2:H134,{5}, FALSE), TRUE)=TRUE, IF(IFERROR(VLOOKUP(U318,Store_SRP!B2:H103,{5}, FALSE), TRUE)=TRUE,VLOOKUP(U318,Store_VAM!B2:H271,{5}, FALSE),VLOOKUP(U318,Store_SRP!B2:H103,{5}, FALSE)), VLOOKUP(U318,Store_Showcase!B2:H134,{5}, FALSE))</f>
      </c>
      <c r="AF318">
        <f>IF(IFERROR(VLOOKUP(U318,Store_Showcase!B2:H134,{6}, FALSE), TRUE)=TRUE, IF(IFERROR(VLOOKUP(U318,Store_SRP!B2:H103,{6}, FALSE), TRUE)=TRUE,VLOOKUP(U318,Store_VAM!B2:H271,{6}, FALSE),VLOOKUP(U318,Store_SRP!B2:H103,{6}, FALSE)), VLOOKUP(U318,Store_Showcase!B2:H134,{6}, FALSE))</f>
      </c>
      <c r="AG318">
        <f>VLOOKUP(D318,Sku_Consolidated!A2:R948,18,FALSE)</f>
      </c>
      <c r="AH318">
        <f>VLOOKUP(D318,Sku_Consolidated!A2:S948,19,FALSE)</f>
      </c>
      <c r="AI318">
        <f>VLOOKUP(D318,Sku_Consolidated!A2:T948,20,FALSE)</f>
      </c>
    </row>
    <row r="319" spans="1:35" x14ac:dyDescent="0.25">
      <c r="A319">
        <v>2024</v>
      </c>
      <c r="B319" t="s">
        <v>30</v>
      </c>
      <c r="C319" t="s">
        <v>31</v>
      </c>
      <c r="D319">
        <v>21857</v>
      </c>
      <c r="E319" t="s">
        <v>586</v>
      </c>
      <c r="F319" s="12" t="s">
        <v>166</v>
      </c>
      <c r="G319" s="12" t="s">
        <v>166</v>
      </c>
      <c r="H319" t="s">
        <v>10</v>
      </c>
      <c r="I319" s="13" t="s">
        <v>413</v>
      </c>
      <c r="J319" s="13">
        <f>IF(H319="EA", I319, 0)</f>
      </c>
      <c r="K319" s="13">
        <f>IF(H319="KG", I319, I319 * VLOOKUP(D319,Sku_Consolidated!A2:U948,21,FALSE))</f>
      </c>
      <c r="L319" s="14" t="s">
        <v>36</v>
      </c>
      <c r="M319">
        <v>88</v>
      </c>
      <c r="N319" s="14" t="s">
        <v>587</v>
      </c>
      <c r="O319" s="14" t="s">
        <v>588</v>
      </c>
      <c r="P319" s="14" t="s">
        <v>36</v>
      </c>
      <c r="Q319" s="14" t="s">
        <v>588</v>
      </c>
      <c r="R319">
        <f>IF(IFERROR(VLOOKUP(U319,Store_Showcase!B2:H134,7, FALSE), TRUE)=TRUE, IF(IFERROR(VLOOKUP(U319,Store_SRP!B2:H103,7, FALSE), TRUE)=TRUE,VLOOKUP(U319,Store_VAM!B2:H271,7, FALSE),VLOOKUP(U319,Store_SRP!B2:H103,7, FALSE)), VLOOKUP(U319,Store_Showcase!B2:H134,7, FALSE))</f>
      </c>
      <c r="S319">
        <f>IF(IFERROR(VLOOKUP(U319,Store_Showcase!B2:K134,10, FALSE), TRUE)=TRUE, IF(IFERROR(VLOOKUP(U319,Store_SRP!B2:K103,10, FALSE), TRUE)=TRUE,VLOOKUP(U319,Store_VAM!B2:K271,10, FALSE),VLOOKUP(U319,Store_SRP!B2:K103,10, FALSE)), VLOOKUP(U319,Store_Showcase!B2:K134,10, FALSE))</f>
      </c>
      <c r="T319">
        <f>IF(VLOOKUP(D319,Sku_Consolidated!A2:S948,19,FALSE)="SHOWCASE", VLOOKUP(U319,Store_Showcase!B2:L134,11, FALSE), IF(VLOOKUP(D319,Sku_Consolidated!A2:S948,19,FALSE)="VAM",VLOOKUP(U319,Store_VAM!B2:L271,11, FALSE),VLOOKUP(U319,Store_SRP!B2:L103,11, FALSE)))</f>
      </c>
      <c r="U319" s="14">
        <v>2012</v>
      </c>
      <c r="V319">
        <f>IF(VLOOKUP(D319,Sku_Consolidated!A2:S948,19,FALSE)="SHOWCASE", VLOOKUP(U319,Store_Showcase!B2:C134,2, FALSE), IF(VLOOKUP(D319,Sku_Consolidated!A2:S948,19,FALSE)="VAM",VLOOKUP(U319,Store_VAM!B2:C271,2, FALSE),VLOOKUP(U319,Store_SRP!B2:C103,2, FALSE)))</f>
      </c>
      <c r="W319">
        <f>VLOOKUP(D319,Sku_Consolidated!A2:G948, 7, FALSE)</f>
      </c>
      <c r="X319">
        <f>VLOOKUP(D319,Sku_Consolidated!A2:K948, 11, FALSE)</f>
      </c>
      <c r="Y319">
        <f>VLOOKUP(D319,Sku_Consolidated!A2:H948, 8, FALSE)</f>
      </c>
      <c r="Z319">
        <f>VLOOKUP(D319,Sku_Consolidated!A2:I948, 9, FALSE)</f>
      </c>
      <c r="AA319" t="s">
        <v>41</v>
      </c>
      <c r="AB319">
        <f>VLOOKUP(D319,Sku_Consolidated!A2:E948, {5}, FALSE)</f>
      </c>
      <c r="AC319">
        <f>IF(VLOOKUP(D319,Sku_Consolidated!A2:S948,19,FALSE)="SHOWCASE", VLOOKUP(U319,Store_Showcase!B2:N134,13, FALSE), IF(VLOOKUP(D319,Sku_Consolidated!A2:S948,19,FALSE)="VAM",VLOOKUP(U319,Store_VAM!B2:N271,13, FALSE),VLOOKUP(U319,Store_SRP!B2:N103,13, FALSE)))</f>
      </c>
      <c r="AD319">
        <f>IF(IFERROR(AC319,TRUE)=TRUE, "-","OK")</f>
      </c>
      <c r="AE319">
        <f>IF(IFERROR(VLOOKUP(U319,Store_Showcase!B2:H134,{5}, FALSE), TRUE)=TRUE, IF(IFERROR(VLOOKUP(U319,Store_SRP!B2:H103,{5}, FALSE), TRUE)=TRUE,VLOOKUP(U319,Store_VAM!B2:H271,{5}, FALSE),VLOOKUP(U319,Store_SRP!B2:H103,{5}, FALSE)), VLOOKUP(U319,Store_Showcase!B2:H134,{5}, FALSE))</f>
      </c>
      <c r="AF319">
        <f>IF(IFERROR(VLOOKUP(U319,Store_Showcase!B2:H134,{6}, FALSE), TRUE)=TRUE, IF(IFERROR(VLOOKUP(U319,Store_SRP!B2:H103,{6}, FALSE), TRUE)=TRUE,VLOOKUP(U319,Store_VAM!B2:H271,{6}, FALSE),VLOOKUP(U319,Store_SRP!B2:H103,{6}, FALSE)), VLOOKUP(U319,Store_Showcase!B2:H134,{6}, FALSE))</f>
      </c>
      <c r="AG319">
        <f>VLOOKUP(D319,Sku_Consolidated!A2:R948,18,FALSE)</f>
      </c>
      <c r="AH319">
        <f>VLOOKUP(D319,Sku_Consolidated!A2:S948,19,FALSE)</f>
      </c>
      <c r="AI319">
        <f>VLOOKUP(D319,Sku_Consolidated!A2:T948,20,FALSE)</f>
      </c>
    </row>
    <row r="320" spans="1:35" x14ac:dyDescent="0.25">
      <c r="A320">
        <v>2024</v>
      </c>
      <c r="B320" t="s">
        <v>30</v>
      </c>
      <c r="C320" t="s">
        <v>31</v>
      </c>
      <c r="D320">
        <v>21862</v>
      </c>
      <c r="E320" t="s">
        <v>443</v>
      </c>
      <c r="F320" s="12" t="s">
        <v>166</v>
      </c>
      <c r="G320" s="12" t="s">
        <v>166</v>
      </c>
      <c r="H320" t="s">
        <v>10</v>
      </c>
      <c r="I320" s="13" t="s">
        <v>531</v>
      </c>
      <c r="J320" s="13">
        <f>IF(H320="EA", I320, 0)</f>
      </c>
      <c r="K320" s="13">
        <f>IF(H320="KG", I320, I320 * VLOOKUP(D320,Sku_Consolidated!A2:U948,21,FALSE))</f>
      </c>
      <c r="L320" s="14" t="s">
        <v>36</v>
      </c>
      <c r="M320">
        <v>88</v>
      </c>
      <c r="N320" s="14" t="s">
        <v>589</v>
      </c>
      <c r="O320" s="14" t="s">
        <v>590</v>
      </c>
      <c r="P320" s="14" t="s">
        <v>36</v>
      </c>
      <c r="Q320" s="14" t="s">
        <v>590</v>
      </c>
      <c r="R320">
        <f>IF(IFERROR(VLOOKUP(U320,Store_Showcase!B2:H134,7, FALSE), TRUE)=TRUE, IF(IFERROR(VLOOKUP(U320,Store_SRP!B2:H103,7, FALSE), TRUE)=TRUE,VLOOKUP(U320,Store_VAM!B2:H271,7, FALSE),VLOOKUP(U320,Store_SRP!B2:H103,7, FALSE)), VLOOKUP(U320,Store_Showcase!B2:H134,7, FALSE))</f>
      </c>
      <c r="S320">
        <f>IF(IFERROR(VLOOKUP(U320,Store_Showcase!B2:K134,10, FALSE), TRUE)=TRUE, IF(IFERROR(VLOOKUP(U320,Store_SRP!B2:K103,10, FALSE), TRUE)=TRUE,VLOOKUP(U320,Store_VAM!B2:K271,10, FALSE),VLOOKUP(U320,Store_SRP!B2:K103,10, FALSE)), VLOOKUP(U320,Store_Showcase!B2:K134,10, FALSE))</f>
      </c>
      <c r="T320">
        <f>IF(VLOOKUP(D320,Sku_Consolidated!A2:S948,19,FALSE)="SHOWCASE", VLOOKUP(U320,Store_Showcase!B2:L134,11, FALSE), IF(VLOOKUP(D320,Sku_Consolidated!A2:S948,19,FALSE)="VAM",VLOOKUP(U320,Store_VAM!B2:L271,11, FALSE),VLOOKUP(U320,Store_SRP!B2:L103,11, FALSE)))</f>
      </c>
      <c r="U320" s="14">
        <v>2012</v>
      </c>
      <c r="V320">
        <f>IF(VLOOKUP(D320,Sku_Consolidated!A2:S948,19,FALSE)="SHOWCASE", VLOOKUP(U320,Store_Showcase!B2:C134,2, FALSE), IF(VLOOKUP(D320,Sku_Consolidated!A2:S948,19,FALSE)="VAM",VLOOKUP(U320,Store_VAM!B2:C271,2, FALSE),VLOOKUP(U320,Store_SRP!B2:C103,2, FALSE)))</f>
      </c>
      <c r="W320">
        <f>VLOOKUP(D320,Sku_Consolidated!A2:G948, 7, FALSE)</f>
      </c>
      <c r="X320">
        <f>VLOOKUP(D320,Sku_Consolidated!A2:K948, 11, FALSE)</f>
      </c>
      <c r="Y320">
        <f>VLOOKUP(D320,Sku_Consolidated!A2:H948, 8, FALSE)</f>
      </c>
      <c r="Z320">
        <f>VLOOKUP(D320,Sku_Consolidated!A2:I948, 9, FALSE)</f>
      </c>
      <c r="AA320" t="s">
        <v>41</v>
      </c>
      <c r="AB320">
        <f>VLOOKUP(D320,Sku_Consolidated!A2:E948, {5}, FALSE)</f>
      </c>
      <c r="AC320">
        <f>IF(VLOOKUP(D320,Sku_Consolidated!A2:S948,19,FALSE)="SHOWCASE", VLOOKUP(U320,Store_Showcase!B2:N134,13, FALSE), IF(VLOOKUP(D320,Sku_Consolidated!A2:S948,19,FALSE)="VAM",VLOOKUP(U320,Store_VAM!B2:N271,13, FALSE),VLOOKUP(U320,Store_SRP!B2:N103,13, FALSE)))</f>
      </c>
      <c r="AD320">
        <f>IF(IFERROR(AC320,TRUE)=TRUE, "-","OK")</f>
      </c>
      <c r="AE320">
        <f>IF(IFERROR(VLOOKUP(U320,Store_Showcase!B2:H134,{5}, FALSE), TRUE)=TRUE, IF(IFERROR(VLOOKUP(U320,Store_SRP!B2:H103,{5}, FALSE), TRUE)=TRUE,VLOOKUP(U320,Store_VAM!B2:H271,{5}, FALSE),VLOOKUP(U320,Store_SRP!B2:H103,{5}, FALSE)), VLOOKUP(U320,Store_Showcase!B2:H134,{5}, FALSE))</f>
      </c>
      <c r="AF320">
        <f>IF(IFERROR(VLOOKUP(U320,Store_Showcase!B2:H134,{6}, FALSE), TRUE)=TRUE, IF(IFERROR(VLOOKUP(U320,Store_SRP!B2:H103,{6}, FALSE), TRUE)=TRUE,VLOOKUP(U320,Store_VAM!B2:H271,{6}, FALSE),VLOOKUP(U320,Store_SRP!B2:H103,{6}, FALSE)), VLOOKUP(U320,Store_Showcase!B2:H134,{6}, FALSE))</f>
      </c>
      <c r="AG320">
        <f>VLOOKUP(D320,Sku_Consolidated!A2:R948,18,FALSE)</f>
      </c>
      <c r="AH320">
        <f>VLOOKUP(D320,Sku_Consolidated!A2:S948,19,FALSE)</f>
      </c>
      <c r="AI320">
        <f>VLOOKUP(D320,Sku_Consolidated!A2:T948,20,FALSE)</f>
      </c>
    </row>
    <row r="321" spans="1:35" x14ac:dyDescent="0.25">
      <c r="A321">
        <v>2024</v>
      </c>
      <c r="B321" t="s">
        <v>30</v>
      </c>
      <c r="C321" t="s">
        <v>31</v>
      </c>
      <c r="D321">
        <v>21866</v>
      </c>
      <c r="E321" t="s">
        <v>267</v>
      </c>
      <c r="F321" s="12" t="s">
        <v>166</v>
      </c>
      <c r="G321" s="12" t="s">
        <v>166</v>
      </c>
      <c r="H321" t="s">
        <v>10</v>
      </c>
      <c r="I321" s="13" t="s">
        <v>570</v>
      </c>
      <c r="J321" s="13">
        <f>IF(H321="EA", I321, 0)</f>
      </c>
      <c r="K321" s="13">
        <f>IF(H321="KG", I321, I321 * VLOOKUP(D321,Sku_Consolidated!A2:U948,21,FALSE))</f>
      </c>
      <c r="L321" s="14" t="s">
        <v>36</v>
      </c>
      <c r="M321">
        <v>88</v>
      </c>
      <c r="N321" s="14" t="s">
        <v>591</v>
      </c>
      <c r="O321" s="14" t="s">
        <v>592</v>
      </c>
      <c r="P321" s="14" t="s">
        <v>36</v>
      </c>
      <c r="Q321" s="14" t="s">
        <v>592</v>
      </c>
      <c r="R321">
        <f>IF(IFERROR(VLOOKUP(U321,Store_Showcase!B2:H134,7, FALSE), TRUE)=TRUE, IF(IFERROR(VLOOKUP(U321,Store_SRP!B2:H103,7, FALSE), TRUE)=TRUE,VLOOKUP(U321,Store_VAM!B2:H271,7, FALSE),VLOOKUP(U321,Store_SRP!B2:H103,7, FALSE)), VLOOKUP(U321,Store_Showcase!B2:H134,7, FALSE))</f>
      </c>
      <c r="S321">
        <f>IF(IFERROR(VLOOKUP(U321,Store_Showcase!B2:K134,10, FALSE), TRUE)=TRUE, IF(IFERROR(VLOOKUP(U321,Store_SRP!B2:K103,10, FALSE), TRUE)=TRUE,VLOOKUP(U321,Store_VAM!B2:K271,10, FALSE),VLOOKUP(U321,Store_SRP!B2:K103,10, FALSE)), VLOOKUP(U321,Store_Showcase!B2:K134,10, FALSE))</f>
      </c>
      <c r="T321">
        <f>IF(VLOOKUP(D321,Sku_Consolidated!A2:S948,19,FALSE)="SHOWCASE", VLOOKUP(U321,Store_Showcase!B2:L134,11, FALSE), IF(VLOOKUP(D321,Sku_Consolidated!A2:S948,19,FALSE)="VAM",VLOOKUP(U321,Store_VAM!B2:L271,11, FALSE),VLOOKUP(U321,Store_SRP!B2:L103,11, FALSE)))</f>
      </c>
      <c r="U321" s="14">
        <v>2012</v>
      </c>
      <c r="V321">
        <f>IF(VLOOKUP(D321,Sku_Consolidated!A2:S948,19,FALSE)="SHOWCASE", VLOOKUP(U321,Store_Showcase!B2:C134,2, FALSE), IF(VLOOKUP(D321,Sku_Consolidated!A2:S948,19,FALSE)="VAM",VLOOKUP(U321,Store_VAM!B2:C271,2, FALSE),VLOOKUP(U321,Store_SRP!B2:C103,2, FALSE)))</f>
      </c>
      <c r="W321">
        <f>VLOOKUP(D321,Sku_Consolidated!A2:G948, 7, FALSE)</f>
      </c>
      <c r="X321">
        <f>VLOOKUP(D321,Sku_Consolidated!A2:K948, 11, FALSE)</f>
      </c>
      <c r="Y321">
        <f>VLOOKUP(D321,Sku_Consolidated!A2:H948, 8, FALSE)</f>
      </c>
      <c r="Z321">
        <f>VLOOKUP(D321,Sku_Consolidated!A2:I948, 9, FALSE)</f>
      </c>
      <c r="AA321" t="s">
        <v>41</v>
      </c>
      <c r="AB321">
        <f>VLOOKUP(D321,Sku_Consolidated!A2:E948, {5}, FALSE)</f>
      </c>
      <c r="AC321">
        <f>IF(VLOOKUP(D321,Sku_Consolidated!A2:S948,19,FALSE)="SHOWCASE", VLOOKUP(U321,Store_Showcase!B2:N134,13, FALSE), IF(VLOOKUP(D321,Sku_Consolidated!A2:S948,19,FALSE)="VAM",VLOOKUP(U321,Store_VAM!B2:N271,13, FALSE),VLOOKUP(U321,Store_SRP!B2:N103,13, FALSE)))</f>
      </c>
      <c r="AD321">
        <f>IF(IFERROR(AC321,TRUE)=TRUE, "-","OK")</f>
      </c>
      <c r="AE321">
        <f>IF(IFERROR(VLOOKUP(U321,Store_Showcase!B2:H134,{5}, FALSE), TRUE)=TRUE, IF(IFERROR(VLOOKUP(U321,Store_SRP!B2:H103,{5}, FALSE), TRUE)=TRUE,VLOOKUP(U321,Store_VAM!B2:H271,{5}, FALSE),VLOOKUP(U321,Store_SRP!B2:H103,{5}, FALSE)), VLOOKUP(U321,Store_Showcase!B2:H134,{5}, FALSE))</f>
      </c>
      <c r="AF321">
        <f>IF(IFERROR(VLOOKUP(U321,Store_Showcase!B2:H134,{6}, FALSE), TRUE)=TRUE, IF(IFERROR(VLOOKUP(U321,Store_SRP!B2:H103,{6}, FALSE), TRUE)=TRUE,VLOOKUP(U321,Store_VAM!B2:H271,{6}, FALSE),VLOOKUP(U321,Store_SRP!B2:H103,{6}, FALSE)), VLOOKUP(U321,Store_Showcase!B2:H134,{6}, FALSE))</f>
      </c>
      <c r="AG321">
        <f>VLOOKUP(D321,Sku_Consolidated!A2:R948,18,FALSE)</f>
      </c>
      <c r="AH321">
        <f>VLOOKUP(D321,Sku_Consolidated!A2:S948,19,FALSE)</f>
      </c>
      <c r="AI321">
        <f>VLOOKUP(D321,Sku_Consolidated!A2:T948,20,FALSE)</f>
      </c>
    </row>
    <row r="322" spans="1:35" x14ac:dyDescent="0.25">
      <c r="A322">
        <v>2024</v>
      </c>
      <c r="B322" t="s">
        <v>30</v>
      </c>
      <c r="C322" t="s">
        <v>31</v>
      </c>
      <c r="D322">
        <v>21872</v>
      </c>
      <c r="E322" t="s">
        <v>228</v>
      </c>
      <c r="F322" s="12" t="s">
        <v>166</v>
      </c>
      <c r="G322" s="12" t="s">
        <v>166</v>
      </c>
      <c r="H322" t="s">
        <v>10</v>
      </c>
      <c r="I322" s="13" t="s">
        <v>593</v>
      </c>
      <c r="J322" s="13">
        <f>IF(H322="EA", I322, 0)</f>
      </c>
      <c r="K322" s="13">
        <f>IF(H322="KG", I322, I322 * VLOOKUP(D322,Sku_Consolidated!A2:U948,21,FALSE))</f>
      </c>
      <c r="L322" s="14" t="s">
        <v>36</v>
      </c>
      <c r="M322">
        <v>88</v>
      </c>
      <c r="N322" s="14" t="s">
        <v>134</v>
      </c>
      <c r="O322" s="14" t="s">
        <v>594</v>
      </c>
      <c r="P322" s="14" t="s">
        <v>36</v>
      </c>
      <c r="Q322" s="14" t="s">
        <v>594</v>
      </c>
      <c r="R322">
        <f>IF(IFERROR(VLOOKUP(U322,Store_Showcase!B2:H134,7, FALSE), TRUE)=TRUE, IF(IFERROR(VLOOKUP(U322,Store_SRP!B2:H103,7, FALSE), TRUE)=TRUE,VLOOKUP(U322,Store_VAM!B2:H271,7, FALSE),VLOOKUP(U322,Store_SRP!B2:H103,7, FALSE)), VLOOKUP(U322,Store_Showcase!B2:H134,7, FALSE))</f>
      </c>
      <c r="S322">
        <f>IF(IFERROR(VLOOKUP(U322,Store_Showcase!B2:K134,10, FALSE), TRUE)=TRUE, IF(IFERROR(VLOOKUP(U322,Store_SRP!B2:K103,10, FALSE), TRUE)=TRUE,VLOOKUP(U322,Store_VAM!B2:K271,10, FALSE),VLOOKUP(U322,Store_SRP!B2:K103,10, FALSE)), VLOOKUP(U322,Store_Showcase!B2:K134,10, FALSE))</f>
      </c>
      <c r="T322">
        <f>IF(VLOOKUP(D322,Sku_Consolidated!A2:S948,19,FALSE)="SHOWCASE", VLOOKUP(U322,Store_Showcase!B2:L134,11, FALSE), IF(VLOOKUP(D322,Sku_Consolidated!A2:S948,19,FALSE)="VAM",VLOOKUP(U322,Store_VAM!B2:L271,11, FALSE),VLOOKUP(U322,Store_SRP!B2:L103,11, FALSE)))</f>
      </c>
      <c r="U322" s="14">
        <v>2012</v>
      </c>
      <c r="V322">
        <f>IF(VLOOKUP(D322,Sku_Consolidated!A2:S948,19,FALSE)="SHOWCASE", VLOOKUP(U322,Store_Showcase!B2:C134,2, FALSE), IF(VLOOKUP(D322,Sku_Consolidated!A2:S948,19,FALSE)="VAM",VLOOKUP(U322,Store_VAM!B2:C271,2, FALSE),VLOOKUP(U322,Store_SRP!B2:C103,2, FALSE)))</f>
      </c>
      <c r="W322">
        <f>VLOOKUP(D322,Sku_Consolidated!A2:G948, 7, FALSE)</f>
      </c>
      <c r="X322">
        <f>VLOOKUP(D322,Sku_Consolidated!A2:K948, 11, FALSE)</f>
      </c>
      <c r="Y322">
        <f>VLOOKUP(D322,Sku_Consolidated!A2:H948, 8, FALSE)</f>
      </c>
      <c r="Z322">
        <f>VLOOKUP(D322,Sku_Consolidated!A2:I948, 9, FALSE)</f>
      </c>
      <c r="AA322" t="s">
        <v>41</v>
      </c>
      <c r="AB322">
        <f>VLOOKUP(D322,Sku_Consolidated!A2:E948, {5}, FALSE)</f>
      </c>
      <c r="AC322">
        <f>IF(VLOOKUP(D322,Sku_Consolidated!A2:S948,19,FALSE)="SHOWCASE", VLOOKUP(U322,Store_Showcase!B2:N134,13, FALSE), IF(VLOOKUP(D322,Sku_Consolidated!A2:S948,19,FALSE)="VAM",VLOOKUP(U322,Store_VAM!B2:N271,13, FALSE),VLOOKUP(U322,Store_SRP!B2:N103,13, FALSE)))</f>
      </c>
      <c r="AD322">
        <f>IF(IFERROR(AC322,TRUE)=TRUE, "-","OK")</f>
      </c>
      <c r="AE322">
        <f>IF(IFERROR(VLOOKUP(U322,Store_Showcase!B2:H134,{5}, FALSE), TRUE)=TRUE, IF(IFERROR(VLOOKUP(U322,Store_SRP!B2:H103,{5}, FALSE), TRUE)=TRUE,VLOOKUP(U322,Store_VAM!B2:H271,{5}, FALSE),VLOOKUP(U322,Store_SRP!B2:H103,{5}, FALSE)), VLOOKUP(U322,Store_Showcase!B2:H134,{5}, FALSE))</f>
      </c>
      <c r="AF322">
        <f>IF(IFERROR(VLOOKUP(U322,Store_Showcase!B2:H134,{6}, FALSE), TRUE)=TRUE, IF(IFERROR(VLOOKUP(U322,Store_SRP!B2:H103,{6}, FALSE), TRUE)=TRUE,VLOOKUP(U322,Store_VAM!B2:H271,{6}, FALSE),VLOOKUP(U322,Store_SRP!B2:H103,{6}, FALSE)), VLOOKUP(U322,Store_Showcase!B2:H134,{6}, FALSE))</f>
      </c>
      <c r="AG322">
        <f>VLOOKUP(D322,Sku_Consolidated!A2:R948,18,FALSE)</f>
      </c>
      <c r="AH322">
        <f>VLOOKUP(D322,Sku_Consolidated!A2:S948,19,FALSE)</f>
      </c>
      <c r="AI322">
        <f>VLOOKUP(D322,Sku_Consolidated!A2:T948,20,FALSE)</f>
      </c>
    </row>
    <row r="323" spans="1:35" x14ac:dyDescent="0.25">
      <c r="A323">
        <v>2024</v>
      </c>
      <c r="B323" t="s">
        <v>30</v>
      </c>
      <c r="C323" t="s">
        <v>31</v>
      </c>
      <c r="D323">
        <v>21878</v>
      </c>
      <c r="E323" t="s">
        <v>409</v>
      </c>
      <c r="F323" s="12" t="s">
        <v>166</v>
      </c>
      <c r="G323" s="12" t="s">
        <v>166</v>
      </c>
      <c r="H323" t="s">
        <v>10</v>
      </c>
      <c r="I323" s="13" t="s">
        <v>595</v>
      </c>
      <c r="J323" s="13">
        <f>IF(H323="EA", I323, 0)</f>
      </c>
      <c r="K323" s="13">
        <f>IF(H323="KG", I323, I323 * VLOOKUP(D323,Sku_Consolidated!A2:U948,21,FALSE))</f>
      </c>
      <c r="L323" s="14" t="s">
        <v>36</v>
      </c>
      <c r="M323">
        <v>88</v>
      </c>
      <c r="N323" s="14" t="s">
        <v>596</v>
      </c>
      <c r="O323" s="14" t="s">
        <v>597</v>
      </c>
      <c r="P323" s="14" t="s">
        <v>36</v>
      </c>
      <c r="Q323" s="14" t="s">
        <v>597</v>
      </c>
      <c r="R323">
        <f>IF(IFERROR(VLOOKUP(U323,Store_Showcase!B2:H134,7, FALSE), TRUE)=TRUE, IF(IFERROR(VLOOKUP(U323,Store_SRP!B2:H103,7, FALSE), TRUE)=TRUE,VLOOKUP(U323,Store_VAM!B2:H271,7, FALSE),VLOOKUP(U323,Store_SRP!B2:H103,7, FALSE)), VLOOKUP(U323,Store_Showcase!B2:H134,7, FALSE))</f>
      </c>
      <c r="S323">
        <f>IF(IFERROR(VLOOKUP(U323,Store_Showcase!B2:K134,10, FALSE), TRUE)=TRUE, IF(IFERROR(VLOOKUP(U323,Store_SRP!B2:K103,10, FALSE), TRUE)=TRUE,VLOOKUP(U323,Store_VAM!B2:K271,10, FALSE),VLOOKUP(U323,Store_SRP!B2:K103,10, FALSE)), VLOOKUP(U323,Store_Showcase!B2:K134,10, FALSE))</f>
      </c>
      <c r="T323">
        <f>IF(VLOOKUP(D323,Sku_Consolidated!A2:S948,19,FALSE)="SHOWCASE", VLOOKUP(U323,Store_Showcase!B2:L134,11, FALSE), IF(VLOOKUP(D323,Sku_Consolidated!A2:S948,19,FALSE)="VAM",VLOOKUP(U323,Store_VAM!B2:L271,11, FALSE),VLOOKUP(U323,Store_SRP!B2:L103,11, FALSE)))</f>
      </c>
      <c r="U323" s="14">
        <v>2012</v>
      </c>
      <c r="V323">
        <f>IF(VLOOKUP(D323,Sku_Consolidated!A2:S948,19,FALSE)="SHOWCASE", VLOOKUP(U323,Store_Showcase!B2:C134,2, FALSE), IF(VLOOKUP(D323,Sku_Consolidated!A2:S948,19,FALSE)="VAM",VLOOKUP(U323,Store_VAM!B2:C271,2, FALSE),VLOOKUP(U323,Store_SRP!B2:C103,2, FALSE)))</f>
      </c>
      <c r="W323">
        <f>VLOOKUP(D323,Sku_Consolidated!A2:G948, 7, FALSE)</f>
      </c>
      <c r="X323">
        <f>VLOOKUP(D323,Sku_Consolidated!A2:K948, 11, FALSE)</f>
      </c>
      <c r="Y323">
        <f>VLOOKUP(D323,Sku_Consolidated!A2:H948, 8, FALSE)</f>
      </c>
      <c r="Z323">
        <f>VLOOKUP(D323,Sku_Consolidated!A2:I948, 9, FALSE)</f>
      </c>
      <c r="AA323" t="s">
        <v>41</v>
      </c>
      <c r="AB323">
        <f>VLOOKUP(D323,Sku_Consolidated!A2:E948, {5}, FALSE)</f>
      </c>
      <c r="AC323">
        <f>IF(VLOOKUP(D323,Sku_Consolidated!A2:S948,19,FALSE)="SHOWCASE", VLOOKUP(U323,Store_Showcase!B2:N134,13, FALSE), IF(VLOOKUP(D323,Sku_Consolidated!A2:S948,19,FALSE)="VAM",VLOOKUP(U323,Store_VAM!B2:N271,13, FALSE),VLOOKUP(U323,Store_SRP!B2:N103,13, FALSE)))</f>
      </c>
      <c r="AD323">
        <f>IF(IFERROR(AC323,TRUE)=TRUE, "-","OK")</f>
      </c>
      <c r="AE323">
        <f>IF(IFERROR(VLOOKUP(U323,Store_Showcase!B2:H134,{5}, FALSE), TRUE)=TRUE, IF(IFERROR(VLOOKUP(U323,Store_SRP!B2:H103,{5}, FALSE), TRUE)=TRUE,VLOOKUP(U323,Store_VAM!B2:H271,{5}, FALSE),VLOOKUP(U323,Store_SRP!B2:H103,{5}, FALSE)), VLOOKUP(U323,Store_Showcase!B2:H134,{5}, FALSE))</f>
      </c>
      <c r="AF323">
        <f>IF(IFERROR(VLOOKUP(U323,Store_Showcase!B2:H134,{6}, FALSE), TRUE)=TRUE, IF(IFERROR(VLOOKUP(U323,Store_SRP!B2:H103,{6}, FALSE), TRUE)=TRUE,VLOOKUP(U323,Store_VAM!B2:H271,{6}, FALSE),VLOOKUP(U323,Store_SRP!B2:H103,{6}, FALSE)), VLOOKUP(U323,Store_Showcase!B2:H134,{6}, FALSE))</f>
      </c>
      <c r="AG323">
        <f>VLOOKUP(D323,Sku_Consolidated!A2:R948,18,FALSE)</f>
      </c>
      <c r="AH323">
        <f>VLOOKUP(D323,Sku_Consolidated!A2:S948,19,FALSE)</f>
      </c>
      <c r="AI323">
        <f>VLOOKUP(D323,Sku_Consolidated!A2:T948,20,FALSE)</f>
      </c>
    </row>
    <row r="324" spans="1:35" x14ac:dyDescent="0.25">
      <c r="A324">
        <v>2024</v>
      </c>
      <c r="B324" t="s">
        <v>30</v>
      </c>
      <c r="C324" t="s">
        <v>31</v>
      </c>
      <c r="D324">
        <v>21826</v>
      </c>
      <c r="E324" t="s">
        <v>239</v>
      </c>
      <c r="F324" s="12" t="s">
        <v>84</v>
      </c>
      <c r="G324" s="12" t="s">
        <v>84</v>
      </c>
      <c r="H324" t="s">
        <v>10</v>
      </c>
      <c r="I324" s="13" t="s">
        <v>598</v>
      </c>
      <c r="J324" s="13">
        <f>IF(H324="EA", I324, 0)</f>
      </c>
      <c r="K324" s="13">
        <f>IF(H324="KG", I324, I324 * VLOOKUP(D324,Sku_Consolidated!A2:U948,21,FALSE))</f>
      </c>
      <c r="L324" s="14" t="s">
        <v>36</v>
      </c>
      <c r="M324">
        <v>88</v>
      </c>
      <c r="N324" s="14" t="s">
        <v>599</v>
      </c>
      <c r="O324" s="14" t="s">
        <v>600</v>
      </c>
      <c r="P324" s="14" t="s">
        <v>36</v>
      </c>
      <c r="Q324" s="14" t="s">
        <v>600</v>
      </c>
      <c r="R324">
        <f>IF(IFERROR(VLOOKUP(U324,Store_Showcase!B2:H134,7, FALSE), TRUE)=TRUE, IF(IFERROR(VLOOKUP(U324,Store_SRP!B2:H103,7, FALSE), TRUE)=TRUE,VLOOKUP(U324,Store_VAM!B2:H271,7, FALSE),VLOOKUP(U324,Store_SRP!B2:H103,7, FALSE)), VLOOKUP(U324,Store_Showcase!B2:H134,7, FALSE))</f>
      </c>
      <c r="S324">
        <f>IF(IFERROR(VLOOKUP(U324,Store_Showcase!B2:K134,10, FALSE), TRUE)=TRUE, IF(IFERROR(VLOOKUP(U324,Store_SRP!B2:K103,10, FALSE), TRUE)=TRUE,VLOOKUP(U324,Store_VAM!B2:K271,10, FALSE),VLOOKUP(U324,Store_SRP!B2:K103,10, FALSE)), VLOOKUP(U324,Store_Showcase!B2:K134,10, FALSE))</f>
      </c>
      <c r="T324">
        <f>IF(VLOOKUP(D324,Sku_Consolidated!A2:S948,19,FALSE)="SHOWCASE", VLOOKUP(U324,Store_Showcase!B2:L134,11, FALSE), IF(VLOOKUP(D324,Sku_Consolidated!A2:S948,19,FALSE)="VAM",VLOOKUP(U324,Store_VAM!B2:L271,11, FALSE),VLOOKUP(U324,Store_SRP!B2:L103,11, FALSE)))</f>
      </c>
      <c r="U324" s="14">
        <v>2012</v>
      </c>
      <c r="V324">
        <f>IF(VLOOKUP(D324,Sku_Consolidated!A2:S948,19,FALSE)="SHOWCASE", VLOOKUP(U324,Store_Showcase!B2:C134,2, FALSE), IF(VLOOKUP(D324,Sku_Consolidated!A2:S948,19,FALSE)="VAM",VLOOKUP(U324,Store_VAM!B2:C271,2, FALSE),VLOOKUP(U324,Store_SRP!B2:C103,2, FALSE)))</f>
      </c>
      <c r="W324">
        <f>VLOOKUP(D324,Sku_Consolidated!A2:G948, 7, FALSE)</f>
      </c>
      <c r="X324">
        <f>VLOOKUP(D324,Sku_Consolidated!A2:K948, 11, FALSE)</f>
      </c>
      <c r="Y324">
        <f>VLOOKUP(D324,Sku_Consolidated!A2:H948, 8, FALSE)</f>
      </c>
      <c r="Z324">
        <f>VLOOKUP(D324,Sku_Consolidated!A2:I948, 9, FALSE)</f>
      </c>
      <c r="AA324" t="s">
        <v>41</v>
      </c>
      <c r="AB324">
        <f>VLOOKUP(D324,Sku_Consolidated!A2:E948, {5}, FALSE)</f>
      </c>
      <c r="AC324">
        <f>IF(VLOOKUP(D324,Sku_Consolidated!A2:S948,19,FALSE)="SHOWCASE", VLOOKUP(U324,Store_Showcase!B2:N134,13, FALSE), IF(VLOOKUP(D324,Sku_Consolidated!A2:S948,19,FALSE)="VAM",VLOOKUP(U324,Store_VAM!B2:N271,13, FALSE),VLOOKUP(U324,Store_SRP!B2:N103,13, FALSE)))</f>
      </c>
      <c r="AD324">
        <f>IF(IFERROR(AC324,TRUE)=TRUE, "-","OK")</f>
      </c>
      <c r="AE324">
        <f>IF(IFERROR(VLOOKUP(U324,Store_Showcase!B2:H134,{5}, FALSE), TRUE)=TRUE, IF(IFERROR(VLOOKUP(U324,Store_SRP!B2:H103,{5}, FALSE), TRUE)=TRUE,VLOOKUP(U324,Store_VAM!B2:H271,{5}, FALSE),VLOOKUP(U324,Store_SRP!B2:H103,{5}, FALSE)), VLOOKUP(U324,Store_Showcase!B2:H134,{5}, FALSE))</f>
      </c>
      <c r="AF324">
        <f>IF(IFERROR(VLOOKUP(U324,Store_Showcase!B2:H134,{6}, FALSE), TRUE)=TRUE, IF(IFERROR(VLOOKUP(U324,Store_SRP!B2:H103,{6}, FALSE), TRUE)=TRUE,VLOOKUP(U324,Store_VAM!B2:H271,{6}, FALSE),VLOOKUP(U324,Store_SRP!B2:H103,{6}, FALSE)), VLOOKUP(U324,Store_Showcase!B2:H134,{6}, FALSE))</f>
      </c>
      <c r="AG324">
        <f>VLOOKUP(D324,Sku_Consolidated!A2:R948,18,FALSE)</f>
      </c>
      <c r="AH324">
        <f>VLOOKUP(D324,Sku_Consolidated!A2:S948,19,FALSE)</f>
      </c>
      <c r="AI324">
        <f>VLOOKUP(D324,Sku_Consolidated!A2:T948,20,FALSE)</f>
      </c>
    </row>
    <row r="325" spans="1:35" x14ac:dyDescent="0.25">
      <c r="A325">
        <v>2024</v>
      </c>
      <c r="B325" t="s">
        <v>30</v>
      </c>
      <c r="C325" t="s">
        <v>31</v>
      </c>
      <c r="D325">
        <v>21834</v>
      </c>
      <c r="E325" t="s">
        <v>303</v>
      </c>
      <c r="F325" s="12" t="s">
        <v>84</v>
      </c>
      <c r="G325" s="12" t="s">
        <v>84</v>
      </c>
      <c r="H325" t="s">
        <v>10</v>
      </c>
      <c r="I325" s="13" t="s">
        <v>601</v>
      </c>
      <c r="J325" s="13">
        <f>IF(H325="EA", I325, 0)</f>
      </c>
      <c r="K325" s="13">
        <f>IF(H325="KG", I325, I325 * VLOOKUP(D325,Sku_Consolidated!A2:U948,21,FALSE))</f>
      </c>
      <c r="L325" s="14" t="s">
        <v>36</v>
      </c>
      <c r="M325">
        <v>88</v>
      </c>
      <c r="N325" s="14" t="s">
        <v>602</v>
      </c>
      <c r="O325" s="14" t="s">
        <v>603</v>
      </c>
      <c r="P325" s="14" t="s">
        <v>36</v>
      </c>
      <c r="Q325" s="14" t="s">
        <v>603</v>
      </c>
      <c r="R325">
        <f>IF(IFERROR(VLOOKUP(U325,Store_Showcase!B2:H134,7, FALSE), TRUE)=TRUE, IF(IFERROR(VLOOKUP(U325,Store_SRP!B2:H103,7, FALSE), TRUE)=TRUE,VLOOKUP(U325,Store_VAM!B2:H271,7, FALSE),VLOOKUP(U325,Store_SRP!B2:H103,7, FALSE)), VLOOKUP(U325,Store_Showcase!B2:H134,7, FALSE))</f>
      </c>
      <c r="S325">
        <f>IF(IFERROR(VLOOKUP(U325,Store_Showcase!B2:K134,10, FALSE), TRUE)=TRUE, IF(IFERROR(VLOOKUP(U325,Store_SRP!B2:K103,10, FALSE), TRUE)=TRUE,VLOOKUP(U325,Store_VAM!B2:K271,10, FALSE),VLOOKUP(U325,Store_SRP!B2:K103,10, FALSE)), VLOOKUP(U325,Store_Showcase!B2:K134,10, FALSE))</f>
      </c>
      <c r="T325">
        <f>IF(VLOOKUP(D325,Sku_Consolidated!A2:S948,19,FALSE)="SHOWCASE", VLOOKUP(U325,Store_Showcase!B2:L134,11, FALSE), IF(VLOOKUP(D325,Sku_Consolidated!A2:S948,19,FALSE)="VAM",VLOOKUP(U325,Store_VAM!B2:L271,11, FALSE),VLOOKUP(U325,Store_SRP!B2:L103,11, FALSE)))</f>
      </c>
      <c r="U325" s="14">
        <v>2012</v>
      </c>
      <c r="V325">
        <f>IF(VLOOKUP(D325,Sku_Consolidated!A2:S948,19,FALSE)="SHOWCASE", VLOOKUP(U325,Store_Showcase!B2:C134,2, FALSE), IF(VLOOKUP(D325,Sku_Consolidated!A2:S948,19,FALSE)="VAM",VLOOKUP(U325,Store_VAM!B2:C271,2, FALSE),VLOOKUP(U325,Store_SRP!B2:C103,2, FALSE)))</f>
      </c>
      <c r="W325">
        <f>VLOOKUP(D325,Sku_Consolidated!A2:G948, 7, FALSE)</f>
      </c>
      <c r="X325">
        <f>VLOOKUP(D325,Sku_Consolidated!A2:K948, 11, FALSE)</f>
      </c>
      <c r="Y325">
        <f>VLOOKUP(D325,Sku_Consolidated!A2:H948, 8, FALSE)</f>
      </c>
      <c r="Z325">
        <f>VLOOKUP(D325,Sku_Consolidated!A2:I948, 9, FALSE)</f>
      </c>
      <c r="AA325" t="s">
        <v>41</v>
      </c>
      <c r="AB325">
        <f>VLOOKUP(D325,Sku_Consolidated!A2:E948, {5}, FALSE)</f>
      </c>
      <c r="AC325">
        <f>IF(VLOOKUP(D325,Sku_Consolidated!A2:S948,19,FALSE)="SHOWCASE", VLOOKUP(U325,Store_Showcase!B2:N134,13, FALSE), IF(VLOOKUP(D325,Sku_Consolidated!A2:S948,19,FALSE)="VAM",VLOOKUP(U325,Store_VAM!B2:N271,13, FALSE),VLOOKUP(U325,Store_SRP!B2:N103,13, FALSE)))</f>
      </c>
      <c r="AD325">
        <f>IF(IFERROR(AC325,TRUE)=TRUE, "-","OK")</f>
      </c>
      <c r="AE325">
        <f>IF(IFERROR(VLOOKUP(U325,Store_Showcase!B2:H134,{5}, FALSE), TRUE)=TRUE, IF(IFERROR(VLOOKUP(U325,Store_SRP!B2:H103,{5}, FALSE), TRUE)=TRUE,VLOOKUP(U325,Store_VAM!B2:H271,{5}, FALSE),VLOOKUP(U325,Store_SRP!B2:H103,{5}, FALSE)), VLOOKUP(U325,Store_Showcase!B2:H134,{5}, FALSE))</f>
      </c>
      <c r="AF325">
        <f>IF(IFERROR(VLOOKUP(U325,Store_Showcase!B2:H134,{6}, FALSE), TRUE)=TRUE, IF(IFERROR(VLOOKUP(U325,Store_SRP!B2:H103,{6}, FALSE), TRUE)=TRUE,VLOOKUP(U325,Store_VAM!B2:H271,{6}, FALSE),VLOOKUP(U325,Store_SRP!B2:H103,{6}, FALSE)), VLOOKUP(U325,Store_Showcase!B2:H134,{6}, FALSE))</f>
      </c>
      <c r="AG325">
        <f>VLOOKUP(D325,Sku_Consolidated!A2:R948,18,FALSE)</f>
      </c>
      <c r="AH325">
        <f>VLOOKUP(D325,Sku_Consolidated!A2:S948,19,FALSE)</f>
      </c>
      <c r="AI325">
        <f>VLOOKUP(D325,Sku_Consolidated!A2:T948,20,FALSE)</f>
      </c>
    </row>
    <row r="326" spans="1:35" x14ac:dyDescent="0.25">
      <c r="A326">
        <v>2024</v>
      </c>
      <c r="B326" t="s">
        <v>30</v>
      </c>
      <c r="C326" t="s">
        <v>31</v>
      </c>
      <c r="D326">
        <v>21841</v>
      </c>
      <c r="E326" t="s">
        <v>253</v>
      </c>
      <c r="F326" s="12" t="s">
        <v>84</v>
      </c>
      <c r="G326" s="12" t="s">
        <v>84</v>
      </c>
      <c r="H326" t="s">
        <v>10</v>
      </c>
      <c r="I326" s="13" t="s">
        <v>604</v>
      </c>
      <c r="J326" s="13">
        <f>IF(H326="EA", I326, 0)</f>
      </c>
      <c r="K326" s="13">
        <f>IF(H326="KG", I326, I326 * VLOOKUP(D326,Sku_Consolidated!A2:U948,21,FALSE))</f>
      </c>
      <c r="L326" s="14" t="s">
        <v>36</v>
      </c>
      <c r="M326">
        <v>88</v>
      </c>
      <c r="N326" s="14" t="s">
        <v>605</v>
      </c>
      <c r="O326" s="14" t="s">
        <v>606</v>
      </c>
      <c r="P326" s="14" t="s">
        <v>36</v>
      </c>
      <c r="Q326" s="14" t="s">
        <v>606</v>
      </c>
      <c r="R326">
        <f>IF(IFERROR(VLOOKUP(U326,Store_Showcase!B2:H134,7, FALSE), TRUE)=TRUE, IF(IFERROR(VLOOKUP(U326,Store_SRP!B2:H103,7, FALSE), TRUE)=TRUE,VLOOKUP(U326,Store_VAM!B2:H271,7, FALSE),VLOOKUP(U326,Store_SRP!B2:H103,7, FALSE)), VLOOKUP(U326,Store_Showcase!B2:H134,7, FALSE))</f>
      </c>
      <c r="S326">
        <f>IF(IFERROR(VLOOKUP(U326,Store_Showcase!B2:K134,10, FALSE), TRUE)=TRUE, IF(IFERROR(VLOOKUP(U326,Store_SRP!B2:K103,10, FALSE), TRUE)=TRUE,VLOOKUP(U326,Store_VAM!B2:K271,10, FALSE),VLOOKUP(U326,Store_SRP!B2:K103,10, FALSE)), VLOOKUP(U326,Store_Showcase!B2:K134,10, FALSE))</f>
      </c>
      <c r="T326">
        <f>IF(VLOOKUP(D326,Sku_Consolidated!A2:S948,19,FALSE)="SHOWCASE", VLOOKUP(U326,Store_Showcase!B2:L134,11, FALSE), IF(VLOOKUP(D326,Sku_Consolidated!A2:S948,19,FALSE)="VAM",VLOOKUP(U326,Store_VAM!B2:L271,11, FALSE),VLOOKUP(U326,Store_SRP!B2:L103,11, FALSE)))</f>
      </c>
      <c r="U326" s="14">
        <v>2012</v>
      </c>
      <c r="V326">
        <f>IF(VLOOKUP(D326,Sku_Consolidated!A2:S948,19,FALSE)="SHOWCASE", VLOOKUP(U326,Store_Showcase!B2:C134,2, FALSE), IF(VLOOKUP(D326,Sku_Consolidated!A2:S948,19,FALSE)="VAM",VLOOKUP(U326,Store_VAM!B2:C271,2, FALSE),VLOOKUP(U326,Store_SRP!B2:C103,2, FALSE)))</f>
      </c>
      <c r="W326">
        <f>VLOOKUP(D326,Sku_Consolidated!A2:G948, 7, FALSE)</f>
      </c>
      <c r="X326">
        <f>VLOOKUP(D326,Sku_Consolidated!A2:K948, 11, FALSE)</f>
      </c>
      <c r="Y326">
        <f>VLOOKUP(D326,Sku_Consolidated!A2:H948, 8, FALSE)</f>
      </c>
      <c r="Z326">
        <f>VLOOKUP(D326,Sku_Consolidated!A2:I948, 9, FALSE)</f>
      </c>
      <c r="AA326" t="s">
        <v>41</v>
      </c>
      <c r="AB326">
        <f>VLOOKUP(D326,Sku_Consolidated!A2:E948, {5}, FALSE)</f>
      </c>
      <c r="AC326">
        <f>IF(VLOOKUP(D326,Sku_Consolidated!A2:S948,19,FALSE)="SHOWCASE", VLOOKUP(U326,Store_Showcase!B2:N134,13, FALSE), IF(VLOOKUP(D326,Sku_Consolidated!A2:S948,19,FALSE)="VAM",VLOOKUP(U326,Store_VAM!B2:N271,13, FALSE),VLOOKUP(U326,Store_SRP!B2:N103,13, FALSE)))</f>
      </c>
      <c r="AD326">
        <f>IF(IFERROR(AC326,TRUE)=TRUE, "-","OK")</f>
      </c>
      <c r="AE326">
        <f>IF(IFERROR(VLOOKUP(U326,Store_Showcase!B2:H134,{5}, FALSE), TRUE)=TRUE, IF(IFERROR(VLOOKUP(U326,Store_SRP!B2:H103,{5}, FALSE), TRUE)=TRUE,VLOOKUP(U326,Store_VAM!B2:H271,{5}, FALSE),VLOOKUP(U326,Store_SRP!B2:H103,{5}, FALSE)), VLOOKUP(U326,Store_Showcase!B2:H134,{5}, FALSE))</f>
      </c>
      <c r="AF326">
        <f>IF(IFERROR(VLOOKUP(U326,Store_Showcase!B2:H134,{6}, FALSE), TRUE)=TRUE, IF(IFERROR(VLOOKUP(U326,Store_SRP!B2:H103,{6}, FALSE), TRUE)=TRUE,VLOOKUP(U326,Store_VAM!B2:H271,{6}, FALSE),VLOOKUP(U326,Store_SRP!B2:H103,{6}, FALSE)), VLOOKUP(U326,Store_Showcase!B2:H134,{6}, FALSE))</f>
      </c>
      <c r="AG326">
        <f>VLOOKUP(D326,Sku_Consolidated!A2:R948,18,FALSE)</f>
      </c>
      <c r="AH326">
        <f>VLOOKUP(D326,Sku_Consolidated!A2:S948,19,FALSE)</f>
      </c>
      <c r="AI326">
        <f>VLOOKUP(D326,Sku_Consolidated!A2:T948,20,FALSE)</f>
      </c>
    </row>
    <row r="327" spans="1:35" x14ac:dyDescent="0.25">
      <c r="A327">
        <v>2024</v>
      </c>
      <c r="B327" t="s">
        <v>30</v>
      </c>
      <c r="C327" t="s">
        <v>31</v>
      </c>
      <c r="D327">
        <v>21843</v>
      </c>
      <c r="E327" t="s">
        <v>216</v>
      </c>
      <c r="F327" s="12" t="s">
        <v>84</v>
      </c>
      <c r="G327" s="12" t="s">
        <v>84</v>
      </c>
      <c r="H327" t="s">
        <v>10</v>
      </c>
      <c r="I327" s="13" t="s">
        <v>246</v>
      </c>
      <c r="J327" s="13">
        <f>IF(H327="EA", I327, 0)</f>
      </c>
      <c r="K327" s="13">
        <f>IF(H327="KG", I327, I327 * VLOOKUP(D327,Sku_Consolidated!A2:U948,21,FALSE))</f>
      </c>
      <c r="L327" s="14" t="s">
        <v>36</v>
      </c>
      <c r="M327">
        <v>88</v>
      </c>
      <c r="N327" s="14" t="s">
        <v>607</v>
      </c>
      <c r="O327" s="14" t="s">
        <v>608</v>
      </c>
      <c r="P327" s="14" t="s">
        <v>36</v>
      </c>
      <c r="Q327" s="14" t="s">
        <v>608</v>
      </c>
      <c r="R327">
        <f>IF(IFERROR(VLOOKUP(U327,Store_Showcase!B2:H134,7, FALSE), TRUE)=TRUE, IF(IFERROR(VLOOKUP(U327,Store_SRP!B2:H103,7, FALSE), TRUE)=TRUE,VLOOKUP(U327,Store_VAM!B2:H271,7, FALSE),VLOOKUP(U327,Store_SRP!B2:H103,7, FALSE)), VLOOKUP(U327,Store_Showcase!B2:H134,7, FALSE))</f>
      </c>
      <c r="S327">
        <f>IF(IFERROR(VLOOKUP(U327,Store_Showcase!B2:K134,10, FALSE), TRUE)=TRUE, IF(IFERROR(VLOOKUP(U327,Store_SRP!B2:K103,10, FALSE), TRUE)=TRUE,VLOOKUP(U327,Store_VAM!B2:K271,10, FALSE),VLOOKUP(U327,Store_SRP!B2:K103,10, FALSE)), VLOOKUP(U327,Store_Showcase!B2:K134,10, FALSE))</f>
      </c>
      <c r="T327">
        <f>IF(VLOOKUP(D327,Sku_Consolidated!A2:S948,19,FALSE)="SHOWCASE", VLOOKUP(U327,Store_Showcase!B2:L134,11, FALSE), IF(VLOOKUP(D327,Sku_Consolidated!A2:S948,19,FALSE)="VAM",VLOOKUP(U327,Store_VAM!B2:L271,11, FALSE),VLOOKUP(U327,Store_SRP!B2:L103,11, FALSE)))</f>
      </c>
      <c r="U327" s="14">
        <v>2012</v>
      </c>
      <c r="V327">
        <f>IF(VLOOKUP(D327,Sku_Consolidated!A2:S948,19,FALSE)="SHOWCASE", VLOOKUP(U327,Store_Showcase!B2:C134,2, FALSE), IF(VLOOKUP(D327,Sku_Consolidated!A2:S948,19,FALSE)="VAM",VLOOKUP(U327,Store_VAM!B2:C271,2, FALSE),VLOOKUP(U327,Store_SRP!B2:C103,2, FALSE)))</f>
      </c>
      <c r="W327">
        <f>VLOOKUP(D327,Sku_Consolidated!A2:G948, 7, FALSE)</f>
      </c>
      <c r="X327">
        <f>VLOOKUP(D327,Sku_Consolidated!A2:K948, 11, FALSE)</f>
      </c>
      <c r="Y327">
        <f>VLOOKUP(D327,Sku_Consolidated!A2:H948, 8, FALSE)</f>
      </c>
      <c r="Z327">
        <f>VLOOKUP(D327,Sku_Consolidated!A2:I948, 9, FALSE)</f>
      </c>
      <c r="AA327" t="s">
        <v>41</v>
      </c>
      <c r="AB327">
        <f>VLOOKUP(D327,Sku_Consolidated!A2:E948, {5}, FALSE)</f>
      </c>
      <c r="AC327">
        <f>IF(VLOOKUP(D327,Sku_Consolidated!A2:S948,19,FALSE)="SHOWCASE", VLOOKUP(U327,Store_Showcase!B2:N134,13, FALSE), IF(VLOOKUP(D327,Sku_Consolidated!A2:S948,19,FALSE)="VAM",VLOOKUP(U327,Store_VAM!B2:N271,13, FALSE),VLOOKUP(U327,Store_SRP!B2:N103,13, FALSE)))</f>
      </c>
      <c r="AD327">
        <f>IF(IFERROR(AC327,TRUE)=TRUE, "-","OK")</f>
      </c>
      <c r="AE327">
        <f>IF(IFERROR(VLOOKUP(U327,Store_Showcase!B2:H134,{5}, FALSE), TRUE)=TRUE, IF(IFERROR(VLOOKUP(U327,Store_SRP!B2:H103,{5}, FALSE), TRUE)=TRUE,VLOOKUP(U327,Store_VAM!B2:H271,{5}, FALSE),VLOOKUP(U327,Store_SRP!B2:H103,{5}, FALSE)), VLOOKUP(U327,Store_Showcase!B2:H134,{5}, FALSE))</f>
      </c>
      <c r="AF327">
        <f>IF(IFERROR(VLOOKUP(U327,Store_Showcase!B2:H134,{6}, FALSE), TRUE)=TRUE, IF(IFERROR(VLOOKUP(U327,Store_SRP!B2:H103,{6}, FALSE), TRUE)=TRUE,VLOOKUP(U327,Store_VAM!B2:H271,{6}, FALSE),VLOOKUP(U327,Store_SRP!B2:H103,{6}, FALSE)), VLOOKUP(U327,Store_Showcase!B2:H134,{6}, FALSE))</f>
      </c>
      <c r="AG327">
        <f>VLOOKUP(D327,Sku_Consolidated!A2:R948,18,FALSE)</f>
      </c>
      <c r="AH327">
        <f>VLOOKUP(D327,Sku_Consolidated!A2:S948,19,FALSE)</f>
      </c>
      <c r="AI327">
        <f>VLOOKUP(D327,Sku_Consolidated!A2:T948,20,FALSE)</f>
      </c>
    </row>
    <row r="328" spans="1:35" x14ac:dyDescent="0.25">
      <c r="A328">
        <v>2024</v>
      </c>
      <c r="B328" t="s">
        <v>30</v>
      </c>
      <c r="C328" t="s">
        <v>31</v>
      </c>
      <c r="D328">
        <v>21844</v>
      </c>
      <c r="E328" t="s">
        <v>220</v>
      </c>
      <c r="F328" s="12" t="s">
        <v>84</v>
      </c>
      <c r="G328" s="12" t="s">
        <v>84</v>
      </c>
      <c r="H328" t="s">
        <v>10</v>
      </c>
      <c r="I328" s="13" t="s">
        <v>609</v>
      </c>
      <c r="J328" s="13">
        <f>IF(H328="EA", I328, 0)</f>
      </c>
      <c r="K328" s="13">
        <f>IF(H328="KG", I328, I328 * VLOOKUP(D328,Sku_Consolidated!A2:U948,21,FALSE))</f>
      </c>
      <c r="L328" s="14" t="s">
        <v>36</v>
      </c>
      <c r="M328">
        <v>88</v>
      </c>
      <c r="N328" s="14" t="s">
        <v>610</v>
      </c>
      <c r="O328" s="14" t="s">
        <v>611</v>
      </c>
      <c r="P328" s="14" t="s">
        <v>36</v>
      </c>
      <c r="Q328" s="14" t="s">
        <v>611</v>
      </c>
      <c r="R328">
        <f>IF(IFERROR(VLOOKUP(U328,Store_Showcase!B2:H134,7, FALSE), TRUE)=TRUE, IF(IFERROR(VLOOKUP(U328,Store_SRP!B2:H103,7, FALSE), TRUE)=TRUE,VLOOKUP(U328,Store_VAM!B2:H271,7, FALSE),VLOOKUP(U328,Store_SRP!B2:H103,7, FALSE)), VLOOKUP(U328,Store_Showcase!B2:H134,7, FALSE))</f>
      </c>
      <c r="S328">
        <f>IF(IFERROR(VLOOKUP(U328,Store_Showcase!B2:K134,10, FALSE), TRUE)=TRUE, IF(IFERROR(VLOOKUP(U328,Store_SRP!B2:K103,10, FALSE), TRUE)=TRUE,VLOOKUP(U328,Store_VAM!B2:K271,10, FALSE),VLOOKUP(U328,Store_SRP!B2:K103,10, FALSE)), VLOOKUP(U328,Store_Showcase!B2:K134,10, FALSE))</f>
      </c>
      <c r="T328">
        <f>IF(VLOOKUP(D328,Sku_Consolidated!A2:S948,19,FALSE)="SHOWCASE", VLOOKUP(U328,Store_Showcase!B2:L134,11, FALSE), IF(VLOOKUP(D328,Sku_Consolidated!A2:S948,19,FALSE)="VAM",VLOOKUP(U328,Store_VAM!B2:L271,11, FALSE),VLOOKUP(U328,Store_SRP!B2:L103,11, FALSE)))</f>
      </c>
      <c r="U328" s="14">
        <v>2012</v>
      </c>
      <c r="V328">
        <f>IF(VLOOKUP(D328,Sku_Consolidated!A2:S948,19,FALSE)="SHOWCASE", VLOOKUP(U328,Store_Showcase!B2:C134,2, FALSE), IF(VLOOKUP(D328,Sku_Consolidated!A2:S948,19,FALSE)="VAM",VLOOKUP(U328,Store_VAM!B2:C271,2, FALSE),VLOOKUP(U328,Store_SRP!B2:C103,2, FALSE)))</f>
      </c>
      <c r="W328">
        <f>VLOOKUP(D328,Sku_Consolidated!A2:G948, 7, FALSE)</f>
      </c>
      <c r="X328">
        <f>VLOOKUP(D328,Sku_Consolidated!A2:K948, 11, FALSE)</f>
      </c>
      <c r="Y328">
        <f>VLOOKUP(D328,Sku_Consolidated!A2:H948, 8, FALSE)</f>
      </c>
      <c r="Z328">
        <f>VLOOKUP(D328,Sku_Consolidated!A2:I948, 9, FALSE)</f>
      </c>
      <c r="AA328" t="s">
        <v>41</v>
      </c>
      <c r="AB328">
        <f>VLOOKUP(D328,Sku_Consolidated!A2:E948, {5}, FALSE)</f>
      </c>
      <c r="AC328">
        <f>IF(VLOOKUP(D328,Sku_Consolidated!A2:S948,19,FALSE)="SHOWCASE", VLOOKUP(U328,Store_Showcase!B2:N134,13, FALSE), IF(VLOOKUP(D328,Sku_Consolidated!A2:S948,19,FALSE)="VAM",VLOOKUP(U328,Store_VAM!B2:N271,13, FALSE),VLOOKUP(U328,Store_SRP!B2:N103,13, FALSE)))</f>
      </c>
      <c r="AD328">
        <f>IF(IFERROR(AC328,TRUE)=TRUE, "-","OK")</f>
      </c>
      <c r="AE328">
        <f>IF(IFERROR(VLOOKUP(U328,Store_Showcase!B2:H134,{5}, FALSE), TRUE)=TRUE, IF(IFERROR(VLOOKUP(U328,Store_SRP!B2:H103,{5}, FALSE), TRUE)=TRUE,VLOOKUP(U328,Store_VAM!B2:H271,{5}, FALSE),VLOOKUP(U328,Store_SRP!B2:H103,{5}, FALSE)), VLOOKUP(U328,Store_Showcase!B2:H134,{5}, FALSE))</f>
      </c>
      <c r="AF328">
        <f>IF(IFERROR(VLOOKUP(U328,Store_Showcase!B2:H134,{6}, FALSE), TRUE)=TRUE, IF(IFERROR(VLOOKUP(U328,Store_SRP!B2:H103,{6}, FALSE), TRUE)=TRUE,VLOOKUP(U328,Store_VAM!B2:H271,{6}, FALSE),VLOOKUP(U328,Store_SRP!B2:H103,{6}, FALSE)), VLOOKUP(U328,Store_Showcase!B2:H134,{6}, FALSE))</f>
      </c>
      <c r="AG328">
        <f>VLOOKUP(D328,Sku_Consolidated!A2:R948,18,FALSE)</f>
      </c>
      <c r="AH328">
        <f>VLOOKUP(D328,Sku_Consolidated!A2:S948,19,FALSE)</f>
      </c>
      <c r="AI328">
        <f>VLOOKUP(D328,Sku_Consolidated!A2:T948,20,FALSE)</f>
      </c>
    </row>
    <row r="329" spans="1:35" x14ac:dyDescent="0.25">
      <c r="A329">
        <v>2024</v>
      </c>
      <c r="B329" t="s">
        <v>30</v>
      </c>
      <c r="C329" t="s">
        <v>31</v>
      </c>
      <c r="D329">
        <v>21859</v>
      </c>
      <c r="E329" t="s">
        <v>368</v>
      </c>
      <c r="F329" s="12" t="s">
        <v>84</v>
      </c>
      <c r="G329" s="12" t="s">
        <v>84</v>
      </c>
      <c r="H329" t="s">
        <v>10</v>
      </c>
      <c r="I329" s="13" t="s">
        <v>612</v>
      </c>
      <c r="J329" s="13">
        <f>IF(H329="EA", I329, 0)</f>
      </c>
      <c r="K329" s="13">
        <f>IF(H329="KG", I329, I329 * VLOOKUP(D329,Sku_Consolidated!A2:U948,21,FALSE))</f>
      </c>
      <c r="L329" s="14" t="s">
        <v>36</v>
      </c>
      <c r="M329">
        <v>88</v>
      </c>
      <c r="N329" s="14" t="s">
        <v>613</v>
      </c>
      <c r="O329" s="14" t="s">
        <v>614</v>
      </c>
      <c r="P329" s="14" t="s">
        <v>36</v>
      </c>
      <c r="Q329" s="14" t="s">
        <v>614</v>
      </c>
      <c r="R329">
        <f>IF(IFERROR(VLOOKUP(U329,Store_Showcase!B2:H134,7, FALSE), TRUE)=TRUE, IF(IFERROR(VLOOKUP(U329,Store_SRP!B2:H103,7, FALSE), TRUE)=TRUE,VLOOKUP(U329,Store_VAM!B2:H271,7, FALSE),VLOOKUP(U329,Store_SRP!B2:H103,7, FALSE)), VLOOKUP(U329,Store_Showcase!B2:H134,7, FALSE))</f>
      </c>
      <c r="S329">
        <f>IF(IFERROR(VLOOKUP(U329,Store_Showcase!B2:K134,10, FALSE), TRUE)=TRUE, IF(IFERROR(VLOOKUP(U329,Store_SRP!B2:K103,10, FALSE), TRUE)=TRUE,VLOOKUP(U329,Store_VAM!B2:K271,10, FALSE),VLOOKUP(U329,Store_SRP!B2:K103,10, FALSE)), VLOOKUP(U329,Store_Showcase!B2:K134,10, FALSE))</f>
      </c>
      <c r="T329">
        <f>IF(VLOOKUP(D329,Sku_Consolidated!A2:S948,19,FALSE)="SHOWCASE", VLOOKUP(U329,Store_Showcase!B2:L134,11, FALSE), IF(VLOOKUP(D329,Sku_Consolidated!A2:S948,19,FALSE)="VAM",VLOOKUP(U329,Store_VAM!B2:L271,11, FALSE),VLOOKUP(U329,Store_SRP!B2:L103,11, FALSE)))</f>
      </c>
      <c r="U329" s="14">
        <v>2012</v>
      </c>
      <c r="V329">
        <f>IF(VLOOKUP(D329,Sku_Consolidated!A2:S948,19,FALSE)="SHOWCASE", VLOOKUP(U329,Store_Showcase!B2:C134,2, FALSE), IF(VLOOKUP(D329,Sku_Consolidated!A2:S948,19,FALSE)="VAM",VLOOKUP(U329,Store_VAM!B2:C271,2, FALSE),VLOOKUP(U329,Store_SRP!B2:C103,2, FALSE)))</f>
      </c>
      <c r="W329">
        <f>VLOOKUP(D329,Sku_Consolidated!A2:G948, 7, FALSE)</f>
      </c>
      <c r="X329">
        <f>VLOOKUP(D329,Sku_Consolidated!A2:K948, 11, FALSE)</f>
      </c>
      <c r="Y329">
        <f>VLOOKUP(D329,Sku_Consolidated!A2:H948, 8, FALSE)</f>
      </c>
      <c r="Z329">
        <f>VLOOKUP(D329,Sku_Consolidated!A2:I948, 9, FALSE)</f>
      </c>
      <c r="AA329" t="s">
        <v>41</v>
      </c>
      <c r="AB329">
        <f>VLOOKUP(D329,Sku_Consolidated!A2:E948, {5}, FALSE)</f>
      </c>
      <c r="AC329">
        <f>IF(VLOOKUP(D329,Sku_Consolidated!A2:S948,19,FALSE)="SHOWCASE", VLOOKUP(U329,Store_Showcase!B2:N134,13, FALSE), IF(VLOOKUP(D329,Sku_Consolidated!A2:S948,19,FALSE)="VAM",VLOOKUP(U329,Store_VAM!B2:N271,13, FALSE),VLOOKUP(U329,Store_SRP!B2:N103,13, FALSE)))</f>
      </c>
      <c r="AD329">
        <f>IF(IFERROR(AC329,TRUE)=TRUE, "-","OK")</f>
      </c>
      <c r="AE329">
        <f>IF(IFERROR(VLOOKUP(U329,Store_Showcase!B2:H134,{5}, FALSE), TRUE)=TRUE, IF(IFERROR(VLOOKUP(U329,Store_SRP!B2:H103,{5}, FALSE), TRUE)=TRUE,VLOOKUP(U329,Store_VAM!B2:H271,{5}, FALSE),VLOOKUP(U329,Store_SRP!B2:H103,{5}, FALSE)), VLOOKUP(U329,Store_Showcase!B2:H134,{5}, FALSE))</f>
      </c>
      <c r="AF329">
        <f>IF(IFERROR(VLOOKUP(U329,Store_Showcase!B2:H134,{6}, FALSE), TRUE)=TRUE, IF(IFERROR(VLOOKUP(U329,Store_SRP!B2:H103,{6}, FALSE), TRUE)=TRUE,VLOOKUP(U329,Store_VAM!B2:H271,{6}, FALSE),VLOOKUP(U329,Store_SRP!B2:H103,{6}, FALSE)), VLOOKUP(U329,Store_Showcase!B2:H134,{6}, FALSE))</f>
      </c>
      <c r="AG329">
        <f>VLOOKUP(D329,Sku_Consolidated!A2:R948,18,FALSE)</f>
      </c>
      <c r="AH329">
        <f>VLOOKUP(D329,Sku_Consolidated!A2:S948,19,FALSE)</f>
      </c>
      <c r="AI329">
        <f>VLOOKUP(D329,Sku_Consolidated!A2:T948,20,FALSE)</f>
      </c>
    </row>
    <row r="330" spans="1:35" x14ac:dyDescent="0.25">
      <c r="A330">
        <v>2024</v>
      </c>
      <c r="B330" t="s">
        <v>30</v>
      </c>
      <c r="C330" t="s">
        <v>31</v>
      </c>
      <c r="D330">
        <v>21862</v>
      </c>
      <c r="E330" t="s">
        <v>443</v>
      </c>
      <c r="F330" s="12" t="s">
        <v>84</v>
      </c>
      <c r="G330" s="12" t="s">
        <v>84</v>
      </c>
      <c r="H330" t="s">
        <v>10</v>
      </c>
      <c r="I330" s="13" t="s">
        <v>465</v>
      </c>
      <c r="J330" s="13">
        <f>IF(H330="EA", I330, 0)</f>
      </c>
      <c r="K330" s="13">
        <f>IF(H330="KG", I330, I330 * VLOOKUP(D330,Sku_Consolidated!A2:U948,21,FALSE))</f>
      </c>
      <c r="L330" s="14" t="s">
        <v>36</v>
      </c>
      <c r="M330">
        <v>88</v>
      </c>
      <c r="N330" s="14" t="s">
        <v>615</v>
      </c>
      <c r="O330" s="14" t="s">
        <v>616</v>
      </c>
      <c r="P330" s="14" t="s">
        <v>36</v>
      </c>
      <c r="Q330" s="14" t="s">
        <v>616</v>
      </c>
      <c r="R330">
        <f>IF(IFERROR(VLOOKUP(U330,Store_Showcase!B2:H134,7, FALSE), TRUE)=TRUE, IF(IFERROR(VLOOKUP(U330,Store_SRP!B2:H103,7, FALSE), TRUE)=TRUE,VLOOKUP(U330,Store_VAM!B2:H271,7, FALSE),VLOOKUP(U330,Store_SRP!B2:H103,7, FALSE)), VLOOKUP(U330,Store_Showcase!B2:H134,7, FALSE))</f>
      </c>
      <c r="S330">
        <f>IF(IFERROR(VLOOKUP(U330,Store_Showcase!B2:K134,10, FALSE), TRUE)=TRUE, IF(IFERROR(VLOOKUP(U330,Store_SRP!B2:K103,10, FALSE), TRUE)=TRUE,VLOOKUP(U330,Store_VAM!B2:K271,10, FALSE),VLOOKUP(U330,Store_SRP!B2:K103,10, FALSE)), VLOOKUP(U330,Store_Showcase!B2:K134,10, FALSE))</f>
      </c>
      <c r="T330">
        <f>IF(VLOOKUP(D330,Sku_Consolidated!A2:S948,19,FALSE)="SHOWCASE", VLOOKUP(U330,Store_Showcase!B2:L134,11, FALSE), IF(VLOOKUP(D330,Sku_Consolidated!A2:S948,19,FALSE)="VAM",VLOOKUP(U330,Store_VAM!B2:L271,11, FALSE),VLOOKUP(U330,Store_SRP!B2:L103,11, FALSE)))</f>
      </c>
      <c r="U330" s="14">
        <v>2012</v>
      </c>
      <c r="V330">
        <f>IF(VLOOKUP(D330,Sku_Consolidated!A2:S948,19,FALSE)="SHOWCASE", VLOOKUP(U330,Store_Showcase!B2:C134,2, FALSE), IF(VLOOKUP(D330,Sku_Consolidated!A2:S948,19,FALSE)="VAM",VLOOKUP(U330,Store_VAM!B2:C271,2, FALSE),VLOOKUP(U330,Store_SRP!B2:C103,2, FALSE)))</f>
      </c>
      <c r="W330">
        <f>VLOOKUP(D330,Sku_Consolidated!A2:G948, 7, FALSE)</f>
      </c>
      <c r="X330">
        <f>VLOOKUP(D330,Sku_Consolidated!A2:K948, 11, FALSE)</f>
      </c>
      <c r="Y330">
        <f>VLOOKUP(D330,Sku_Consolidated!A2:H948, 8, FALSE)</f>
      </c>
      <c r="Z330">
        <f>VLOOKUP(D330,Sku_Consolidated!A2:I948, 9, FALSE)</f>
      </c>
      <c r="AA330" t="s">
        <v>41</v>
      </c>
      <c r="AB330">
        <f>VLOOKUP(D330,Sku_Consolidated!A2:E948, {5}, FALSE)</f>
      </c>
      <c r="AC330">
        <f>IF(VLOOKUP(D330,Sku_Consolidated!A2:S948,19,FALSE)="SHOWCASE", VLOOKUP(U330,Store_Showcase!B2:N134,13, FALSE), IF(VLOOKUP(D330,Sku_Consolidated!A2:S948,19,FALSE)="VAM",VLOOKUP(U330,Store_VAM!B2:N271,13, FALSE),VLOOKUP(U330,Store_SRP!B2:N103,13, FALSE)))</f>
      </c>
      <c r="AD330">
        <f>IF(IFERROR(AC330,TRUE)=TRUE, "-","OK")</f>
      </c>
      <c r="AE330">
        <f>IF(IFERROR(VLOOKUP(U330,Store_Showcase!B2:H134,{5}, FALSE), TRUE)=TRUE, IF(IFERROR(VLOOKUP(U330,Store_SRP!B2:H103,{5}, FALSE), TRUE)=TRUE,VLOOKUP(U330,Store_VAM!B2:H271,{5}, FALSE),VLOOKUP(U330,Store_SRP!B2:H103,{5}, FALSE)), VLOOKUP(U330,Store_Showcase!B2:H134,{5}, FALSE))</f>
      </c>
      <c r="AF330">
        <f>IF(IFERROR(VLOOKUP(U330,Store_Showcase!B2:H134,{6}, FALSE), TRUE)=TRUE, IF(IFERROR(VLOOKUP(U330,Store_SRP!B2:H103,{6}, FALSE), TRUE)=TRUE,VLOOKUP(U330,Store_VAM!B2:H271,{6}, FALSE),VLOOKUP(U330,Store_SRP!B2:H103,{6}, FALSE)), VLOOKUP(U330,Store_Showcase!B2:H134,{6}, FALSE))</f>
      </c>
      <c r="AG330">
        <f>VLOOKUP(D330,Sku_Consolidated!A2:R948,18,FALSE)</f>
      </c>
      <c r="AH330">
        <f>VLOOKUP(D330,Sku_Consolidated!A2:S948,19,FALSE)</f>
      </c>
      <c r="AI330">
        <f>VLOOKUP(D330,Sku_Consolidated!A2:T948,20,FALSE)</f>
      </c>
    </row>
    <row r="331" spans="1:35" x14ac:dyDescent="0.25">
      <c r="A331">
        <v>2024</v>
      </c>
      <c r="B331" t="s">
        <v>30</v>
      </c>
      <c r="C331" t="s">
        <v>31</v>
      </c>
      <c r="D331">
        <v>21865</v>
      </c>
      <c r="E331" t="s">
        <v>263</v>
      </c>
      <c r="F331" s="12" t="s">
        <v>84</v>
      </c>
      <c r="G331" s="12" t="s">
        <v>84</v>
      </c>
      <c r="H331" t="s">
        <v>10</v>
      </c>
      <c r="I331" s="13" t="s">
        <v>617</v>
      </c>
      <c r="J331" s="13">
        <f>IF(H331="EA", I331, 0)</f>
      </c>
      <c r="K331" s="13">
        <f>IF(H331="KG", I331, I331 * VLOOKUP(D331,Sku_Consolidated!A2:U948,21,FALSE))</f>
      </c>
      <c r="L331" s="14" t="s">
        <v>36</v>
      </c>
      <c r="M331">
        <v>88</v>
      </c>
      <c r="N331" s="14" t="s">
        <v>618</v>
      </c>
      <c r="O331" s="14" t="s">
        <v>619</v>
      </c>
      <c r="P331" s="14" t="s">
        <v>36</v>
      </c>
      <c r="Q331" s="14" t="s">
        <v>619</v>
      </c>
      <c r="R331">
        <f>IF(IFERROR(VLOOKUP(U331,Store_Showcase!B2:H134,7, FALSE), TRUE)=TRUE, IF(IFERROR(VLOOKUP(U331,Store_SRP!B2:H103,7, FALSE), TRUE)=TRUE,VLOOKUP(U331,Store_VAM!B2:H271,7, FALSE),VLOOKUP(U331,Store_SRP!B2:H103,7, FALSE)), VLOOKUP(U331,Store_Showcase!B2:H134,7, FALSE))</f>
      </c>
      <c r="S331">
        <f>IF(IFERROR(VLOOKUP(U331,Store_Showcase!B2:K134,10, FALSE), TRUE)=TRUE, IF(IFERROR(VLOOKUP(U331,Store_SRP!B2:K103,10, FALSE), TRUE)=TRUE,VLOOKUP(U331,Store_VAM!B2:K271,10, FALSE),VLOOKUP(U331,Store_SRP!B2:K103,10, FALSE)), VLOOKUP(U331,Store_Showcase!B2:K134,10, FALSE))</f>
      </c>
      <c r="T331">
        <f>IF(VLOOKUP(D331,Sku_Consolidated!A2:S948,19,FALSE)="SHOWCASE", VLOOKUP(U331,Store_Showcase!B2:L134,11, FALSE), IF(VLOOKUP(D331,Sku_Consolidated!A2:S948,19,FALSE)="VAM",VLOOKUP(U331,Store_VAM!B2:L271,11, FALSE),VLOOKUP(U331,Store_SRP!B2:L103,11, FALSE)))</f>
      </c>
      <c r="U331" s="14">
        <v>2012</v>
      </c>
      <c r="V331">
        <f>IF(VLOOKUP(D331,Sku_Consolidated!A2:S948,19,FALSE)="SHOWCASE", VLOOKUP(U331,Store_Showcase!B2:C134,2, FALSE), IF(VLOOKUP(D331,Sku_Consolidated!A2:S948,19,FALSE)="VAM",VLOOKUP(U331,Store_VAM!B2:C271,2, FALSE),VLOOKUP(U331,Store_SRP!B2:C103,2, FALSE)))</f>
      </c>
      <c r="W331">
        <f>VLOOKUP(D331,Sku_Consolidated!A2:G948, 7, FALSE)</f>
      </c>
      <c r="X331">
        <f>VLOOKUP(D331,Sku_Consolidated!A2:K948, 11, FALSE)</f>
      </c>
      <c r="Y331">
        <f>VLOOKUP(D331,Sku_Consolidated!A2:H948, 8, FALSE)</f>
      </c>
      <c r="Z331">
        <f>VLOOKUP(D331,Sku_Consolidated!A2:I948, 9, FALSE)</f>
      </c>
      <c r="AA331" t="s">
        <v>41</v>
      </c>
      <c r="AB331">
        <f>VLOOKUP(D331,Sku_Consolidated!A2:E948, {5}, FALSE)</f>
      </c>
      <c r="AC331">
        <f>IF(VLOOKUP(D331,Sku_Consolidated!A2:S948,19,FALSE)="SHOWCASE", VLOOKUP(U331,Store_Showcase!B2:N134,13, FALSE), IF(VLOOKUP(D331,Sku_Consolidated!A2:S948,19,FALSE)="VAM",VLOOKUP(U331,Store_VAM!B2:N271,13, FALSE),VLOOKUP(U331,Store_SRP!B2:N103,13, FALSE)))</f>
      </c>
      <c r="AD331">
        <f>IF(IFERROR(AC331,TRUE)=TRUE, "-","OK")</f>
      </c>
      <c r="AE331">
        <f>IF(IFERROR(VLOOKUP(U331,Store_Showcase!B2:H134,{5}, FALSE), TRUE)=TRUE, IF(IFERROR(VLOOKUP(U331,Store_SRP!B2:H103,{5}, FALSE), TRUE)=TRUE,VLOOKUP(U331,Store_VAM!B2:H271,{5}, FALSE),VLOOKUP(U331,Store_SRP!B2:H103,{5}, FALSE)), VLOOKUP(U331,Store_Showcase!B2:H134,{5}, FALSE))</f>
      </c>
      <c r="AF331">
        <f>IF(IFERROR(VLOOKUP(U331,Store_Showcase!B2:H134,{6}, FALSE), TRUE)=TRUE, IF(IFERROR(VLOOKUP(U331,Store_SRP!B2:H103,{6}, FALSE), TRUE)=TRUE,VLOOKUP(U331,Store_VAM!B2:H271,{6}, FALSE),VLOOKUP(U331,Store_SRP!B2:H103,{6}, FALSE)), VLOOKUP(U331,Store_Showcase!B2:H134,{6}, FALSE))</f>
      </c>
      <c r="AG331">
        <f>VLOOKUP(D331,Sku_Consolidated!A2:R948,18,FALSE)</f>
      </c>
      <c r="AH331">
        <f>VLOOKUP(D331,Sku_Consolidated!A2:S948,19,FALSE)</f>
      </c>
      <c r="AI331">
        <f>VLOOKUP(D331,Sku_Consolidated!A2:T948,20,FALSE)</f>
      </c>
    </row>
    <row r="332" spans="1:35" x14ac:dyDescent="0.25">
      <c r="A332">
        <v>2024</v>
      </c>
      <c r="B332" t="s">
        <v>30</v>
      </c>
      <c r="C332" t="s">
        <v>31</v>
      </c>
      <c r="D332">
        <v>21866</v>
      </c>
      <c r="E332" t="s">
        <v>267</v>
      </c>
      <c r="F332" s="12" t="s">
        <v>84</v>
      </c>
      <c r="G332" s="12" t="s">
        <v>84</v>
      </c>
      <c r="H332" t="s">
        <v>10</v>
      </c>
      <c r="I332" s="13" t="s">
        <v>620</v>
      </c>
      <c r="J332" s="13">
        <f>IF(H332="EA", I332, 0)</f>
      </c>
      <c r="K332" s="13">
        <f>IF(H332="KG", I332, I332 * VLOOKUP(D332,Sku_Consolidated!A2:U948,21,FALSE))</f>
      </c>
      <c r="L332" s="14" t="s">
        <v>36</v>
      </c>
      <c r="M332">
        <v>88</v>
      </c>
      <c r="N332" s="14" t="s">
        <v>621</v>
      </c>
      <c r="O332" s="14" t="s">
        <v>622</v>
      </c>
      <c r="P332" s="14" t="s">
        <v>36</v>
      </c>
      <c r="Q332" s="14" t="s">
        <v>622</v>
      </c>
      <c r="R332">
        <f>IF(IFERROR(VLOOKUP(U332,Store_Showcase!B2:H134,7, FALSE), TRUE)=TRUE, IF(IFERROR(VLOOKUP(U332,Store_SRP!B2:H103,7, FALSE), TRUE)=TRUE,VLOOKUP(U332,Store_VAM!B2:H271,7, FALSE),VLOOKUP(U332,Store_SRP!B2:H103,7, FALSE)), VLOOKUP(U332,Store_Showcase!B2:H134,7, FALSE))</f>
      </c>
      <c r="S332">
        <f>IF(IFERROR(VLOOKUP(U332,Store_Showcase!B2:K134,10, FALSE), TRUE)=TRUE, IF(IFERROR(VLOOKUP(U332,Store_SRP!B2:K103,10, FALSE), TRUE)=TRUE,VLOOKUP(U332,Store_VAM!B2:K271,10, FALSE),VLOOKUP(U332,Store_SRP!B2:K103,10, FALSE)), VLOOKUP(U332,Store_Showcase!B2:K134,10, FALSE))</f>
      </c>
      <c r="T332">
        <f>IF(VLOOKUP(D332,Sku_Consolidated!A2:S948,19,FALSE)="SHOWCASE", VLOOKUP(U332,Store_Showcase!B2:L134,11, FALSE), IF(VLOOKUP(D332,Sku_Consolidated!A2:S948,19,FALSE)="VAM",VLOOKUP(U332,Store_VAM!B2:L271,11, FALSE),VLOOKUP(U332,Store_SRP!B2:L103,11, FALSE)))</f>
      </c>
      <c r="U332" s="14">
        <v>2012</v>
      </c>
      <c r="V332">
        <f>IF(VLOOKUP(D332,Sku_Consolidated!A2:S948,19,FALSE)="SHOWCASE", VLOOKUP(U332,Store_Showcase!B2:C134,2, FALSE), IF(VLOOKUP(D332,Sku_Consolidated!A2:S948,19,FALSE)="VAM",VLOOKUP(U332,Store_VAM!B2:C271,2, FALSE),VLOOKUP(U332,Store_SRP!B2:C103,2, FALSE)))</f>
      </c>
      <c r="W332">
        <f>VLOOKUP(D332,Sku_Consolidated!A2:G948, 7, FALSE)</f>
      </c>
      <c r="X332">
        <f>VLOOKUP(D332,Sku_Consolidated!A2:K948, 11, FALSE)</f>
      </c>
      <c r="Y332">
        <f>VLOOKUP(D332,Sku_Consolidated!A2:H948, 8, FALSE)</f>
      </c>
      <c r="Z332">
        <f>VLOOKUP(D332,Sku_Consolidated!A2:I948, 9, FALSE)</f>
      </c>
      <c r="AA332" t="s">
        <v>41</v>
      </c>
      <c r="AB332">
        <f>VLOOKUP(D332,Sku_Consolidated!A2:E948, {5}, FALSE)</f>
      </c>
      <c r="AC332">
        <f>IF(VLOOKUP(D332,Sku_Consolidated!A2:S948,19,FALSE)="SHOWCASE", VLOOKUP(U332,Store_Showcase!B2:N134,13, FALSE), IF(VLOOKUP(D332,Sku_Consolidated!A2:S948,19,FALSE)="VAM",VLOOKUP(U332,Store_VAM!B2:N271,13, FALSE),VLOOKUP(U332,Store_SRP!B2:N103,13, FALSE)))</f>
      </c>
      <c r="AD332">
        <f>IF(IFERROR(AC332,TRUE)=TRUE, "-","OK")</f>
      </c>
      <c r="AE332">
        <f>IF(IFERROR(VLOOKUP(U332,Store_Showcase!B2:H134,{5}, FALSE), TRUE)=TRUE, IF(IFERROR(VLOOKUP(U332,Store_SRP!B2:H103,{5}, FALSE), TRUE)=TRUE,VLOOKUP(U332,Store_VAM!B2:H271,{5}, FALSE),VLOOKUP(U332,Store_SRP!B2:H103,{5}, FALSE)), VLOOKUP(U332,Store_Showcase!B2:H134,{5}, FALSE))</f>
      </c>
      <c r="AF332">
        <f>IF(IFERROR(VLOOKUP(U332,Store_Showcase!B2:H134,{6}, FALSE), TRUE)=TRUE, IF(IFERROR(VLOOKUP(U332,Store_SRP!B2:H103,{6}, FALSE), TRUE)=TRUE,VLOOKUP(U332,Store_VAM!B2:H271,{6}, FALSE),VLOOKUP(U332,Store_SRP!B2:H103,{6}, FALSE)), VLOOKUP(U332,Store_Showcase!B2:H134,{6}, FALSE))</f>
      </c>
      <c r="AG332">
        <f>VLOOKUP(D332,Sku_Consolidated!A2:R948,18,FALSE)</f>
      </c>
      <c r="AH332">
        <f>VLOOKUP(D332,Sku_Consolidated!A2:S948,19,FALSE)</f>
      </c>
      <c r="AI332">
        <f>VLOOKUP(D332,Sku_Consolidated!A2:T948,20,FALSE)</f>
      </c>
    </row>
    <row r="333" spans="1:35" x14ac:dyDescent="0.25">
      <c r="A333">
        <v>2024</v>
      </c>
      <c r="B333" t="s">
        <v>30</v>
      </c>
      <c r="C333" t="s">
        <v>31</v>
      </c>
      <c r="D333">
        <v>21870</v>
      </c>
      <c r="E333" t="s">
        <v>271</v>
      </c>
      <c r="F333" s="12" t="s">
        <v>84</v>
      </c>
      <c r="G333" s="12" t="s">
        <v>84</v>
      </c>
      <c r="H333" t="s">
        <v>10</v>
      </c>
      <c r="I333" s="13" t="s">
        <v>601</v>
      </c>
      <c r="J333" s="13">
        <f>IF(H333="EA", I333, 0)</f>
      </c>
      <c r="K333" s="13">
        <f>IF(H333="KG", I333, I333 * VLOOKUP(D333,Sku_Consolidated!A2:U948,21,FALSE))</f>
      </c>
      <c r="L333" s="14" t="s">
        <v>36</v>
      </c>
      <c r="M333">
        <v>88</v>
      </c>
      <c r="N333" s="14" t="s">
        <v>623</v>
      </c>
      <c r="O333" s="14" t="s">
        <v>624</v>
      </c>
      <c r="P333" s="14" t="s">
        <v>36</v>
      </c>
      <c r="Q333" s="14" t="s">
        <v>624</v>
      </c>
      <c r="R333">
        <f>IF(IFERROR(VLOOKUP(U333,Store_Showcase!B2:H134,7, FALSE), TRUE)=TRUE, IF(IFERROR(VLOOKUP(U333,Store_SRP!B2:H103,7, FALSE), TRUE)=TRUE,VLOOKUP(U333,Store_VAM!B2:H271,7, FALSE),VLOOKUP(U333,Store_SRP!B2:H103,7, FALSE)), VLOOKUP(U333,Store_Showcase!B2:H134,7, FALSE))</f>
      </c>
      <c r="S333">
        <f>IF(IFERROR(VLOOKUP(U333,Store_Showcase!B2:K134,10, FALSE), TRUE)=TRUE, IF(IFERROR(VLOOKUP(U333,Store_SRP!B2:K103,10, FALSE), TRUE)=TRUE,VLOOKUP(U333,Store_VAM!B2:K271,10, FALSE),VLOOKUP(U333,Store_SRP!B2:K103,10, FALSE)), VLOOKUP(U333,Store_Showcase!B2:K134,10, FALSE))</f>
      </c>
      <c r="T333">
        <f>IF(VLOOKUP(D333,Sku_Consolidated!A2:S948,19,FALSE)="SHOWCASE", VLOOKUP(U333,Store_Showcase!B2:L134,11, FALSE), IF(VLOOKUP(D333,Sku_Consolidated!A2:S948,19,FALSE)="VAM",VLOOKUP(U333,Store_VAM!B2:L271,11, FALSE),VLOOKUP(U333,Store_SRP!B2:L103,11, FALSE)))</f>
      </c>
      <c r="U333" s="14">
        <v>2012</v>
      </c>
      <c r="V333">
        <f>IF(VLOOKUP(D333,Sku_Consolidated!A2:S948,19,FALSE)="SHOWCASE", VLOOKUP(U333,Store_Showcase!B2:C134,2, FALSE), IF(VLOOKUP(D333,Sku_Consolidated!A2:S948,19,FALSE)="VAM",VLOOKUP(U333,Store_VAM!B2:C271,2, FALSE),VLOOKUP(U333,Store_SRP!B2:C103,2, FALSE)))</f>
      </c>
      <c r="W333">
        <f>VLOOKUP(D333,Sku_Consolidated!A2:G948, 7, FALSE)</f>
      </c>
      <c r="X333">
        <f>VLOOKUP(D333,Sku_Consolidated!A2:K948, 11, FALSE)</f>
      </c>
      <c r="Y333">
        <f>VLOOKUP(D333,Sku_Consolidated!A2:H948, 8, FALSE)</f>
      </c>
      <c r="Z333">
        <f>VLOOKUP(D333,Sku_Consolidated!A2:I948, 9, FALSE)</f>
      </c>
      <c r="AA333" t="s">
        <v>41</v>
      </c>
      <c r="AB333">
        <f>VLOOKUP(D333,Sku_Consolidated!A2:E948, {5}, FALSE)</f>
      </c>
      <c r="AC333">
        <f>IF(VLOOKUP(D333,Sku_Consolidated!A2:S948,19,FALSE)="SHOWCASE", VLOOKUP(U333,Store_Showcase!B2:N134,13, FALSE), IF(VLOOKUP(D333,Sku_Consolidated!A2:S948,19,FALSE)="VAM",VLOOKUP(U333,Store_VAM!B2:N271,13, FALSE),VLOOKUP(U333,Store_SRP!B2:N103,13, FALSE)))</f>
      </c>
      <c r="AD333">
        <f>IF(IFERROR(AC333,TRUE)=TRUE, "-","OK")</f>
      </c>
      <c r="AE333">
        <f>IF(IFERROR(VLOOKUP(U333,Store_Showcase!B2:H134,{5}, FALSE), TRUE)=TRUE, IF(IFERROR(VLOOKUP(U333,Store_SRP!B2:H103,{5}, FALSE), TRUE)=TRUE,VLOOKUP(U333,Store_VAM!B2:H271,{5}, FALSE),VLOOKUP(U333,Store_SRP!B2:H103,{5}, FALSE)), VLOOKUP(U333,Store_Showcase!B2:H134,{5}, FALSE))</f>
      </c>
      <c r="AF333">
        <f>IF(IFERROR(VLOOKUP(U333,Store_Showcase!B2:H134,{6}, FALSE), TRUE)=TRUE, IF(IFERROR(VLOOKUP(U333,Store_SRP!B2:H103,{6}, FALSE), TRUE)=TRUE,VLOOKUP(U333,Store_VAM!B2:H271,{6}, FALSE),VLOOKUP(U333,Store_SRP!B2:H103,{6}, FALSE)), VLOOKUP(U333,Store_Showcase!B2:H134,{6}, FALSE))</f>
      </c>
      <c r="AG333">
        <f>VLOOKUP(D333,Sku_Consolidated!A2:R948,18,FALSE)</f>
      </c>
      <c r="AH333">
        <f>VLOOKUP(D333,Sku_Consolidated!A2:S948,19,FALSE)</f>
      </c>
      <c r="AI333">
        <f>VLOOKUP(D333,Sku_Consolidated!A2:T948,20,FALSE)</f>
      </c>
    </row>
    <row r="334" spans="1:35" x14ac:dyDescent="0.25">
      <c r="A334">
        <v>2024</v>
      </c>
      <c r="B334" t="s">
        <v>30</v>
      </c>
      <c r="C334" t="s">
        <v>31</v>
      </c>
      <c r="D334">
        <v>21872</v>
      </c>
      <c r="E334" t="s">
        <v>228</v>
      </c>
      <c r="F334" s="12" t="s">
        <v>84</v>
      </c>
      <c r="G334" s="12" t="s">
        <v>84</v>
      </c>
      <c r="H334" t="s">
        <v>10</v>
      </c>
      <c r="I334" s="13" t="s">
        <v>520</v>
      </c>
      <c r="J334" s="13">
        <f>IF(H334="EA", I334, 0)</f>
      </c>
      <c r="K334" s="13">
        <f>IF(H334="KG", I334, I334 * VLOOKUP(D334,Sku_Consolidated!A2:U948,21,FALSE))</f>
      </c>
      <c r="L334" s="14" t="s">
        <v>36</v>
      </c>
      <c r="M334">
        <v>88</v>
      </c>
      <c r="N334" s="14" t="s">
        <v>625</v>
      </c>
      <c r="O334" s="14" t="s">
        <v>626</v>
      </c>
      <c r="P334" s="14" t="s">
        <v>36</v>
      </c>
      <c r="Q334" s="14" t="s">
        <v>626</v>
      </c>
      <c r="R334">
        <f>IF(IFERROR(VLOOKUP(U334,Store_Showcase!B2:H134,7, FALSE), TRUE)=TRUE, IF(IFERROR(VLOOKUP(U334,Store_SRP!B2:H103,7, FALSE), TRUE)=TRUE,VLOOKUP(U334,Store_VAM!B2:H271,7, FALSE),VLOOKUP(U334,Store_SRP!B2:H103,7, FALSE)), VLOOKUP(U334,Store_Showcase!B2:H134,7, FALSE))</f>
      </c>
      <c r="S334">
        <f>IF(IFERROR(VLOOKUP(U334,Store_Showcase!B2:K134,10, FALSE), TRUE)=TRUE, IF(IFERROR(VLOOKUP(U334,Store_SRP!B2:K103,10, FALSE), TRUE)=TRUE,VLOOKUP(U334,Store_VAM!B2:K271,10, FALSE),VLOOKUP(U334,Store_SRP!B2:K103,10, FALSE)), VLOOKUP(U334,Store_Showcase!B2:K134,10, FALSE))</f>
      </c>
      <c r="T334">
        <f>IF(VLOOKUP(D334,Sku_Consolidated!A2:S948,19,FALSE)="SHOWCASE", VLOOKUP(U334,Store_Showcase!B2:L134,11, FALSE), IF(VLOOKUP(D334,Sku_Consolidated!A2:S948,19,FALSE)="VAM",VLOOKUP(U334,Store_VAM!B2:L271,11, FALSE),VLOOKUP(U334,Store_SRP!B2:L103,11, FALSE)))</f>
      </c>
      <c r="U334" s="14">
        <v>2012</v>
      </c>
      <c r="V334">
        <f>IF(VLOOKUP(D334,Sku_Consolidated!A2:S948,19,FALSE)="SHOWCASE", VLOOKUP(U334,Store_Showcase!B2:C134,2, FALSE), IF(VLOOKUP(D334,Sku_Consolidated!A2:S948,19,FALSE)="VAM",VLOOKUP(U334,Store_VAM!B2:C271,2, FALSE),VLOOKUP(U334,Store_SRP!B2:C103,2, FALSE)))</f>
      </c>
      <c r="W334">
        <f>VLOOKUP(D334,Sku_Consolidated!A2:G948, 7, FALSE)</f>
      </c>
      <c r="X334">
        <f>VLOOKUP(D334,Sku_Consolidated!A2:K948, 11, FALSE)</f>
      </c>
      <c r="Y334">
        <f>VLOOKUP(D334,Sku_Consolidated!A2:H948, 8, FALSE)</f>
      </c>
      <c r="Z334">
        <f>VLOOKUP(D334,Sku_Consolidated!A2:I948, 9, FALSE)</f>
      </c>
      <c r="AA334" t="s">
        <v>41</v>
      </c>
      <c r="AB334">
        <f>VLOOKUP(D334,Sku_Consolidated!A2:E948, {5}, FALSE)</f>
      </c>
      <c r="AC334">
        <f>IF(VLOOKUP(D334,Sku_Consolidated!A2:S948,19,FALSE)="SHOWCASE", VLOOKUP(U334,Store_Showcase!B2:N134,13, FALSE), IF(VLOOKUP(D334,Sku_Consolidated!A2:S948,19,FALSE)="VAM",VLOOKUP(U334,Store_VAM!B2:N271,13, FALSE),VLOOKUP(U334,Store_SRP!B2:N103,13, FALSE)))</f>
      </c>
      <c r="AD334">
        <f>IF(IFERROR(AC334,TRUE)=TRUE, "-","OK")</f>
      </c>
      <c r="AE334">
        <f>IF(IFERROR(VLOOKUP(U334,Store_Showcase!B2:H134,{5}, FALSE), TRUE)=TRUE, IF(IFERROR(VLOOKUP(U334,Store_SRP!B2:H103,{5}, FALSE), TRUE)=TRUE,VLOOKUP(U334,Store_VAM!B2:H271,{5}, FALSE),VLOOKUP(U334,Store_SRP!B2:H103,{5}, FALSE)), VLOOKUP(U334,Store_Showcase!B2:H134,{5}, FALSE))</f>
      </c>
      <c r="AF334">
        <f>IF(IFERROR(VLOOKUP(U334,Store_Showcase!B2:H134,{6}, FALSE), TRUE)=TRUE, IF(IFERROR(VLOOKUP(U334,Store_SRP!B2:H103,{6}, FALSE), TRUE)=TRUE,VLOOKUP(U334,Store_VAM!B2:H271,{6}, FALSE),VLOOKUP(U334,Store_SRP!B2:H103,{6}, FALSE)), VLOOKUP(U334,Store_Showcase!B2:H134,{6}, FALSE))</f>
      </c>
      <c r="AG334">
        <f>VLOOKUP(D334,Sku_Consolidated!A2:R948,18,FALSE)</f>
      </c>
      <c r="AH334">
        <f>VLOOKUP(D334,Sku_Consolidated!A2:S948,19,FALSE)</f>
      </c>
      <c r="AI334">
        <f>VLOOKUP(D334,Sku_Consolidated!A2:T948,20,FALSE)</f>
      </c>
    </row>
    <row r="335" spans="1:35" x14ac:dyDescent="0.25">
      <c r="A335">
        <v>2024</v>
      </c>
      <c r="B335" t="s">
        <v>30</v>
      </c>
      <c r="C335" t="s">
        <v>31</v>
      </c>
      <c r="D335">
        <v>21825</v>
      </c>
      <c r="E335" t="s">
        <v>208</v>
      </c>
      <c r="F335" s="12" t="s">
        <v>89</v>
      </c>
      <c r="G335" s="12" t="s">
        <v>89</v>
      </c>
      <c r="H335" t="s">
        <v>10</v>
      </c>
      <c r="I335" s="13" t="s">
        <v>288</v>
      </c>
      <c r="J335" s="13">
        <f>IF(H335="EA", I335, 0)</f>
      </c>
      <c r="K335" s="13">
        <f>IF(H335="KG", I335, I335 * VLOOKUP(D335,Sku_Consolidated!A2:U948,21,FALSE))</f>
      </c>
      <c r="L335" s="14" t="s">
        <v>36</v>
      </c>
      <c r="M335">
        <v>88</v>
      </c>
      <c r="N335" s="14" t="s">
        <v>627</v>
      </c>
      <c r="O335" s="14" t="s">
        <v>628</v>
      </c>
      <c r="P335" s="14" t="s">
        <v>36</v>
      </c>
      <c r="Q335" s="14" t="s">
        <v>628</v>
      </c>
      <c r="R335">
        <f>IF(IFERROR(VLOOKUP(U335,Store_Showcase!B2:H134,7, FALSE), TRUE)=TRUE, IF(IFERROR(VLOOKUP(U335,Store_SRP!B2:H103,7, FALSE), TRUE)=TRUE,VLOOKUP(U335,Store_VAM!B2:H271,7, FALSE),VLOOKUP(U335,Store_SRP!B2:H103,7, FALSE)), VLOOKUP(U335,Store_Showcase!B2:H134,7, FALSE))</f>
      </c>
      <c r="S335">
        <f>IF(IFERROR(VLOOKUP(U335,Store_Showcase!B2:K134,10, FALSE), TRUE)=TRUE, IF(IFERROR(VLOOKUP(U335,Store_SRP!B2:K103,10, FALSE), TRUE)=TRUE,VLOOKUP(U335,Store_VAM!B2:K271,10, FALSE),VLOOKUP(U335,Store_SRP!B2:K103,10, FALSE)), VLOOKUP(U335,Store_Showcase!B2:K134,10, FALSE))</f>
      </c>
      <c r="T335">
        <f>IF(VLOOKUP(D335,Sku_Consolidated!A2:S948,19,FALSE)="SHOWCASE", VLOOKUP(U335,Store_Showcase!B2:L134,11, FALSE), IF(VLOOKUP(D335,Sku_Consolidated!A2:S948,19,FALSE)="VAM",VLOOKUP(U335,Store_VAM!B2:L271,11, FALSE),VLOOKUP(U335,Store_SRP!B2:L103,11, FALSE)))</f>
      </c>
      <c r="U335" s="14">
        <v>2012</v>
      </c>
      <c r="V335">
        <f>IF(VLOOKUP(D335,Sku_Consolidated!A2:S948,19,FALSE)="SHOWCASE", VLOOKUP(U335,Store_Showcase!B2:C134,2, FALSE), IF(VLOOKUP(D335,Sku_Consolidated!A2:S948,19,FALSE)="VAM",VLOOKUP(U335,Store_VAM!B2:C271,2, FALSE),VLOOKUP(U335,Store_SRP!B2:C103,2, FALSE)))</f>
      </c>
      <c r="W335">
        <f>VLOOKUP(D335,Sku_Consolidated!A2:G948, 7, FALSE)</f>
      </c>
      <c r="X335">
        <f>VLOOKUP(D335,Sku_Consolidated!A2:K948, 11, FALSE)</f>
      </c>
      <c r="Y335">
        <f>VLOOKUP(D335,Sku_Consolidated!A2:H948, 8, FALSE)</f>
      </c>
      <c r="Z335">
        <f>VLOOKUP(D335,Sku_Consolidated!A2:I948, 9, FALSE)</f>
      </c>
      <c r="AA335" t="s">
        <v>41</v>
      </c>
      <c r="AB335">
        <f>VLOOKUP(D335,Sku_Consolidated!A2:E948, {5}, FALSE)</f>
      </c>
      <c r="AC335">
        <f>IF(VLOOKUP(D335,Sku_Consolidated!A2:S948,19,FALSE)="SHOWCASE", VLOOKUP(U335,Store_Showcase!B2:N134,13, FALSE), IF(VLOOKUP(D335,Sku_Consolidated!A2:S948,19,FALSE)="VAM",VLOOKUP(U335,Store_VAM!B2:N271,13, FALSE),VLOOKUP(U335,Store_SRP!B2:N103,13, FALSE)))</f>
      </c>
      <c r="AD335">
        <f>IF(IFERROR(AC335,TRUE)=TRUE, "-","OK")</f>
      </c>
      <c r="AE335">
        <f>IF(IFERROR(VLOOKUP(U335,Store_Showcase!B2:H134,{5}, FALSE), TRUE)=TRUE, IF(IFERROR(VLOOKUP(U335,Store_SRP!B2:H103,{5}, FALSE), TRUE)=TRUE,VLOOKUP(U335,Store_VAM!B2:H271,{5}, FALSE),VLOOKUP(U335,Store_SRP!B2:H103,{5}, FALSE)), VLOOKUP(U335,Store_Showcase!B2:H134,{5}, FALSE))</f>
      </c>
      <c r="AF335">
        <f>IF(IFERROR(VLOOKUP(U335,Store_Showcase!B2:H134,{6}, FALSE), TRUE)=TRUE, IF(IFERROR(VLOOKUP(U335,Store_SRP!B2:H103,{6}, FALSE), TRUE)=TRUE,VLOOKUP(U335,Store_VAM!B2:H271,{6}, FALSE),VLOOKUP(U335,Store_SRP!B2:H103,{6}, FALSE)), VLOOKUP(U335,Store_Showcase!B2:H134,{6}, FALSE))</f>
      </c>
      <c r="AG335">
        <f>VLOOKUP(D335,Sku_Consolidated!A2:R948,18,FALSE)</f>
      </c>
      <c r="AH335">
        <f>VLOOKUP(D335,Sku_Consolidated!A2:S948,19,FALSE)</f>
      </c>
      <c r="AI335">
        <f>VLOOKUP(D335,Sku_Consolidated!A2:T948,20,FALSE)</f>
      </c>
    </row>
    <row r="336" spans="1:35" x14ac:dyDescent="0.25">
      <c r="A336">
        <v>2024</v>
      </c>
      <c r="B336" t="s">
        <v>30</v>
      </c>
      <c r="C336" t="s">
        <v>31</v>
      </c>
      <c r="D336">
        <v>21826</v>
      </c>
      <c r="E336" t="s">
        <v>239</v>
      </c>
      <c r="F336" s="12" t="s">
        <v>89</v>
      </c>
      <c r="G336" s="12" t="s">
        <v>89</v>
      </c>
      <c r="H336" t="s">
        <v>10</v>
      </c>
      <c r="I336" s="13" t="s">
        <v>365</v>
      </c>
      <c r="J336" s="13">
        <f>IF(H336="EA", I336, 0)</f>
      </c>
      <c r="K336" s="13">
        <f>IF(H336="KG", I336, I336 * VLOOKUP(D336,Sku_Consolidated!A2:U948,21,FALSE))</f>
      </c>
      <c r="L336" s="14" t="s">
        <v>36</v>
      </c>
      <c r="M336">
        <v>88</v>
      </c>
      <c r="N336" s="14" t="s">
        <v>629</v>
      </c>
      <c r="O336" s="14" t="s">
        <v>630</v>
      </c>
      <c r="P336" s="14" t="s">
        <v>36</v>
      </c>
      <c r="Q336" s="14" t="s">
        <v>630</v>
      </c>
      <c r="R336">
        <f>IF(IFERROR(VLOOKUP(U336,Store_Showcase!B2:H134,7, FALSE), TRUE)=TRUE, IF(IFERROR(VLOOKUP(U336,Store_SRP!B2:H103,7, FALSE), TRUE)=TRUE,VLOOKUP(U336,Store_VAM!B2:H271,7, FALSE),VLOOKUP(U336,Store_SRP!B2:H103,7, FALSE)), VLOOKUP(U336,Store_Showcase!B2:H134,7, FALSE))</f>
      </c>
      <c r="S336">
        <f>IF(IFERROR(VLOOKUP(U336,Store_Showcase!B2:K134,10, FALSE), TRUE)=TRUE, IF(IFERROR(VLOOKUP(U336,Store_SRP!B2:K103,10, FALSE), TRUE)=TRUE,VLOOKUP(U336,Store_VAM!B2:K271,10, FALSE),VLOOKUP(U336,Store_SRP!B2:K103,10, FALSE)), VLOOKUP(U336,Store_Showcase!B2:K134,10, FALSE))</f>
      </c>
      <c r="T336">
        <f>IF(VLOOKUP(D336,Sku_Consolidated!A2:S948,19,FALSE)="SHOWCASE", VLOOKUP(U336,Store_Showcase!B2:L134,11, FALSE), IF(VLOOKUP(D336,Sku_Consolidated!A2:S948,19,FALSE)="VAM",VLOOKUP(U336,Store_VAM!B2:L271,11, FALSE),VLOOKUP(U336,Store_SRP!B2:L103,11, FALSE)))</f>
      </c>
      <c r="U336" s="14">
        <v>2012</v>
      </c>
      <c r="V336">
        <f>IF(VLOOKUP(D336,Sku_Consolidated!A2:S948,19,FALSE)="SHOWCASE", VLOOKUP(U336,Store_Showcase!B2:C134,2, FALSE), IF(VLOOKUP(D336,Sku_Consolidated!A2:S948,19,FALSE)="VAM",VLOOKUP(U336,Store_VAM!B2:C271,2, FALSE),VLOOKUP(U336,Store_SRP!B2:C103,2, FALSE)))</f>
      </c>
      <c r="W336">
        <f>VLOOKUP(D336,Sku_Consolidated!A2:G948, 7, FALSE)</f>
      </c>
      <c r="X336">
        <f>VLOOKUP(D336,Sku_Consolidated!A2:K948, 11, FALSE)</f>
      </c>
      <c r="Y336">
        <f>VLOOKUP(D336,Sku_Consolidated!A2:H948, 8, FALSE)</f>
      </c>
      <c r="Z336">
        <f>VLOOKUP(D336,Sku_Consolidated!A2:I948, 9, FALSE)</f>
      </c>
      <c r="AA336" t="s">
        <v>41</v>
      </c>
      <c r="AB336">
        <f>VLOOKUP(D336,Sku_Consolidated!A2:E948, {5}, FALSE)</f>
      </c>
      <c r="AC336">
        <f>IF(VLOOKUP(D336,Sku_Consolidated!A2:S948,19,FALSE)="SHOWCASE", VLOOKUP(U336,Store_Showcase!B2:N134,13, FALSE), IF(VLOOKUP(D336,Sku_Consolidated!A2:S948,19,FALSE)="VAM",VLOOKUP(U336,Store_VAM!B2:N271,13, FALSE),VLOOKUP(U336,Store_SRP!B2:N103,13, FALSE)))</f>
      </c>
      <c r="AD336">
        <f>IF(IFERROR(AC336,TRUE)=TRUE, "-","OK")</f>
      </c>
      <c r="AE336">
        <f>IF(IFERROR(VLOOKUP(U336,Store_Showcase!B2:H134,{5}, FALSE), TRUE)=TRUE, IF(IFERROR(VLOOKUP(U336,Store_SRP!B2:H103,{5}, FALSE), TRUE)=TRUE,VLOOKUP(U336,Store_VAM!B2:H271,{5}, FALSE),VLOOKUP(U336,Store_SRP!B2:H103,{5}, FALSE)), VLOOKUP(U336,Store_Showcase!B2:H134,{5}, FALSE))</f>
      </c>
      <c r="AF336">
        <f>IF(IFERROR(VLOOKUP(U336,Store_Showcase!B2:H134,{6}, FALSE), TRUE)=TRUE, IF(IFERROR(VLOOKUP(U336,Store_SRP!B2:H103,{6}, FALSE), TRUE)=TRUE,VLOOKUP(U336,Store_VAM!B2:H271,{6}, FALSE),VLOOKUP(U336,Store_SRP!B2:H103,{6}, FALSE)), VLOOKUP(U336,Store_Showcase!B2:H134,{6}, FALSE))</f>
      </c>
      <c r="AG336">
        <f>VLOOKUP(D336,Sku_Consolidated!A2:R948,18,FALSE)</f>
      </c>
      <c r="AH336">
        <f>VLOOKUP(D336,Sku_Consolidated!A2:S948,19,FALSE)</f>
      </c>
      <c r="AI336">
        <f>VLOOKUP(D336,Sku_Consolidated!A2:T948,20,FALSE)</f>
      </c>
    </row>
    <row r="337" spans="1:35" x14ac:dyDescent="0.25">
      <c r="A337">
        <v>2024</v>
      </c>
      <c r="B337" t="s">
        <v>30</v>
      </c>
      <c r="C337" t="s">
        <v>31</v>
      </c>
      <c r="D337">
        <v>21832</v>
      </c>
      <c r="E337" t="s">
        <v>245</v>
      </c>
      <c r="F337" s="12" t="s">
        <v>89</v>
      </c>
      <c r="G337" s="12" t="s">
        <v>89</v>
      </c>
      <c r="H337" t="s">
        <v>10</v>
      </c>
      <c r="I337" s="13" t="s">
        <v>483</v>
      </c>
      <c r="J337" s="13">
        <f>IF(H337="EA", I337, 0)</f>
      </c>
      <c r="K337" s="13">
        <f>IF(H337="KG", I337, I337 * VLOOKUP(D337,Sku_Consolidated!A2:U948,21,FALSE))</f>
      </c>
      <c r="L337" s="14" t="s">
        <v>36</v>
      </c>
      <c r="M337">
        <v>88</v>
      </c>
      <c r="N337" s="14" t="s">
        <v>631</v>
      </c>
      <c r="O337" s="14" t="s">
        <v>632</v>
      </c>
      <c r="P337" s="14" t="s">
        <v>36</v>
      </c>
      <c r="Q337" s="14" t="s">
        <v>632</v>
      </c>
      <c r="R337">
        <f>IF(IFERROR(VLOOKUP(U337,Store_Showcase!B2:H134,7, FALSE), TRUE)=TRUE, IF(IFERROR(VLOOKUP(U337,Store_SRP!B2:H103,7, FALSE), TRUE)=TRUE,VLOOKUP(U337,Store_VAM!B2:H271,7, FALSE),VLOOKUP(U337,Store_SRP!B2:H103,7, FALSE)), VLOOKUP(U337,Store_Showcase!B2:H134,7, FALSE))</f>
      </c>
      <c r="S337">
        <f>IF(IFERROR(VLOOKUP(U337,Store_Showcase!B2:K134,10, FALSE), TRUE)=TRUE, IF(IFERROR(VLOOKUP(U337,Store_SRP!B2:K103,10, FALSE), TRUE)=TRUE,VLOOKUP(U337,Store_VAM!B2:K271,10, FALSE),VLOOKUP(U337,Store_SRP!B2:K103,10, FALSE)), VLOOKUP(U337,Store_Showcase!B2:K134,10, FALSE))</f>
      </c>
      <c r="T337">
        <f>IF(VLOOKUP(D337,Sku_Consolidated!A2:S948,19,FALSE)="SHOWCASE", VLOOKUP(U337,Store_Showcase!B2:L134,11, FALSE), IF(VLOOKUP(D337,Sku_Consolidated!A2:S948,19,FALSE)="VAM",VLOOKUP(U337,Store_VAM!B2:L271,11, FALSE),VLOOKUP(U337,Store_SRP!B2:L103,11, FALSE)))</f>
      </c>
      <c r="U337" s="14">
        <v>2012</v>
      </c>
      <c r="V337">
        <f>IF(VLOOKUP(D337,Sku_Consolidated!A2:S948,19,FALSE)="SHOWCASE", VLOOKUP(U337,Store_Showcase!B2:C134,2, FALSE), IF(VLOOKUP(D337,Sku_Consolidated!A2:S948,19,FALSE)="VAM",VLOOKUP(U337,Store_VAM!B2:C271,2, FALSE),VLOOKUP(U337,Store_SRP!B2:C103,2, FALSE)))</f>
      </c>
      <c r="W337">
        <f>VLOOKUP(D337,Sku_Consolidated!A2:G948, 7, FALSE)</f>
      </c>
      <c r="X337">
        <f>VLOOKUP(D337,Sku_Consolidated!A2:K948, 11, FALSE)</f>
      </c>
      <c r="Y337">
        <f>VLOOKUP(D337,Sku_Consolidated!A2:H948, 8, FALSE)</f>
      </c>
      <c r="Z337">
        <f>VLOOKUP(D337,Sku_Consolidated!A2:I948, 9, FALSE)</f>
      </c>
      <c r="AA337" t="s">
        <v>41</v>
      </c>
      <c r="AB337">
        <f>VLOOKUP(D337,Sku_Consolidated!A2:E948, {5}, FALSE)</f>
      </c>
      <c r="AC337">
        <f>IF(VLOOKUP(D337,Sku_Consolidated!A2:S948,19,FALSE)="SHOWCASE", VLOOKUP(U337,Store_Showcase!B2:N134,13, FALSE), IF(VLOOKUP(D337,Sku_Consolidated!A2:S948,19,FALSE)="VAM",VLOOKUP(U337,Store_VAM!B2:N271,13, FALSE),VLOOKUP(U337,Store_SRP!B2:N103,13, FALSE)))</f>
      </c>
      <c r="AD337">
        <f>IF(IFERROR(AC337,TRUE)=TRUE, "-","OK")</f>
      </c>
      <c r="AE337">
        <f>IF(IFERROR(VLOOKUP(U337,Store_Showcase!B2:H134,{5}, FALSE), TRUE)=TRUE, IF(IFERROR(VLOOKUP(U337,Store_SRP!B2:H103,{5}, FALSE), TRUE)=TRUE,VLOOKUP(U337,Store_VAM!B2:H271,{5}, FALSE),VLOOKUP(U337,Store_SRP!B2:H103,{5}, FALSE)), VLOOKUP(U337,Store_Showcase!B2:H134,{5}, FALSE))</f>
      </c>
      <c r="AF337">
        <f>IF(IFERROR(VLOOKUP(U337,Store_Showcase!B2:H134,{6}, FALSE), TRUE)=TRUE, IF(IFERROR(VLOOKUP(U337,Store_SRP!B2:H103,{6}, FALSE), TRUE)=TRUE,VLOOKUP(U337,Store_VAM!B2:H271,{6}, FALSE),VLOOKUP(U337,Store_SRP!B2:H103,{6}, FALSE)), VLOOKUP(U337,Store_Showcase!B2:H134,{6}, FALSE))</f>
      </c>
      <c r="AG337">
        <f>VLOOKUP(D337,Sku_Consolidated!A2:R948,18,FALSE)</f>
      </c>
      <c r="AH337">
        <f>VLOOKUP(D337,Sku_Consolidated!A2:S948,19,FALSE)</f>
      </c>
      <c r="AI337">
        <f>VLOOKUP(D337,Sku_Consolidated!A2:T948,20,FALSE)</f>
      </c>
    </row>
    <row r="338" spans="1:35" x14ac:dyDescent="0.25">
      <c r="A338">
        <v>2024</v>
      </c>
      <c r="B338" t="s">
        <v>30</v>
      </c>
      <c r="C338" t="s">
        <v>31</v>
      </c>
      <c r="D338">
        <v>21834</v>
      </c>
      <c r="E338" t="s">
        <v>303</v>
      </c>
      <c r="F338" s="12" t="s">
        <v>89</v>
      </c>
      <c r="G338" s="12" t="s">
        <v>89</v>
      </c>
      <c r="H338" t="s">
        <v>10</v>
      </c>
      <c r="I338" s="13" t="s">
        <v>633</v>
      </c>
      <c r="J338" s="13">
        <f>IF(H338="EA", I338, 0)</f>
      </c>
      <c r="K338" s="13">
        <f>IF(H338="KG", I338, I338 * VLOOKUP(D338,Sku_Consolidated!A2:U948,21,FALSE))</f>
      </c>
      <c r="L338" s="14" t="s">
        <v>36</v>
      </c>
      <c r="M338">
        <v>88</v>
      </c>
      <c r="N338" s="14" t="s">
        <v>634</v>
      </c>
      <c r="O338" s="14" t="s">
        <v>635</v>
      </c>
      <c r="P338" s="14" t="s">
        <v>36</v>
      </c>
      <c r="Q338" s="14" t="s">
        <v>635</v>
      </c>
      <c r="R338">
        <f>IF(IFERROR(VLOOKUP(U338,Store_Showcase!B2:H134,7, FALSE), TRUE)=TRUE, IF(IFERROR(VLOOKUP(U338,Store_SRP!B2:H103,7, FALSE), TRUE)=TRUE,VLOOKUP(U338,Store_VAM!B2:H271,7, FALSE),VLOOKUP(U338,Store_SRP!B2:H103,7, FALSE)), VLOOKUP(U338,Store_Showcase!B2:H134,7, FALSE))</f>
      </c>
      <c r="S338">
        <f>IF(IFERROR(VLOOKUP(U338,Store_Showcase!B2:K134,10, FALSE), TRUE)=TRUE, IF(IFERROR(VLOOKUP(U338,Store_SRP!B2:K103,10, FALSE), TRUE)=TRUE,VLOOKUP(U338,Store_VAM!B2:K271,10, FALSE),VLOOKUP(U338,Store_SRP!B2:K103,10, FALSE)), VLOOKUP(U338,Store_Showcase!B2:K134,10, FALSE))</f>
      </c>
      <c r="T338">
        <f>IF(VLOOKUP(D338,Sku_Consolidated!A2:S948,19,FALSE)="SHOWCASE", VLOOKUP(U338,Store_Showcase!B2:L134,11, FALSE), IF(VLOOKUP(D338,Sku_Consolidated!A2:S948,19,FALSE)="VAM",VLOOKUP(U338,Store_VAM!B2:L271,11, FALSE),VLOOKUP(U338,Store_SRP!B2:L103,11, FALSE)))</f>
      </c>
      <c r="U338" s="14">
        <v>2012</v>
      </c>
      <c r="V338">
        <f>IF(VLOOKUP(D338,Sku_Consolidated!A2:S948,19,FALSE)="SHOWCASE", VLOOKUP(U338,Store_Showcase!B2:C134,2, FALSE), IF(VLOOKUP(D338,Sku_Consolidated!A2:S948,19,FALSE)="VAM",VLOOKUP(U338,Store_VAM!B2:C271,2, FALSE),VLOOKUP(U338,Store_SRP!B2:C103,2, FALSE)))</f>
      </c>
      <c r="W338">
        <f>VLOOKUP(D338,Sku_Consolidated!A2:G948, 7, FALSE)</f>
      </c>
      <c r="X338">
        <f>VLOOKUP(D338,Sku_Consolidated!A2:K948, 11, FALSE)</f>
      </c>
      <c r="Y338">
        <f>VLOOKUP(D338,Sku_Consolidated!A2:H948, 8, FALSE)</f>
      </c>
      <c r="Z338">
        <f>VLOOKUP(D338,Sku_Consolidated!A2:I948, 9, FALSE)</f>
      </c>
      <c r="AA338" t="s">
        <v>41</v>
      </c>
      <c r="AB338">
        <f>VLOOKUP(D338,Sku_Consolidated!A2:E948, {5}, FALSE)</f>
      </c>
      <c r="AC338">
        <f>IF(VLOOKUP(D338,Sku_Consolidated!A2:S948,19,FALSE)="SHOWCASE", VLOOKUP(U338,Store_Showcase!B2:N134,13, FALSE), IF(VLOOKUP(D338,Sku_Consolidated!A2:S948,19,FALSE)="VAM",VLOOKUP(U338,Store_VAM!B2:N271,13, FALSE),VLOOKUP(U338,Store_SRP!B2:N103,13, FALSE)))</f>
      </c>
      <c r="AD338">
        <f>IF(IFERROR(AC338,TRUE)=TRUE, "-","OK")</f>
      </c>
      <c r="AE338">
        <f>IF(IFERROR(VLOOKUP(U338,Store_Showcase!B2:H134,{5}, FALSE), TRUE)=TRUE, IF(IFERROR(VLOOKUP(U338,Store_SRP!B2:H103,{5}, FALSE), TRUE)=TRUE,VLOOKUP(U338,Store_VAM!B2:H271,{5}, FALSE),VLOOKUP(U338,Store_SRP!B2:H103,{5}, FALSE)), VLOOKUP(U338,Store_Showcase!B2:H134,{5}, FALSE))</f>
      </c>
      <c r="AF338">
        <f>IF(IFERROR(VLOOKUP(U338,Store_Showcase!B2:H134,{6}, FALSE), TRUE)=TRUE, IF(IFERROR(VLOOKUP(U338,Store_SRP!B2:H103,{6}, FALSE), TRUE)=TRUE,VLOOKUP(U338,Store_VAM!B2:H271,{6}, FALSE),VLOOKUP(U338,Store_SRP!B2:H103,{6}, FALSE)), VLOOKUP(U338,Store_Showcase!B2:H134,{6}, FALSE))</f>
      </c>
      <c r="AG338">
        <f>VLOOKUP(D338,Sku_Consolidated!A2:R948,18,FALSE)</f>
      </c>
      <c r="AH338">
        <f>VLOOKUP(D338,Sku_Consolidated!A2:S948,19,FALSE)</f>
      </c>
      <c r="AI338">
        <f>VLOOKUP(D338,Sku_Consolidated!A2:T948,20,FALSE)</f>
      </c>
    </row>
    <row r="339" spans="1:35" x14ac:dyDescent="0.25">
      <c r="A339">
        <v>2024</v>
      </c>
      <c r="B339" t="s">
        <v>30</v>
      </c>
      <c r="C339" t="s">
        <v>31</v>
      </c>
      <c r="D339">
        <v>21837</v>
      </c>
      <c r="E339" t="s">
        <v>519</v>
      </c>
      <c r="F339" s="12" t="s">
        <v>89</v>
      </c>
      <c r="G339" s="12" t="s">
        <v>89</v>
      </c>
      <c r="H339" t="s">
        <v>10</v>
      </c>
      <c r="I339" s="13" t="s">
        <v>288</v>
      </c>
      <c r="J339" s="13">
        <f>IF(H339="EA", I339, 0)</f>
      </c>
      <c r="K339" s="13">
        <f>IF(H339="KG", I339, I339 * VLOOKUP(D339,Sku_Consolidated!A2:U948,21,FALSE))</f>
      </c>
      <c r="L339" s="14" t="s">
        <v>36</v>
      </c>
      <c r="M339">
        <v>88</v>
      </c>
      <c r="N339" s="14" t="s">
        <v>636</v>
      </c>
      <c r="O339" s="14" t="s">
        <v>637</v>
      </c>
      <c r="P339" s="14" t="s">
        <v>36</v>
      </c>
      <c r="Q339" s="14" t="s">
        <v>637</v>
      </c>
      <c r="R339">
        <f>IF(IFERROR(VLOOKUP(U339,Store_Showcase!B2:H134,7, FALSE), TRUE)=TRUE, IF(IFERROR(VLOOKUP(U339,Store_SRP!B2:H103,7, FALSE), TRUE)=TRUE,VLOOKUP(U339,Store_VAM!B2:H271,7, FALSE),VLOOKUP(U339,Store_SRP!B2:H103,7, FALSE)), VLOOKUP(U339,Store_Showcase!B2:H134,7, FALSE))</f>
      </c>
      <c r="S339">
        <f>IF(IFERROR(VLOOKUP(U339,Store_Showcase!B2:K134,10, FALSE), TRUE)=TRUE, IF(IFERROR(VLOOKUP(U339,Store_SRP!B2:K103,10, FALSE), TRUE)=TRUE,VLOOKUP(U339,Store_VAM!B2:K271,10, FALSE),VLOOKUP(U339,Store_SRP!B2:K103,10, FALSE)), VLOOKUP(U339,Store_Showcase!B2:K134,10, FALSE))</f>
      </c>
      <c r="T339">
        <f>IF(VLOOKUP(D339,Sku_Consolidated!A2:S948,19,FALSE)="SHOWCASE", VLOOKUP(U339,Store_Showcase!B2:L134,11, FALSE), IF(VLOOKUP(D339,Sku_Consolidated!A2:S948,19,FALSE)="VAM",VLOOKUP(U339,Store_VAM!B2:L271,11, FALSE),VLOOKUP(U339,Store_SRP!B2:L103,11, FALSE)))</f>
      </c>
      <c r="U339" s="14">
        <v>2012</v>
      </c>
      <c r="V339">
        <f>IF(VLOOKUP(D339,Sku_Consolidated!A2:S948,19,FALSE)="SHOWCASE", VLOOKUP(U339,Store_Showcase!B2:C134,2, FALSE), IF(VLOOKUP(D339,Sku_Consolidated!A2:S948,19,FALSE)="VAM",VLOOKUP(U339,Store_VAM!B2:C271,2, FALSE),VLOOKUP(U339,Store_SRP!B2:C103,2, FALSE)))</f>
      </c>
      <c r="W339">
        <f>VLOOKUP(D339,Sku_Consolidated!A2:G948, 7, FALSE)</f>
      </c>
      <c r="X339">
        <f>VLOOKUP(D339,Sku_Consolidated!A2:K948, 11, FALSE)</f>
      </c>
      <c r="Y339">
        <f>VLOOKUP(D339,Sku_Consolidated!A2:H948, 8, FALSE)</f>
      </c>
      <c r="Z339">
        <f>VLOOKUP(D339,Sku_Consolidated!A2:I948, 9, FALSE)</f>
      </c>
      <c r="AA339" t="s">
        <v>41</v>
      </c>
      <c r="AB339">
        <f>VLOOKUP(D339,Sku_Consolidated!A2:E948, {5}, FALSE)</f>
      </c>
      <c r="AC339">
        <f>IF(VLOOKUP(D339,Sku_Consolidated!A2:S948,19,FALSE)="SHOWCASE", VLOOKUP(U339,Store_Showcase!B2:N134,13, FALSE), IF(VLOOKUP(D339,Sku_Consolidated!A2:S948,19,FALSE)="VAM",VLOOKUP(U339,Store_VAM!B2:N271,13, FALSE),VLOOKUP(U339,Store_SRP!B2:N103,13, FALSE)))</f>
      </c>
      <c r="AD339">
        <f>IF(IFERROR(AC339,TRUE)=TRUE, "-","OK")</f>
      </c>
      <c r="AE339">
        <f>IF(IFERROR(VLOOKUP(U339,Store_Showcase!B2:H134,{5}, FALSE), TRUE)=TRUE, IF(IFERROR(VLOOKUP(U339,Store_SRP!B2:H103,{5}, FALSE), TRUE)=TRUE,VLOOKUP(U339,Store_VAM!B2:H271,{5}, FALSE),VLOOKUP(U339,Store_SRP!B2:H103,{5}, FALSE)), VLOOKUP(U339,Store_Showcase!B2:H134,{5}, FALSE))</f>
      </c>
      <c r="AF339">
        <f>IF(IFERROR(VLOOKUP(U339,Store_Showcase!B2:H134,{6}, FALSE), TRUE)=TRUE, IF(IFERROR(VLOOKUP(U339,Store_SRP!B2:H103,{6}, FALSE), TRUE)=TRUE,VLOOKUP(U339,Store_VAM!B2:H271,{6}, FALSE),VLOOKUP(U339,Store_SRP!B2:H103,{6}, FALSE)), VLOOKUP(U339,Store_Showcase!B2:H134,{6}, FALSE))</f>
      </c>
      <c r="AG339">
        <f>VLOOKUP(D339,Sku_Consolidated!A2:R948,18,FALSE)</f>
      </c>
      <c r="AH339">
        <f>VLOOKUP(D339,Sku_Consolidated!A2:S948,19,FALSE)</f>
      </c>
      <c r="AI339">
        <f>VLOOKUP(D339,Sku_Consolidated!A2:T948,20,FALSE)</f>
      </c>
    </row>
    <row r="340" spans="1:35" x14ac:dyDescent="0.25">
      <c r="A340">
        <v>2024</v>
      </c>
      <c r="B340" t="s">
        <v>30</v>
      </c>
      <c r="C340" t="s">
        <v>31</v>
      </c>
      <c r="D340">
        <v>21838</v>
      </c>
      <c r="E340" t="s">
        <v>249</v>
      </c>
      <c r="F340" s="12" t="s">
        <v>89</v>
      </c>
      <c r="G340" s="12" t="s">
        <v>89</v>
      </c>
      <c r="H340" t="s">
        <v>10</v>
      </c>
      <c r="I340" s="13" t="s">
        <v>638</v>
      </c>
      <c r="J340" s="13">
        <f>IF(H340="EA", I340, 0)</f>
      </c>
      <c r="K340" s="13">
        <f>IF(H340="KG", I340, I340 * VLOOKUP(D340,Sku_Consolidated!A2:U948,21,FALSE))</f>
      </c>
      <c r="L340" s="14" t="s">
        <v>36</v>
      </c>
      <c r="M340">
        <v>88</v>
      </c>
      <c r="N340" s="14" t="s">
        <v>639</v>
      </c>
      <c r="O340" s="14" t="s">
        <v>640</v>
      </c>
      <c r="P340" s="14" t="s">
        <v>36</v>
      </c>
      <c r="Q340" s="14" t="s">
        <v>640</v>
      </c>
      <c r="R340">
        <f>IF(IFERROR(VLOOKUP(U340,Store_Showcase!B2:H134,7, FALSE), TRUE)=TRUE, IF(IFERROR(VLOOKUP(U340,Store_SRP!B2:H103,7, FALSE), TRUE)=TRUE,VLOOKUP(U340,Store_VAM!B2:H271,7, FALSE),VLOOKUP(U340,Store_SRP!B2:H103,7, FALSE)), VLOOKUP(U340,Store_Showcase!B2:H134,7, FALSE))</f>
      </c>
      <c r="S340">
        <f>IF(IFERROR(VLOOKUP(U340,Store_Showcase!B2:K134,10, FALSE), TRUE)=TRUE, IF(IFERROR(VLOOKUP(U340,Store_SRP!B2:K103,10, FALSE), TRUE)=TRUE,VLOOKUP(U340,Store_VAM!B2:K271,10, FALSE),VLOOKUP(U340,Store_SRP!B2:K103,10, FALSE)), VLOOKUP(U340,Store_Showcase!B2:K134,10, FALSE))</f>
      </c>
      <c r="T340">
        <f>IF(VLOOKUP(D340,Sku_Consolidated!A2:S948,19,FALSE)="SHOWCASE", VLOOKUP(U340,Store_Showcase!B2:L134,11, FALSE), IF(VLOOKUP(D340,Sku_Consolidated!A2:S948,19,FALSE)="VAM",VLOOKUP(U340,Store_VAM!B2:L271,11, FALSE),VLOOKUP(U340,Store_SRP!B2:L103,11, FALSE)))</f>
      </c>
      <c r="U340" s="14">
        <v>2012</v>
      </c>
      <c r="V340">
        <f>IF(VLOOKUP(D340,Sku_Consolidated!A2:S948,19,FALSE)="SHOWCASE", VLOOKUP(U340,Store_Showcase!B2:C134,2, FALSE), IF(VLOOKUP(D340,Sku_Consolidated!A2:S948,19,FALSE)="VAM",VLOOKUP(U340,Store_VAM!B2:C271,2, FALSE),VLOOKUP(U340,Store_SRP!B2:C103,2, FALSE)))</f>
      </c>
      <c r="W340">
        <f>VLOOKUP(D340,Sku_Consolidated!A2:G948, 7, FALSE)</f>
      </c>
      <c r="X340">
        <f>VLOOKUP(D340,Sku_Consolidated!A2:K948, 11, FALSE)</f>
      </c>
      <c r="Y340">
        <f>VLOOKUP(D340,Sku_Consolidated!A2:H948, 8, FALSE)</f>
      </c>
      <c r="Z340">
        <f>VLOOKUP(D340,Sku_Consolidated!A2:I948, 9, FALSE)</f>
      </c>
      <c r="AA340" t="s">
        <v>41</v>
      </c>
      <c r="AB340">
        <f>VLOOKUP(D340,Sku_Consolidated!A2:E948, {5}, FALSE)</f>
      </c>
      <c r="AC340">
        <f>IF(VLOOKUP(D340,Sku_Consolidated!A2:S948,19,FALSE)="SHOWCASE", VLOOKUP(U340,Store_Showcase!B2:N134,13, FALSE), IF(VLOOKUP(D340,Sku_Consolidated!A2:S948,19,FALSE)="VAM",VLOOKUP(U340,Store_VAM!B2:N271,13, FALSE),VLOOKUP(U340,Store_SRP!B2:N103,13, FALSE)))</f>
      </c>
      <c r="AD340">
        <f>IF(IFERROR(AC340,TRUE)=TRUE, "-","OK")</f>
      </c>
      <c r="AE340">
        <f>IF(IFERROR(VLOOKUP(U340,Store_Showcase!B2:H134,{5}, FALSE), TRUE)=TRUE, IF(IFERROR(VLOOKUP(U340,Store_SRP!B2:H103,{5}, FALSE), TRUE)=TRUE,VLOOKUP(U340,Store_VAM!B2:H271,{5}, FALSE),VLOOKUP(U340,Store_SRP!B2:H103,{5}, FALSE)), VLOOKUP(U340,Store_Showcase!B2:H134,{5}, FALSE))</f>
      </c>
      <c r="AF340">
        <f>IF(IFERROR(VLOOKUP(U340,Store_Showcase!B2:H134,{6}, FALSE), TRUE)=TRUE, IF(IFERROR(VLOOKUP(U340,Store_SRP!B2:H103,{6}, FALSE), TRUE)=TRUE,VLOOKUP(U340,Store_VAM!B2:H271,{6}, FALSE),VLOOKUP(U340,Store_SRP!B2:H103,{6}, FALSE)), VLOOKUP(U340,Store_Showcase!B2:H134,{6}, FALSE))</f>
      </c>
      <c r="AG340">
        <f>VLOOKUP(D340,Sku_Consolidated!A2:R948,18,FALSE)</f>
      </c>
      <c r="AH340">
        <f>VLOOKUP(D340,Sku_Consolidated!A2:S948,19,FALSE)</f>
      </c>
      <c r="AI340">
        <f>VLOOKUP(D340,Sku_Consolidated!A2:T948,20,FALSE)</f>
      </c>
    </row>
    <row r="341" spans="1:35" x14ac:dyDescent="0.25">
      <c r="A341">
        <v>2024</v>
      </c>
      <c r="B341" t="s">
        <v>30</v>
      </c>
      <c r="C341" t="s">
        <v>31</v>
      </c>
      <c r="D341">
        <v>21841</v>
      </c>
      <c r="E341" t="s">
        <v>253</v>
      </c>
      <c r="F341" s="12" t="s">
        <v>89</v>
      </c>
      <c r="G341" s="12" t="s">
        <v>89</v>
      </c>
      <c r="H341" t="s">
        <v>10</v>
      </c>
      <c r="I341" s="13" t="s">
        <v>462</v>
      </c>
      <c r="J341" s="13">
        <f>IF(H341="EA", I341, 0)</f>
      </c>
      <c r="K341" s="13">
        <f>IF(H341="KG", I341, I341 * VLOOKUP(D341,Sku_Consolidated!A2:U948,21,FALSE))</f>
      </c>
      <c r="L341" s="14" t="s">
        <v>36</v>
      </c>
      <c r="M341">
        <v>88</v>
      </c>
      <c r="N341" s="14" t="s">
        <v>463</v>
      </c>
      <c r="O341" s="14" t="s">
        <v>464</v>
      </c>
      <c r="P341" s="14" t="s">
        <v>36</v>
      </c>
      <c r="Q341" s="14" t="s">
        <v>464</v>
      </c>
      <c r="R341">
        <f>IF(IFERROR(VLOOKUP(U341,Store_Showcase!B2:H134,7, FALSE), TRUE)=TRUE, IF(IFERROR(VLOOKUP(U341,Store_SRP!B2:H103,7, FALSE), TRUE)=TRUE,VLOOKUP(U341,Store_VAM!B2:H271,7, FALSE),VLOOKUP(U341,Store_SRP!B2:H103,7, FALSE)), VLOOKUP(U341,Store_Showcase!B2:H134,7, FALSE))</f>
      </c>
      <c r="S341">
        <f>IF(IFERROR(VLOOKUP(U341,Store_Showcase!B2:K134,10, FALSE), TRUE)=TRUE, IF(IFERROR(VLOOKUP(U341,Store_SRP!B2:K103,10, FALSE), TRUE)=TRUE,VLOOKUP(U341,Store_VAM!B2:K271,10, FALSE),VLOOKUP(U341,Store_SRP!B2:K103,10, FALSE)), VLOOKUP(U341,Store_Showcase!B2:K134,10, FALSE))</f>
      </c>
      <c r="T341">
        <f>IF(VLOOKUP(D341,Sku_Consolidated!A2:S948,19,FALSE)="SHOWCASE", VLOOKUP(U341,Store_Showcase!B2:L134,11, FALSE), IF(VLOOKUP(D341,Sku_Consolidated!A2:S948,19,FALSE)="VAM",VLOOKUP(U341,Store_VAM!B2:L271,11, FALSE),VLOOKUP(U341,Store_SRP!B2:L103,11, FALSE)))</f>
      </c>
      <c r="U341" s="14">
        <v>2012</v>
      </c>
      <c r="V341">
        <f>IF(VLOOKUP(D341,Sku_Consolidated!A2:S948,19,FALSE)="SHOWCASE", VLOOKUP(U341,Store_Showcase!B2:C134,2, FALSE), IF(VLOOKUP(D341,Sku_Consolidated!A2:S948,19,FALSE)="VAM",VLOOKUP(U341,Store_VAM!B2:C271,2, FALSE),VLOOKUP(U341,Store_SRP!B2:C103,2, FALSE)))</f>
      </c>
      <c r="W341">
        <f>VLOOKUP(D341,Sku_Consolidated!A2:G948, 7, FALSE)</f>
      </c>
      <c r="X341">
        <f>VLOOKUP(D341,Sku_Consolidated!A2:K948, 11, FALSE)</f>
      </c>
      <c r="Y341">
        <f>VLOOKUP(D341,Sku_Consolidated!A2:H948, 8, FALSE)</f>
      </c>
      <c r="Z341">
        <f>VLOOKUP(D341,Sku_Consolidated!A2:I948, 9, FALSE)</f>
      </c>
      <c r="AA341" t="s">
        <v>41</v>
      </c>
      <c r="AB341">
        <f>VLOOKUP(D341,Sku_Consolidated!A2:E948, {5}, FALSE)</f>
      </c>
      <c r="AC341">
        <f>IF(VLOOKUP(D341,Sku_Consolidated!A2:S948,19,FALSE)="SHOWCASE", VLOOKUP(U341,Store_Showcase!B2:N134,13, FALSE), IF(VLOOKUP(D341,Sku_Consolidated!A2:S948,19,FALSE)="VAM",VLOOKUP(U341,Store_VAM!B2:N271,13, FALSE),VLOOKUP(U341,Store_SRP!B2:N103,13, FALSE)))</f>
      </c>
      <c r="AD341">
        <f>IF(IFERROR(AC341,TRUE)=TRUE, "-","OK")</f>
      </c>
      <c r="AE341">
        <f>IF(IFERROR(VLOOKUP(U341,Store_Showcase!B2:H134,{5}, FALSE), TRUE)=TRUE, IF(IFERROR(VLOOKUP(U341,Store_SRP!B2:H103,{5}, FALSE), TRUE)=TRUE,VLOOKUP(U341,Store_VAM!B2:H271,{5}, FALSE),VLOOKUP(U341,Store_SRP!B2:H103,{5}, FALSE)), VLOOKUP(U341,Store_Showcase!B2:H134,{5}, FALSE))</f>
      </c>
      <c r="AF341">
        <f>IF(IFERROR(VLOOKUP(U341,Store_Showcase!B2:H134,{6}, FALSE), TRUE)=TRUE, IF(IFERROR(VLOOKUP(U341,Store_SRP!B2:H103,{6}, FALSE), TRUE)=TRUE,VLOOKUP(U341,Store_VAM!B2:H271,{6}, FALSE),VLOOKUP(U341,Store_SRP!B2:H103,{6}, FALSE)), VLOOKUP(U341,Store_Showcase!B2:H134,{6}, FALSE))</f>
      </c>
      <c r="AG341">
        <f>VLOOKUP(D341,Sku_Consolidated!A2:R948,18,FALSE)</f>
      </c>
      <c r="AH341">
        <f>VLOOKUP(D341,Sku_Consolidated!A2:S948,19,FALSE)</f>
      </c>
      <c r="AI341">
        <f>VLOOKUP(D341,Sku_Consolidated!A2:T948,20,FALSE)</f>
      </c>
    </row>
    <row r="342" spans="1:35" x14ac:dyDescent="0.25">
      <c r="A342">
        <v>2024</v>
      </c>
      <c r="B342" t="s">
        <v>30</v>
      </c>
      <c r="C342" t="s">
        <v>31</v>
      </c>
      <c r="D342">
        <v>21843</v>
      </c>
      <c r="E342" t="s">
        <v>216</v>
      </c>
      <c r="F342" s="12" t="s">
        <v>89</v>
      </c>
      <c r="G342" s="12" t="s">
        <v>89</v>
      </c>
      <c r="H342" t="s">
        <v>10</v>
      </c>
      <c r="I342" s="13" t="s">
        <v>641</v>
      </c>
      <c r="J342" s="13">
        <f>IF(H342="EA", I342, 0)</f>
      </c>
      <c r="K342" s="13">
        <f>IF(H342="KG", I342, I342 * VLOOKUP(D342,Sku_Consolidated!A2:U948,21,FALSE))</f>
      </c>
      <c r="L342" s="14" t="s">
        <v>36</v>
      </c>
      <c r="M342">
        <v>88</v>
      </c>
      <c r="N342" s="14" t="s">
        <v>642</v>
      </c>
      <c r="O342" s="14" t="s">
        <v>643</v>
      </c>
      <c r="P342" s="14" t="s">
        <v>36</v>
      </c>
      <c r="Q342" s="14" t="s">
        <v>643</v>
      </c>
      <c r="R342">
        <f>IF(IFERROR(VLOOKUP(U342,Store_Showcase!B2:H134,7, FALSE), TRUE)=TRUE, IF(IFERROR(VLOOKUP(U342,Store_SRP!B2:H103,7, FALSE), TRUE)=TRUE,VLOOKUP(U342,Store_VAM!B2:H271,7, FALSE),VLOOKUP(U342,Store_SRP!B2:H103,7, FALSE)), VLOOKUP(U342,Store_Showcase!B2:H134,7, FALSE))</f>
      </c>
      <c r="S342">
        <f>IF(IFERROR(VLOOKUP(U342,Store_Showcase!B2:K134,10, FALSE), TRUE)=TRUE, IF(IFERROR(VLOOKUP(U342,Store_SRP!B2:K103,10, FALSE), TRUE)=TRUE,VLOOKUP(U342,Store_VAM!B2:K271,10, FALSE),VLOOKUP(U342,Store_SRP!B2:K103,10, FALSE)), VLOOKUP(U342,Store_Showcase!B2:K134,10, FALSE))</f>
      </c>
      <c r="T342">
        <f>IF(VLOOKUP(D342,Sku_Consolidated!A2:S948,19,FALSE)="SHOWCASE", VLOOKUP(U342,Store_Showcase!B2:L134,11, FALSE), IF(VLOOKUP(D342,Sku_Consolidated!A2:S948,19,FALSE)="VAM",VLOOKUP(U342,Store_VAM!B2:L271,11, FALSE),VLOOKUP(U342,Store_SRP!B2:L103,11, FALSE)))</f>
      </c>
      <c r="U342" s="14">
        <v>2012</v>
      </c>
      <c r="V342">
        <f>IF(VLOOKUP(D342,Sku_Consolidated!A2:S948,19,FALSE)="SHOWCASE", VLOOKUP(U342,Store_Showcase!B2:C134,2, FALSE), IF(VLOOKUP(D342,Sku_Consolidated!A2:S948,19,FALSE)="VAM",VLOOKUP(U342,Store_VAM!B2:C271,2, FALSE),VLOOKUP(U342,Store_SRP!B2:C103,2, FALSE)))</f>
      </c>
      <c r="W342">
        <f>VLOOKUP(D342,Sku_Consolidated!A2:G948, 7, FALSE)</f>
      </c>
      <c r="X342">
        <f>VLOOKUP(D342,Sku_Consolidated!A2:K948, 11, FALSE)</f>
      </c>
      <c r="Y342">
        <f>VLOOKUP(D342,Sku_Consolidated!A2:H948, 8, FALSE)</f>
      </c>
      <c r="Z342">
        <f>VLOOKUP(D342,Sku_Consolidated!A2:I948, 9, FALSE)</f>
      </c>
      <c r="AA342" t="s">
        <v>41</v>
      </c>
      <c r="AB342">
        <f>VLOOKUP(D342,Sku_Consolidated!A2:E948, {5}, FALSE)</f>
      </c>
      <c r="AC342">
        <f>IF(VLOOKUP(D342,Sku_Consolidated!A2:S948,19,FALSE)="SHOWCASE", VLOOKUP(U342,Store_Showcase!B2:N134,13, FALSE), IF(VLOOKUP(D342,Sku_Consolidated!A2:S948,19,FALSE)="VAM",VLOOKUP(U342,Store_VAM!B2:N271,13, FALSE),VLOOKUP(U342,Store_SRP!B2:N103,13, FALSE)))</f>
      </c>
      <c r="AD342">
        <f>IF(IFERROR(AC342,TRUE)=TRUE, "-","OK")</f>
      </c>
      <c r="AE342">
        <f>IF(IFERROR(VLOOKUP(U342,Store_Showcase!B2:H134,{5}, FALSE), TRUE)=TRUE, IF(IFERROR(VLOOKUP(U342,Store_SRP!B2:H103,{5}, FALSE), TRUE)=TRUE,VLOOKUP(U342,Store_VAM!B2:H271,{5}, FALSE),VLOOKUP(U342,Store_SRP!B2:H103,{5}, FALSE)), VLOOKUP(U342,Store_Showcase!B2:H134,{5}, FALSE))</f>
      </c>
      <c r="AF342">
        <f>IF(IFERROR(VLOOKUP(U342,Store_Showcase!B2:H134,{6}, FALSE), TRUE)=TRUE, IF(IFERROR(VLOOKUP(U342,Store_SRP!B2:H103,{6}, FALSE), TRUE)=TRUE,VLOOKUP(U342,Store_VAM!B2:H271,{6}, FALSE),VLOOKUP(U342,Store_SRP!B2:H103,{6}, FALSE)), VLOOKUP(U342,Store_Showcase!B2:H134,{6}, FALSE))</f>
      </c>
      <c r="AG342">
        <f>VLOOKUP(D342,Sku_Consolidated!A2:R948,18,FALSE)</f>
      </c>
      <c r="AH342">
        <f>VLOOKUP(D342,Sku_Consolidated!A2:S948,19,FALSE)</f>
      </c>
      <c r="AI342">
        <f>VLOOKUP(D342,Sku_Consolidated!A2:T948,20,FALSE)</f>
      </c>
    </row>
    <row r="343" spans="1:35" x14ac:dyDescent="0.25">
      <c r="A343">
        <v>2024</v>
      </c>
      <c r="B343" t="s">
        <v>30</v>
      </c>
      <c r="C343" t="s">
        <v>31</v>
      </c>
      <c r="D343">
        <v>21844</v>
      </c>
      <c r="E343" t="s">
        <v>220</v>
      </c>
      <c r="F343" s="12" t="s">
        <v>89</v>
      </c>
      <c r="G343" s="12" t="s">
        <v>89</v>
      </c>
      <c r="H343" t="s">
        <v>10</v>
      </c>
      <c r="I343" s="13" t="s">
        <v>644</v>
      </c>
      <c r="J343" s="13">
        <f>IF(H343="EA", I343, 0)</f>
      </c>
      <c r="K343" s="13">
        <f>IF(H343="KG", I343, I343 * VLOOKUP(D343,Sku_Consolidated!A2:U948,21,FALSE))</f>
      </c>
      <c r="L343" s="14" t="s">
        <v>36</v>
      </c>
      <c r="M343">
        <v>88</v>
      </c>
      <c r="N343" s="14" t="s">
        <v>645</v>
      </c>
      <c r="O343" s="14" t="s">
        <v>646</v>
      </c>
      <c r="P343" s="14" t="s">
        <v>36</v>
      </c>
      <c r="Q343" s="14" t="s">
        <v>646</v>
      </c>
      <c r="R343">
        <f>IF(IFERROR(VLOOKUP(U343,Store_Showcase!B2:H134,7, FALSE), TRUE)=TRUE, IF(IFERROR(VLOOKUP(U343,Store_SRP!B2:H103,7, FALSE), TRUE)=TRUE,VLOOKUP(U343,Store_VAM!B2:H271,7, FALSE),VLOOKUP(U343,Store_SRP!B2:H103,7, FALSE)), VLOOKUP(U343,Store_Showcase!B2:H134,7, FALSE))</f>
      </c>
      <c r="S343">
        <f>IF(IFERROR(VLOOKUP(U343,Store_Showcase!B2:K134,10, FALSE), TRUE)=TRUE, IF(IFERROR(VLOOKUP(U343,Store_SRP!B2:K103,10, FALSE), TRUE)=TRUE,VLOOKUP(U343,Store_VAM!B2:K271,10, FALSE),VLOOKUP(U343,Store_SRP!B2:K103,10, FALSE)), VLOOKUP(U343,Store_Showcase!B2:K134,10, FALSE))</f>
      </c>
      <c r="T343">
        <f>IF(VLOOKUP(D343,Sku_Consolidated!A2:S948,19,FALSE)="SHOWCASE", VLOOKUP(U343,Store_Showcase!B2:L134,11, FALSE), IF(VLOOKUP(D343,Sku_Consolidated!A2:S948,19,FALSE)="VAM",VLOOKUP(U343,Store_VAM!B2:L271,11, FALSE),VLOOKUP(U343,Store_SRP!B2:L103,11, FALSE)))</f>
      </c>
      <c r="U343" s="14">
        <v>2012</v>
      </c>
      <c r="V343">
        <f>IF(VLOOKUP(D343,Sku_Consolidated!A2:S948,19,FALSE)="SHOWCASE", VLOOKUP(U343,Store_Showcase!B2:C134,2, FALSE), IF(VLOOKUP(D343,Sku_Consolidated!A2:S948,19,FALSE)="VAM",VLOOKUP(U343,Store_VAM!B2:C271,2, FALSE),VLOOKUP(U343,Store_SRP!B2:C103,2, FALSE)))</f>
      </c>
      <c r="W343">
        <f>VLOOKUP(D343,Sku_Consolidated!A2:G948, 7, FALSE)</f>
      </c>
      <c r="X343">
        <f>VLOOKUP(D343,Sku_Consolidated!A2:K948, 11, FALSE)</f>
      </c>
      <c r="Y343">
        <f>VLOOKUP(D343,Sku_Consolidated!A2:H948, 8, FALSE)</f>
      </c>
      <c r="Z343">
        <f>VLOOKUP(D343,Sku_Consolidated!A2:I948, 9, FALSE)</f>
      </c>
      <c r="AA343" t="s">
        <v>41</v>
      </c>
      <c r="AB343">
        <f>VLOOKUP(D343,Sku_Consolidated!A2:E948, {5}, FALSE)</f>
      </c>
      <c r="AC343">
        <f>IF(VLOOKUP(D343,Sku_Consolidated!A2:S948,19,FALSE)="SHOWCASE", VLOOKUP(U343,Store_Showcase!B2:N134,13, FALSE), IF(VLOOKUP(D343,Sku_Consolidated!A2:S948,19,FALSE)="VAM",VLOOKUP(U343,Store_VAM!B2:N271,13, FALSE),VLOOKUP(U343,Store_SRP!B2:N103,13, FALSE)))</f>
      </c>
      <c r="AD343">
        <f>IF(IFERROR(AC343,TRUE)=TRUE, "-","OK")</f>
      </c>
      <c r="AE343">
        <f>IF(IFERROR(VLOOKUP(U343,Store_Showcase!B2:H134,{5}, FALSE), TRUE)=TRUE, IF(IFERROR(VLOOKUP(U343,Store_SRP!B2:H103,{5}, FALSE), TRUE)=TRUE,VLOOKUP(U343,Store_VAM!B2:H271,{5}, FALSE),VLOOKUP(U343,Store_SRP!B2:H103,{5}, FALSE)), VLOOKUP(U343,Store_Showcase!B2:H134,{5}, FALSE))</f>
      </c>
      <c r="AF343">
        <f>IF(IFERROR(VLOOKUP(U343,Store_Showcase!B2:H134,{6}, FALSE), TRUE)=TRUE, IF(IFERROR(VLOOKUP(U343,Store_SRP!B2:H103,{6}, FALSE), TRUE)=TRUE,VLOOKUP(U343,Store_VAM!B2:H271,{6}, FALSE),VLOOKUP(U343,Store_SRP!B2:H103,{6}, FALSE)), VLOOKUP(U343,Store_Showcase!B2:H134,{6}, FALSE))</f>
      </c>
      <c r="AG343">
        <f>VLOOKUP(D343,Sku_Consolidated!A2:R948,18,FALSE)</f>
      </c>
      <c r="AH343">
        <f>VLOOKUP(D343,Sku_Consolidated!A2:S948,19,FALSE)</f>
      </c>
      <c r="AI343">
        <f>VLOOKUP(D343,Sku_Consolidated!A2:T948,20,FALSE)</f>
      </c>
    </row>
    <row r="344" spans="1:35" x14ac:dyDescent="0.25">
      <c r="A344">
        <v>2024</v>
      </c>
      <c r="B344" t="s">
        <v>30</v>
      </c>
      <c r="C344" t="s">
        <v>31</v>
      </c>
      <c r="D344">
        <v>21846</v>
      </c>
      <c r="E344" t="s">
        <v>433</v>
      </c>
      <c r="F344" s="12" t="s">
        <v>89</v>
      </c>
      <c r="G344" s="12" t="s">
        <v>89</v>
      </c>
      <c r="H344" t="s">
        <v>10</v>
      </c>
      <c r="I344" s="13" t="s">
        <v>213</v>
      </c>
      <c r="J344" s="13">
        <f>IF(H344="EA", I344, 0)</f>
      </c>
      <c r="K344" s="13">
        <f>IF(H344="KG", I344, I344 * VLOOKUP(D344,Sku_Consolidated!A2:U948,21,FALSE))</f>
      </c>
      <c r="L344" s="14" t="s">
        <v>36</v>
      </c>
      <c r="M344">
        <v>88</v>
      </c>
      <c r="N344" s="14" t="s">
        <v>647</v>
      </c>
      <c r="O344" s="14" t="s">
        <v>648</v>
      </c>
      <c r="P344" s="14" t="s">
        <v>36</v>
      </c>
      <c r="Q344" s="14" t="s">
        <v>648</v>
      </c>
      <c r="R344">
        <f>IF(IFERROR(VLOOKUP(U344,Store_Showcase!B2:H134,7, FALSE), TRUE)=TRUE, IF(IFERROR(VLOOKUP(U344,Store_SRP!B2:H103,7, FALSE), TRUE)=TRUE,VLOOKUP(U344,Store_VAM!B2:H271,7, FALSE),VLOOKUP(U344,Store_SRP!B2:H103,7, FALSE)), VLOOKUP(U344,Store_Showcase!B2:H134,7, FALSE))</f>
      </c>
      <c r="S344">
        <f>IF(IFERROR(VLOOKUP(U344,Store_Showcase!B2:K134,10, FALSE), TRUE)=TRUE, IF(IFERROR(VLOOKUP(U344,Store_SRP!B2:K103,10, FALSE), TRUE)=TRUE,VLOOKUP(U344,Store_VAM!B2:K271,10, FALSE),VLOOKUP(U344,Store_SRP!B2:K103,10, FALSE)), VLOOKUP(U344,Store_Showcase!B2:K134,10, FALSE))</f>
      </c>
      <c r="T344">
        <f>IF(VLOOKUP(D344,Sku_Consolidated!A2:S948,19,FALSE)="SHOWCASE", VLOOKUP(U344,Store_Showcase!B2:L134,11, FALSE), IF(VLOOKUP(D344,Sku_Consolidated!A2:S948,19,FALSE)="VAM",VLOOKUP(U344,Store_VAM!B2:L271,11, FALSE),VLOOKUP(U344,Store_SRP!B2:L103,11, FALSE)))</f>
      </c>
      <c r="U344" s="14">
        <v>2012</v>
      </c>
      <c r="V344">
        <f>IF(VLOOKUP(D344,Sku_Consolidated!A2:S948,19,FALSE)="SHOWCASE", VLOOKUP(U344,Store_Showcase!B2:C134,2, FALSE), IF(VLOOKUP(D344,Sku_Consolidated!A2:S948,19,FALSE)="VAM",VLOOKUP(U344,Store_VAM!B2:C271,2, FALSE),VLOOKUP(U344,Store_SRP!B2:C103,2, FALSE)))</f>
      </c>
      <c r="W344">
        <f>VLOOKUP(D344,Sku_Consolidated!A2:G948, 7, FALSE)</f>
      </c>
      <c r="X344">
        <f>VLOOKUP(D344,Sku_Consolidated!A2:K948, 11, FALSE)</f>
      </c>
      <c r="Y344">
        <f>VLOOKUP(D344,Sku_Consolidated!A2:H948, 8, FALSE)</f>
      </c>
      <c r="Z344">
        <f>VLOOKUP(D344,Sku_Consolidated!A2:I948, 9, FALSE)</f>
      </c>
      <c r="AA344" t="s">
        <v>41</v>
      </c>
      <c r="AB344">
        <f>VLOOKUP(D344,Sku_Consolidated!A2:E948, {5}, FALSE)</f>
      </c>
      <c r="AC344">
        <f>IF(VLOOKUP(D344,Sku_Consolidated!A2:S948,19,FALSE)="SHOWCASE", VLOOKUP(U344,Store_Showcase!B2:N134,13, FALSE), IF(VLOOKUP(D344,Sku_Consolidated!A2:S948,19,FALSE)="VAM",VLOOKUP(U344,Store_VAM!B2:N271,13, FALSE),VLOOKUP(U344,Store_SRP!B2:N103,13, FALSE)))</f>
      </c>
      <c r="AD344">
        <f>IF(IFERROR(AC344,TRUE)=TRUE, "-","OK")</f>
      </c>
      <c r="AE344">
        <f>IF(IFERROR(VLOOKUP(U344,Store_Showcase!B2:H134,{5}, FALSE), TRUE)=TRUE, IF(IFERROR(VLOOKUP(U344,Store_SRP!B2:H103,{5}, FALSE), TRUE)=TRUE,VLOOKUP(U344,Store_VAM!B2:H271,{5}, FALSE),VLOOKUP(U344,Store_SRP!B2:H103,{5}, FALSE)), VLOOKUP(U344,Store_Showcase!B2:H134,{5}, FALSE))</f>
      </c>
      <c r="AF344">
        <f>IF(IFERROR(VLOOKUP(U344,Store_Showcase!B2:H134,{6}, FALSE), TRUE)=TRUE, IF(IFERROR(VLOOKUP(U344,Store_SRP!B2:H103,{6}, FALSE), TRUE)=TRUE,VLOOKUP(U344,Store_VAM!B2:H271,{6}, FALSE),VLOOKUP(U344,Store_SRP!B2:H103,{6}, FALSE)), VLOOKUP(U344,Store_Showcase!B2:H134,{6}, FALSE))</f>
      </c>
      <c r="AG344">
        <f>VLOOKUP(D344,Sku_Consolidated!A2:R948,18,FALSE)</f>
      </c>
      <c r="AH344">
        <f>VLOOKUP(D344,Sku_Consolidated!A2:S948,19,FALSE)</f>
      </c>
      <c r="AI344">
        <f>VLOOKUP(D344,Sku_Consolidated!A2:T948,20,FALSE)</f>
      </c>
    </row>
    <row r="345" spans="1:35" x14ac:dyDescent="0.25">
      <c r="A345">
        <v>2024</v>
      </c>
      <c r="B345" t="s">
        <v>30</v>
      </c>
      <c r="C345" t="s">
        <v>31</v>
      </c>
      <c r="D345">
        <v>21854</v>
      </c>
      <c r="E345" t="s">
        <v>315</v>
      </c>
      <c r="F345" s="12" t="s">
        <v>89</v>
      </c>
      <c r="G345" s="12" t="s">
        <v>89</v>
      </c>
      <c r="H345" t="s">
        <v>10</v>
      </c>
      <c r="I345" s="13" t="s">
        <v>347</v>
      </c>
      <c r="J345" s="13">
        <f>IF(H345="EA", I345, 0)</f>
      </c>
      <c r="K345" s="13">
        <f>IF(H345="KG", I345, I345 * VLOOKUP(D345,Sku_Consolidated!A2:U948,21,FALSE))</f>
      </c>
      <c r="L345" s="14" t="s">
        <v>36</v>
      </c>
      <c r="M345">
        <v>88</v>
      </c>
      <c r="N345" s="14" t="s">
        <v>649</v>
      </c>
      <c r="O345" s="14" t="s">
        <v>650</v>
      </c>
      <c r="P345" s="14" t="s">
        <v>36</v>
      </c>
      <c r="Q345" s="14" t="s">
        <v>650</v>
      </c>
      <c r="R345">
        <f>IF(IFERROR(VLOOKUP(U345,Store_Showcase!B2:H134,7, FALSE), TRUE)=TRUE, IF(IFERROR(VLOOKUP(U345,Store_SRP!B2:H103,7, FALSE), TRUE)=TRUE,VLOOKUP(U345,Store_VAM!B2:H271,7, FALSE),VLOOKUP(U345,Store_SRP!B2:H103,7, FALSE)), VLOOKUP(U345,Store_Showcase!B2:H134,7, FALSE))</f>
      </c>
      <c r="S345">
        <f>IF(IFERROR(VLOOKUP(U345,Store_Showcase!B2:K134,10, FALSE), TRUE)=TRUE, IF(IFERROR(VLOOKUP(U345,Store_SRP!B2:K103,10, FALSE), TRUE)=TRUE,VLOOKUP(U345,Store_VAM!B2:K271,10, FALSE),VLOOKUP(U345,Store_SRP!B2:K103,10, FALSE)), VLOOKUP(U345,Store_Showcase!B2:K134,10, FALSE))</f>
      </c>
      <c r="T345">
        <f>IF(VLOOKUP(D345,Sku_Consolidated!A2:S948,19,FALSE)="SHOWCASE", VLOOKUP(U345,Store_Showcase!B2:L134,11, FALSE), IF(VLOOKUP(D345,Sku_Consolidated!A2:S948,19,FALSE)="VAM",VLOOKUP(U345,Store_VAM!B2:L271,11, FALSE),VLOOKUP(U345,Store_SRP!B2:L103,11, FALSE)))</f>
      </c>
      <c r="U345" s="14">
        <v>2012</v>
      </c>
      <c r="V345">
        <f>IF(VLOOKUP(D345,Sku_Consolidated!A2:S948,19,FALSE)="SHOWCASE", VLOOKUP(U345,Store_Showcase!B2:C134,2, FALSE), IF(VLOOKUP(D345,Sku_Consolidated!A2:S948,19,FALSE)="VAM",VLOOKUP(U345,Store_VAM!B2:C271,2, FALSE),VLOOKUP(U345,Store_SRP!B2:C103,2, FALSE)))</f>
      </c>
      <c r="W345">
        <f>VLOOKUP(D345,Sku_Consolidated!A2:G948, 7, FALSE)</f>
      </c>
      <c r="X345">
        <f>VLOOKUP(D345,Sku_Consolidated!A2:K948, 11, FALSE)</f>
      </c>
      <c r="Y345">
        <f>VLOOKUP(D345,Sku_Consolidated!A2:H948, 8, FALSE)</f>
      </c>
      <c r="Z345">
        <f>VLOOKUP(D345,Sku_Consolidated!A2:I948, 9, FALSE)</f>
      </c>
      <c r="AA345" t="s">
        <v>41</v>
      </c>
      <c r="AB345">
        <f>VLOOKUP(D345,Sku_Consolidated!A2:E948, {5}, FALSE)</f>
      </c>
      <c r="AC345">
        <f>IF(VLOOKUP(D345,Sku_Consolidated!A2:S948,19,FALSE)="SHOWCASE", VLOOKUP(U345,Store_Showcase!B2:N134,13, FALSE), IF(VLOOKUP(D345,Sku_Consolidated!A2:S948,19,FALSE)="VAM",VLOOKUP(U345,Store_VAM!B2:N271,13, FALSE),VLOOKUP(U345,Store_SRP!B2:N103,13, FALSE)))</f>
      </c>
      <c r="AD345">
        <f>IF(IFERROR(AC345,TRUE)=TRUE, "-","OK")</f>
      </c>
      <c r="AE345">
        <f>IF(IFERROR(VLOOKUP(U345,Store_Showcase!B2:H134,{5}, FALSE), TRUE)=TRUE, IF(IFERROR(VLOOKUP(U345,Store_SRP!B2:H103,{5}, FALSE), TRUE)=TRUE,VLOOKUP(U345,Store_VAM!B2:H271,{5}, FALSE),VLOOKUP(U345,Store_SRP!B2:H103,{5}, FALSE)), VLOOKUP(U345,Store_Showcase!B2:H134,{5}, FALSE))</f>
      </c>
      <c r="AF345">
        <f>IF(IFERROR(VLOOKUP(U345,Store_Showcase!B2:H134,{6}, FALSE), TRUE)=TRUE, IF(IFERROR(VLOOKUP(U345,Store_SRP!B2:H103,{6}, FALSE), TRUE)=TRUE,VLOOKUP(U345,Store_VAM!B2:H271,{6}, FALSE),VLOOKUP(U345,Store_SRP!B2:H103,{6}, FALSE)), VLOOKUP(U345,Store_Showcase!B2:H134,{6}, FALSE))</f>
      </c>
      <c r="AG345">
        <f>VLOOKUP(D345,Sku_Consolidated!A2:R948,18,FALSE)</f>
      </c>
      <c r="AH345">
        <f>VLOOKUP(D345,Sku_Consolidated!A2:S948,19,FALSE)</f>
      </c>
      <c r="AI345">
        <f>VLOOKUP(D345,Sku_Consolidated!A2:T948,20,FALSE)</f>
      </c>
    </row>
    <row r="346" spans="1:35" x14ac:dyDescent="0.25">
      <c r="A346">
        <v>2024</v>
      </c>
      <c r="B346" t="s">
        <v>30</v>
      </c>
      <c r="C346" t="s">
        <v>31</v>
      </c>
      <c r="D346">
        <v>21862</v>
      </c>
      <c r="E346" t="s">
        <v>443</v>
      </c>
      <c r="F346" s="12" t="s">
        <v>89</v>
      </c>
      <c r="G346" s="12" t="s">
        <v>89</v>
      </c>
      <c r="H346" t="s">
        <v>10</v>
      </c>
      <c r="I346" s="13" t="s">
        <v>225</v>
      </c>
      <c r="J346" s="13">
        <f>IF(H346="EA", I346, 0)</f>
      </c>
      <c r="K346" s="13">
        <f>IF(H346="KG", I346, I346 * VLOOKUP(D346,Sku_Consolidated!A2:U948,21,FALSE))</f>
      </c>
      <c r="L346" s="14" t="s">
        <v>36</v>
      </c>
      <c r="M346">
        <v>88</v>
      </c>
      <c r="N346" s="14" t="s">
        <v>651</v>
      </c>
      <c r="O346" s="14" t="s">
        <v>652</v>
      </c>
      <c r="P346" s="14" t="s">
        <v>36</v>
      </c>
      <c r="Q346" s="14" t="s">
        <v>652</v>
      </c>
      <c r="R346">
        <f>IF(IFERROR(VLOOKUP(U346,Store_Showcase!B2:H134,7, FALSE), TRUE)=TRUE, IF(IFERROR(VLOOKUP(U346,Store_SRP!B2:H103,7, FALSE), TRUE)=TRUE,VLOOKUP(U346,Store_VAM!B2:H271,7, FALSE),VLOOKUP(U346,Store_SRP!B2:H103,7, FALSE)), VLOOKUP(U346,Store_Showcase!B2:H134,7, FALSE))</f>
      </c>
      <c r="S346">
        <f>IF(IFERROR(VLOOKUP(U346,Store_Showcase!B2:K134,10, FALSE), TRUE)=TRUE, IF(IFERROR(VLOOKUP(U346,Store_SRP!B2:K103,10, FALSE), TRUE)=TRUE,VLOOKUP(U346,Store_VAM!B2:K271,10, FALSE),VLOOKUP(U346,Store_SRP!B2:K103,10, FALSE)), VLOOKUP(U346,Store_Showcase!B2:K134,10, FALSE))</f>
      </c>
      <c r="T346">
        <f>IF(VLOOKUP(D346,Sku_Consolidated!A2:S948,19,FALSE)="SHOWCASE", VLOOKUP(U346,Store_Showcase!B2:L134,11, FALSE), IF(VLOOKUP(D346,Sku_Consolidated!A2:S948,19,FALSE)="VAM",VLOOKUP(U346,Store_VAM!B2:L271,11, FALSE),VLOOKUP(U346,Store_SRP!B2:L103,11, FALSE)))</f>
      </c>
      <c r="U346" s="14">
        <v>2012</v>
      </c>
      <c r="V346">
        <f>IF(VLOOKUP(D346,Sku_Consolidated!A2:S948,19,FALSE)="SHOWCASE", VLOOKUP(U346,Store_Showcase!B2:C134,2, FALSE), IF(VLOOKUP(D346,Sku_Consolidated!A2:S948,19,FALSE)="VAM",VLOOKUP(U346,Store_VAM!B2:C271,2, FALSE),VLOOKUP(U346,Store_SRP!B2:C103,2, FALSE)))</f>
      </c>
      <c r="W346">
        <f>VLOOKUP(D346,Sku_Consolidated!A2:G948, 7, FALSE)</f>
      </c>
      <c r="X346">
        <f>VLOOKUP(D346,Sku_Consolidated!A2:K948, 11, FALSE)</f>
      </c>
      <c r="Y346">
        <f>VLOOKUP(D346,Sku_Consolidated!A2:H948, 8, FALSE)</f>
      </c>
      <c r="Z346">
        <f>VLOOKUP(D346,Sku_Consolidated!A2:I948, 9, FALSE)</f>
      </c>
      <c r="AA346" t="s">
        <v>41</v>
      </c>
      <c r="AB346">
        <f>VLOOKUP(D346,Sku_Consolidated!A2:E948, {5}, FALSE)</f>
      </c>
      <c r="AC346">
        <f>IF(VLOOKUP(D346,Sku_Consolidated!A2:S948,19,FALSE)="SHOWCASE", VLOOKUP(U346,Store_Showcase!B2:N134,13, FALSE), IF(VLOOKUP(D346,Sku_Consolidated!A2:S948,19,FALSE)="VAM",VLOOKUP(U346,Store_VAM!B2:N271,13, FALSE),VLOOKUP(U346,Store_SRP!B2:N103,13, FALSE)))</f>
      </c>
      <c r="AD346">
        <f>IF(IFERROR(AC346,TRUE)=TRUE, "-","OK")</f>
      </c>
      <c r="AE346">
        <f>IF(IFERROR(VLOOKUP(U346,Store_Showcase!B2:H134,{5}, FALSE), TRUE)=TRUE, IF(IFERROR(VLOOKUP(U346,Store_SRP!B2:H103,{5}, FALSE), TRUE)=TRUE,VLOOKUP(U346,Store_VAM!B2:H271,{5}, FALSE),VLOOKUP(U346,Store_SRP!B2:H103,{5}, FALSE)), VLOOKUP(U346,Store_Showcase!B2:H134,{5}, FALSE))</f>
      </c>
      <c r="AF346">
        <f>IF(IFERROR(VLOOKUP(U346,Store_Showcase!B2:H134,{6}, FALSE), TRUE)=TRUE, IF(IFERROR(VLOOKUP(U346,Store_SRP!B2:H103,{6}, FALSE), TRUE)=TRUE,VLOOKUP(U346,Store_VAM!B2:H271,{6}, FALSE),VLOOKUP(U346,Store_SRP!B2:H103,{6}, FALSE)), VLOOKUP(U346,Store_Showcase!B2:H134,{6}, FALSE))</f>
      </c>
      <c r="AG346">
        <f>VLOOKUP(D346,Sku_Consolidated!A2:R948,18,FALSE)</f>
      </c>
      <c r="AH346">
        <f>VLOOKUP(D346,Sku_Consolidated!A2:S948,19,FALSE)</f>
      </c>
      <c r="AI346">
        <f>VLOOKUP(D346,Sku_Consolidated!A2:T948,20,FALSE)</f>
      </c>
    </row>
    <row r="347" spans="1:35" x14ac:dyDescent="0.25">
      <c r="A347">
        <v>2024</v>
      </c>
      <c r="B347" t="s">
        <v>30</v>
      </c>
      <c r="C347" t="s">
        <v>31</v>
      </c>
      <c r="D347">
        <v>21865</v>
      </c>
      <c r="E347" t="s">
        <v>263</v>
      </c>
      <c r="F347" s="12" t="s">
        <v>89</v>
      </c>
      <c r="G347" s="12" t="s">
        <v>89</v>
      </c>
      <c r="H347" t="s">
        <v>10</v>
      </c>
      <c r="I347" s="13" t="s">
        <v>309</v>
      </c>
      <c r="J347" s="13">
        <f>IF(H347="EA", I347, 0)</f>
      </c>
      <c r="K347" s="13">
        <f>IF(H347="KG", I347, I347 * VLOOKUP(D347,Sku_Consolidated!A2:U948,21,FALSE))</f>
      </c>
      <c r="L347" s="14" t="s">
        <v>36</v>
      </c>
      <c r="M347">
        <v>88</v>
      </c>
      <c r="N347" s="14" t="s">
        <v>653</v>
      </c>
      <c r="O347" s="14" t="s">
        <v>654</v>
      </c>
      <c r="P347" s="14" t="s">
        <v>36</v>
      </c>
      <c r="Q347" s="14" t="s">
        <v>654</v>
      </c>
      <c r="R347">
        <f>IF(IFERROR(VLOOKUP(U347,Store_Showcase!B2:H134,7, FALSE), TRUE)=TRUE, IF(IFERROR(VLOOKUP(U347,Store_SRP!B2:H103,7, FALSE), TRUE)=TRUE,VLOOKUP(U347,Store_VAM!B2:H271,7, FALSE),VLOOKUP(U347,Store_SRP!B2:H103,7, FALSE)), VLOOKUP(U347,Store_Showcase!B2:H134,7, FALSE))</f>
      </c>
      <c r="S347">
        <f>IF(IFERROR(VLOOKUP(U347,Store_Showcase!B2:K134,10, FALSE), TRUE)=TRUE, IF(IFERROR(VLOOKUP(U347,Store_SRP!B2:K103,10, FALSE), TRUE)=TRUE,VLOOKUP(U347,Store_VAM!B2:K271,10, FALSE),VLOOKUP(U347,Store_SRP!B2:K103,10, FALSE)), VLOOKUP(U347,Store_Showcase!B2:K134,10, FALSE))</f>
      </c>
      <c r="T347">
        <f>IF(VLOOKUP(D347,Sku_Consolidated!A2:S948,19,FALSE)="SHOWCASE", VLOOKUP(U347,Store_Showcase!B2:L134,11, FALSE), IF(VLOOKUP(D347,Sku_Consolidated!A2:S948,19,FALSE)="VAM",VLOOKUP(U347,Store_VAM!B2:L271,11, FALSE),VLOOKUP(U347,Store_SRP!B2:L103,11, FALSE)))</f>
      </c>
      <c r="U347" s="14">
        <v>2012</v>
      </c>
      <c r="V347">
        <f>IF(VLOOKUP(D347,Sku_Consolidated!A2:S948,19,FALSE)="SHOWCASE", VLOOKUP(U347,Store_Showcase!B2:C134,2, FALSE), IF(VLOOKUP(D347,Sku_Consolidated!A2:S948,19,FALSE)="VAM",VLOOKUP(U347,Store_VAM!B2:C271,2, FALSE),VLOOKUP(U347,Store_SRP!B2:C103,2, FALSE)))</f>
      </c>
      <c r="W347">
        <f>VLOOKUP(D347,Sku_Consolidated!A2:G948, 7, FALSE)</f>
      </c>
      <c r="X347">
        <f>VLOOKUP(D347,Sku_Consolidated!A2:K948, 11, FALSE)</f>
      </c>
      <c r="Y347">
        <f>VLOOKUP(D347,Sku_Consolidated!A2:H948, 8, FALSE)</f>
      </c>
      <c r="Z347">
        <f>VLOOKUP(D347,Sku_Consolidated!A2:I948, 9, FALSE)</f>
      </c>
      <c r="AA347" t="s">
        <v>41</v>
      </c>
      <c r="AB347">
        <f>VLOOKUP(D347,Sku_Consolidated!A2:E948, {5}, FALSE)</f>
      </c>
      <c r="AC347">
        <f>IF(VLOOKUP(D347,Sku_Consolidated!A2:S948,19,FALSE)="SHOWCASE", VLOOKUP(U347,Store_Showcase!B2:N134,13, FALSE), IF(VLOOKUP(D347,Sku_Consolidated!A2:S948,19,FALSE)="VAM",VLOOKUP(U347,Store_VAM!B2:N271,13, FALSE),VLOOKUP(U347,Store_SRP!B2:N103,13, FALSE)))</f>
      </c>
      <c r="AD347">
        <f>IF(IFERROR(AC347,TRUE)=TRUE, "-","OK")</f>
      </c>
      <c r="AE347">
        <f>IF(IFERROR(VLOOKUP(U347,Store_Showcase!B2:H134,{5}, FALSE), TRUE)=TRUE, IF(IFERROR(VLOOKUP(U347,Store_SRP!B2:H103,{5}, FALSE), TRUE)=TRUE,VLOOKUP(U347,Store_VAM!B2:H271,{5}, FALSE),VLOOKUP(U347,Store_SRP!B2:H103,{5}, FALSE)), VLOOKUP(U347,Store_Showcase!B2:H134,{5}, FALSE))</f>
      </c>
      <c r="AF347">
        <f>IF(IFERROR(VLOOKUP(U347,Store_Showcase!B2:H134,{6}, FALSE), TRUE)=TRUE, IF(IFERROR(VLOOKUP(U347,Store_SRP!B2:H103,{6}, FALSE), TRUE)=TRUE,VLOOKUP(U347,Store_VAM!B2:H271,{6}, FALSE),VLOOKUP(U347,Store_SRP!B2:H103,{6}, FALSE)), VLOOKUP(U347,Store_Showcase!B2:H134,{6}, FALSE))</f>
      </c>
      <c r="AG347">
        <f>VLOOKUP(D347,Sku_Consolidated!A2:R948,18,FALSE)</f>
      </c>
      <c r="AH347">
        <f>VLOOKUP(D347,Sku_Consolidated!A2:S948,19,FALSE)</f>
      </c>
      <c r="AI347">
        <f>VLOOKUP(D347,Sku_Consolidated!A2:T948,20,FALSE)</f>
      </c>
    </row>
    <row r="348" spans="1:35" x14ac:dyDescent="0.25">
      <c r="A348">
        <v>2024</v>
      </c>
      <c r="B348" t="s">
        <v>30</v>
      </c>
      <c r="C348" t="s">
        <v>31</v>
      </c>
      <c r="D348">
        <v>21866</v>
      </c>
      <c r="E348" t="s">
        <v>267</v>
      </c>
      <c r="F348" s="12" t="s">
        <v>89</v>
      </c>
      <c r="G348" s="12" t="s">
        <v>89</v>
      </c>
      <c r="H348" t="s">
        <v>10</v>
      </c>
      <c r="I348" s="13" t="s">
        <v>213</v>
      </c>
      <c r="J348" s="13">
        <f>IF(H348="EA", I348, 0)</f>
      </c>
      <c r="K348" s="13">
        <f>IF(H348="KG", I348, I348 * VLOOKUP(D348,Sku_Consolidated!A2:U948,21,FALSE))</f>
      </c>
      <c r="L348" s="14" t="s">
        <v>36</v>
      </c>
      <c r="M348">
        <v>88</v>
      </c>
      <c r="N348" s="14" t="s">
        <v>655</v>
      </c>
      <c r="O348" s="14" t="s">
        <v>656</v>
      </c>
      <c r="P348" s="14" t="s">
        <v>36</v>
      </c>
      <c r="Q348" s="14" t="s">
        <v>656</v>
      </c>
      <c r="R348">
        <f>IF(IFERROR(VLOOKUP(U348,Store_Showcase!B2:H134,7, FALSE), TRUE)=TRUE, IF(IFERROR(VLOOKUP(U348,Store_SRP!B2:H103,7, FALSE), TRUE)=TRUE,VLOOKUP(U348,Store_VAM!B2:H271,7, FALSE),VLOOKUP(U348,Store_SRP!B2:H103,7, FALSE)), VLOOKUP(U348,Store_Showcase!B2:H134,7, FALSE))</f>
      </c>
      <c r="S348">
        <f>IF(IFERROR(VLOOKUP(U348,Store_Showcase!B2:K134,10, FALSE), TRUE)=TRUE, IF(IFERROR(VLOOKUP(U348,Store_SRP!B2:K103,10, FALSE), TRUE)=TRUE,VLOOKUP(U348,Store_VAM!B2:K271,10, FALSE),VLOOKUP(U348,Store_SRP!B2:K103,10, FALSE)), VLOOKUP(U348,Store_Showcase!B2:K134,10, FALSE))</f>
      </c>
      <c r="T348">
        <f>IF(VLOOKUP(D348,Sku_Consolidated!A2:S948,19,FALSE)="SHOWCASE", VLOOKUP(U348,Store_Showcase!B2:L134,11, FALSE), IF(VLOOKUP(D348,Sku_Consolidated!A2:S948,19,FALSE)="VAM",VLOOKUP(U348,Store_VAM!B2:L271,11, FALSE),VLOOKUP(U348,Store_SRP!B2:L103,11, FALSE)))</f>
      </c>
      <c r="U348" s="14">
        <v>2012</v>
      </c>
      <c r="V348">
        <f>IF(VLOOKUP(D348,Sku_Consolidated!A2:S948,19,FALSE)="SHOWCASE", VLOOKUP(U348,Store_Showcase!B2:C134,2, FALSE), IF(VLOOKUP(D348,Sku_Consolidated!A2:S948,19,FALSE)="VAM",VLOOKUP(U348,Store_VAM!B2:C271,2, FALSE),VLOOKUP(U348,Store_SRP!B2:C103,2, FALSE)))</f>
      </c>
      <c r="W348">
        <f>VLOOKUP(D348,Sku_Consolidated!A2:G948, 7, FALSE)</f>
      </c>
      <c r="X348">
        <f>VLOOKUP(D348,Sku_Consolidated!A2:K948, 11, FALSE)</f>
      </c>
      <c r="Y348">
        <f>VLOOKUP(D348,Sku_Consolidated!A2:H948, 8, FALSE)</f>
      </c>
      <c r="Z348">
        <f>VLOOKUP(D348,Sku_Consolidated!A2:I948, 9, FALSE)</f>
      </c>
      <c r="AA348" t="s">
        <v>41</v>
      </c>
      <c r="AB348">
        <f>VLOOKUP(D348,Sku_Consolidated!A2:E948, {5}, FALSE)</f>
      </c>
      <c r="AC348">
        <f>IF(VLOOKUP(D348,Sku_Consolidated!A2:S948,19,FALSE)="SHOWCASE", VLOOKUP(U348,Store_Showcase!B2:N134,13, FALSE), IF(VLOOKUP(D348,Sku_Consolidated!A2:S948,19,FALSE)="VAM",VLOOKUP(U348,Store_VAM!B2:N271,13, FALSE),VLOOKUP(U348,Store_SRP!B2:N103,13, FALSE)))</f>
      </c>
      <c r="AD348">
        <f>IF(IFERROR(AC348,TRUE)=TRUE, "-","OK")</f>
      </c>
      <c r="AE348">
        <f>IF(IFERROR(VLOOKUP(U348,Store_Showcase!B2:H134,{5}, FALSE), TRUE)=TRUE, IF(IFERROR(VLOOKUP(U348,Store_SRP!B2:H103,{5}, FALSE), TRUE)=TRUE,VLOOKUP(U348,Store_VAM!B2:H271,{5}, FALSE),VLOOKUP(U348,Store_SRP!B2:H103,{5}, FALSE)), VLOOKUP(U348,Store_Showcase!B2:H134,{5}, FALSE))</f>
      </c>
      <c r="AF348">
        <f>IF(IFERROR(VLOOKUP(U348,Store_Showcase!B2:H134,{6}, FALSE), TRUE)=TRUE, IF(IFERROR(VLOOKUP(U348,Store_SRP!B2:H103,{6}, FALSE), TRUE)=TRUE,VLOOKUP(U348,Store_VAM!B2:H271,{6}, FALSE),VLOOKUP(U348,Store_SRP!B2:H103,{6}, FALSE)), VLOOKUP(U348,Store_Showcase!B2:H134,{6}, FALSE))</f>
      </c>
      <c r="AG348">
        <f>VLOOKUP(D348,Sku_Consolidated!A2:R948,18,FALSE)</f>
      </c>
      <c r="AH348">
        <f>VLOOKUP(D348,Sku_Consolidated!A2:S948,19,FALSE)</f>
      </c>
      <c r="AI348">
        <f>VLOOKUP(D348,Sku_Consolidated!A2:T948,20,FALSE)</f>
      </c>
    </row>
    <row r="349" spans="1:35" x14ac:dyDescent="0.25">
      <c r="A349">
        <v>2024</v>
      </c>
      <c r="B349" t="s">
        <v>30</v>
      </c>
      <c r="C349" t="s">
        <v>31</v>
      </c>
      <c r="D349">
        <v>21872</v>
      </c>
      <c r="E349" t="s">
        <v>228</v>
      </c>
      <c r="F349" s="12" t="s">
        <v>89</v>
      </c>
      <c r="G349" s="12" t="s">
        <v>89</v>
      </c>
      <c r="H349" t="s">
        <v>10</v>
      </c>
      <c r="I349" s="13" t="s">
        <v>657</v>
      </c>
      <c r="J349" s="13">
        <f>IF(H349="EA", I349, 0)</f>
      </c>
      <c r="K349" s="13">
        <f>IF(H349="KG", I349, I349 * VLOOKUP(D349,Sku_Consolidated!A2:U948,21,FALSE))</f>
      </c>
      <c r="L349" s="14" t="s">
        <v>36</v>
      </c>
      <c r="M349">
        <v>88</v>
      </c>
      <c r="N349" s="14" t="s">
        <v>658</v>
      </c>
      <c r="O349" s="14" t="s">
        <v>659</v>
      </c>
      <c r="P349" s="14" t="s">
        <v>36</v>
      </c>
      <c r="Q349" s="14" t="s">
        <v>659</v>
      </c>
      <c r="R349">
        <f>IF(IFERROR(VLOOKUP(U349,Store_Showcase!B2:H134,7, FALSE), TRUE)=TRUE, IF(IFERROR(VLOOKUP(U349,Store_SRP!B2:H103,7, FALSE), TRUE)=TRUE,VLOOKUP(U349,Store_VAM!B2:H271,7, FALSE),VLOOKUP(U349,Store_SRP!B2:H103,7, FALSE)), VLOOKUP(U349,Store_Showcase!B2:H134,7, FALSE))</f>
      </c>
      <c r="S349">
        <f>IF(IFERROR(VLOOKUP(U349,Store_Showcase!B2:K134,10, FALSE), TRUE)=TRUE, IF(IFERROR(VLOOKUP(U349,Store_SRP!B2:K103,10, FALSE), TRUE)=TRUE,VLOOKUP(U349,Store_VAM!B2:K271,10, FALSE),VLOOKUP(U349,Store_SRP!B2:K103,10, FALSE)), VLOOKUP(U349,Store_Showcase!B2:K134,10, FALSE))</f>
      </c>
      <c r="T349">
        <f>IF(VLOOKUP(D349,Sku_Consolidated!A2:S948,19,FALSE)="SHOWCASE", VLOOKUP(U349,Store_Showcase!B2:L134,11, FALSE), IF(VLOOKUP(D349,Sku_Consolidated!A2:S948,19,FALSE)="VAM",VLOOKUP(U349,Store_VAM!B2:L271,11, FALSE),VLOOKUP(U349,Store_SRP!B2:L103,11, FALSE)))</f>
      </c>
      <c r="U349" s="14">
        <v>2012</v>
      </c>
      <c r="V349">
        <f>IF(VLOOKUP(D349,Sku_Consolidated!A2:S948,19,FALSE)="SHOWCASE", VLOOKUP(U349,Store_Showcase!B2:C134,2, FALSE), IF(VLOOKUP(D349,Sku_Consolidated!A2:S948,19,FALSE)="VAM",VLOOKUP(U349,Store_VAM!B2:C271,2, FALSE),VLOOKUP(U349,Store_SRP!B2:C103,2, FALSE)))</f>
      </c>
      <c r="W349">
        <f>VLOOKUP(D349,Sku_Consolidated!A2:G948, 7, FALSE)</f>
      </c>
      <c r="X349">
        <f>VLOOKUP(D349,Sku_Consolidated!A2:K948, 11, FALSE)</f>
      </c>
      <c r="Y349">
        <f>VLOOKUP(D349,Sku_Consolidated!A2:H948, 8, FALSE)</f>
      </c>
      <c r="Z349">
        <f>VLOOKUP(D349,Sku_Consolidated!A2:I948, 9, FALSE)</f>
      </c>
      <c r="AA349" t="s">
        <v>41</v>
      </c>
      <c r="AB349">
        <f>VLOOKUP(D349,Sku_Consolidated!A2:E948, {5}, FALSE)</f>
      </c>
      <c r="AC349">
        <f>IF(VLOOKUP(D349,Sku_Consolidated!A2:S948,19,FALSE)="SHOWCASE", VLOOKUP(U349,Store_Showcase!B2:N134,13, FALSE), IF(VLOOKUP(D349,Sku_Consolidated!A2:S948,19,FALSE)="VAM",VLOOKUP(U349,Store_VAM!B2:N271,13, FALSE),VLOOKUP(U349,Store_SRP!B2:N103,13, FALSE)))</f>
      </c>
      <c r="AD349">
        <f>IF(IFERROR(AC349,TRUE)=TRUE, "-","OK")</f>
      </c>
      <c r="AE349">
        <f>IF(IFERROR(VLOOKUP(U349,Store_Showcase!B2:H134,{5}, FALSE), TRUE)=TRUE, IF(IFERROR(VLOOKUP(U349,Store_SRP!B2:H103,{5}, FALSE), TRUE)=TRUE,VLOOKUP(U349,Store_VAM!B2:H271,{5}, FALSE),VLOOKUP(U349,Store_SRP!B2:H103,{5}, FALSE)), VLOOKUP(U349,Store_Showcase!B2:H134,{5}, FALSE))</f>
      </c>
      <c r="AF349">
        <f>IF(IFERROR(VLOOKUP(U349,Store_Showcase!B2:H134,{6}, FALSE), TRUE)=TRUE, IF(IFERROR(VLOOKUP(U349,Store_SRP!B2:H103,{6}, FALSE), TRUE)=TRUE,VLOOKUP(U349,Store_VAM!B2:H271,{6}, FALSE),VLOOKUP(U349,Store_SRP!B2:H103,{6}, FALSE)), VLOOKUP(U349,Store_Showcase!B2:H134,{6}, FALSE))</f>
      </c>
      <c r="AG349">
        <f>VLOOKUP(D349,Sku_Consolidated!A2:R948,18,FALSE)</f>
      </c>
      <c r="AH349">
        <f>VLOOKUP(D349,Sku_Consolidated!A2:S948,19,FALSE)</f>
      </c>
      <c r="AI349">
        <f>VLOOKUP(D349,Sku_Consolidated!A2:T948,20,FALSE)</f>
      </c>
    </row>
    <row r="350" spans="1:35" x14ac:dyDescent="0.25">
      <c r="A350">
        <v>2024</v>
      </c>
      <c r="B350" t="s">
        <v>30</v>
      </c>
      <c r="C350" t="s">
        <v>31</v>
      </c>
      <c r="D350">
        <v>21882</v>
      </c>
      <c r="E350" t="s">
        <v>332</v>
      </c>
      <c r="F350" s="12" t="s">
        <v>89</v>
      </c>
      <c r="G350" s="12" t="s">
        <v>89</v>
      </c>
      <c r="H350" t="s">
        <v>10</v>
      </c>
      <c r="I350" s="13" t="s">
        <v>660</v>
      </c>
      <c r="J350" s="13">
        <f>IF(H350="EA", I350, 0)</f>
      </c>
      <c r="K350" s="13">
        <f>IF(H350="KG", I350, I350 * VLOOKUP(D350,Sku_Consolidated!A2:U948,21,FALSE))</f>
      </c>
      <c r="L350" s="14" t="s">
        <v>36</v>
      </c>
      <c r="M350">
        <v>88</v>
      </c>
      <c r="N350" s="14" t="s">
        <v>661</v>
      </c>
      <c r="O350" s="14" t="s">
        <v>662</v>
      </c>
      <c r="P350" s="14" t="s">
        <v>36</v>
      </c>
      <c r="Q350" s="14" t="s">
        <v>662</v>
      </c>
      <c r="R350">
        <f>IF(IFERROR(VLOOKUP(U350,Store_Showcase!B2:H134,7, FALSE), TRUE)=TRUE, IF(IFERROR(VLOOKUP(U350,Store_SRP!B2:H103,7, FALSE), TRUE)=TRUE,VLOOKUP(U350,Store_VAM!B2:H271,7, FALSE),VLOOKUP(U350,Store_SRP!B2:H103,7, FALSE)), VLOOKUP(U350,Store_Showcase!B2:H134,7, FALSE))</f>
      </c>
      <c r="S350">
        <f>IF(IFERROR(VLOOKUP(U350,Store_Showcase!B2:K134,10, FALSE), TRUE)=TRUE, IF(IFERROR(VLOOKUP(U350,Store_SRP!B2:K103,10, FALSE), TRUE)=TRUE,VLOOKUP(U350,Store_VAM!B2:K271,10, FALSE),VLOOKUP(U350,Store_SRP!B2:K103,10, FALSE)), VLOOKUP(U350,Store_Showcase!B2:K134,10, FALSE))</f>
      </c>
      <c r="T350">
        <f>IF(VLOOKUP(D350,Sku_Consolidated!A2:S948,19,FALSE)="SHOWCASE", VLOOKUP(U350,Store_Showcase!B2:L134,11, FALSE), IF(VLOOKUP(D350,Sku_Consolidated!A2:S948,19,FALSE)="VAM",VLOOKUP(U350,Store_VAM!B2:L271,11, FALSE),VLOOKUP(U350,Store_SRP!B2:L103,11, FALSE)))</f>
      </c>
      <c r="U350" s="14">
        <v>2012</v>
      </c>
      <c r="V350">
        <f>IF(VLOOKUP(D350,Sku_Consolidated!A2:S948,19,FALSE)="SHOWCASE", VLOOKUP(U350,Store_Showcase!B2:C134,2, FALSE), IF(VLOOKUP(D350,Sku_Consolidated!A2:S948,19,FALSE)="VAM",VLOOKUP(U350,Store_VAM!B2:C271,2, FALSE),VLOOKUP(U350,Store_SRP!B2:C103,2, FALSE)))</f>
      </c>
      <c r="W350">
        <f>VLOOKUP(D350,Sku_Consolidated!A2:G948, 7, FALSE)</f>
      </c>
      <c r="X350">
        <f>VLOOKUP(D350,Sku_Consolidated!A2:K948, 11, FALSE)</f>
      </c>
      <c r="Y350">
        <f>VLOOKUP(D350,Sku_Consolidated!A2:H948, 8, FALSE)</f>
      </c>
      <c r="Z350">
        <f>VLOOKUP(D350,Sku_Consolidated!A2:I948, 9, FALSE)</f>
      </c>
      <c r="AA350" t="s">
        <v>41</v>
      </c>
      <c r="AB350">
        <f>VLOOKUP(D350,Sku_Consolidated!A2:E948, {5}, FALSE)</f>
      </c>
      <c r="AC350">
        <f>IF(VLOOKUP(D350,Sku_Consolidated!A2:S948,19,FALSE)="SHOWCASE", VLOOKUP(U350,Store_Showcase!B2:N134,13, FALSE), IF(VLOOKUP(D350,Sku_Consolidated!A2:S948,19,FALSE)="VAM",VLOOKUP(U350,Store_VAM!B2:N271,13, FALSE),VLOOKUP(U350,Store_SRP!B2:N103,13, FALSE)))</f>
      </c>
      <c r="AD350">
        <f>IF(IFERROR(AC350,TRUE)=TRUE, "-","OK")</f>
      </c>
      <c r="AE350">
        <f>IF(IFERROR(VLOOKUP(U350,Store_Showcase!B2:H134,{5}, FALSE), TRUE)=TRUE, IF(IFERROR(VLOOKUP(U350,Store_SRP!B2:H103,{5}, FALSE), TRUE)=TRUE,VLOOKUP(U350,Store_VAM!B2:H271,{5}, FALSE),VLOOKUP(U350,Store_SRP!B2:H103,{5}, FALSE)), VLOOKUP(U350,Store_Showcase!B2:H134,{5}, FALSE))</f>
      </c>
      <c r="AF350">
        <f>IF(IFERROR(VLOOKUP(U350,Store_Showcase!B2:H134,{6}, FALSE), TRUE)=TRUE, IF(IFERROR(VLOOKUP(U350,Store_SRP!B2:H103,{6}, FALSE), TRUE)=TRUE,VLOOKUP(U350,Store_VAM!B2:H271,{6}, FALSE),VLOOKUP(U350,Store_SRP!B2:H103,{6}, FALSE)), VLOOKUP(U350,Store_Showcase!B2:H134,{6}, FALSE))</f>
      </c>
      <c r="AG350">
        <f>VLOOKUP(D350,Sku_Consolidated!A2:R948,18,FALSE)</f>
      </c>
      <c r="AH350">
        <f>VLOOKUP(D350,Sku_Consolidated!A2:S948,19,FALSE)</f>
      </c>
      <c r="AI350">
        <f>VLOOKUP(D350,Sku_Consolidated!A2:T948,20,FALSE)</f>
      </c>
    </row>
    <row r="351" spans="1:35" x14ac:dyDescent="0.25">
      <c r="A351">
        <v>2024</v>
      </c>
      <c r="B351" t="s">
        <v>30</v>
      </c>
      <c r="C351" t="s">
        <v>31</v>
      </c>
      <c r="D351">
        <v>21921</v>
      </c>
      <c r="E351" t="s">
        <v>232</v>
      </c>
      <c r="F351" s="12" t="s">
        <v>89</v>
      </c>
      <c r="G351" s="12" t="s">
        <v>89</v>
      </c>
      <c r="H351" t="s">
        <v>10</v>
      </c>
      <c r="I351" s="13" t="s">
        <v>663</v>
      </c>
      <c r="J351" s="13">
        <f>IF(H351="EA", I351, 0)</f>
      </c>
      <c r="K351" s="13">
        <f>IF(H351="KG", I351, I351 * VLOOKUP(D351,Sku_Consolidated!A2:U948,21,FALSE))</f>
      </c>
      <c r="L351" s="14" t="s">
        <v>36</v>
      </c>
      <c r="M351">
        <v>86</v>
      </c>
      <c r="N351" s="14" t="s">
        <v>664</v>
      </c>
      <c r="O351" s="14" t="s">
        <v>665</v>
      </c>
      <c r="P351" s="14" t="s">
        <v>36</v>
      </c>
      <c r="Q351" s="14" t="s">
        <v>665</v>
      </c>
      <c r="R351">
        <f>IF(IFERROR(VLOOKUP(U351,Store_Showcase!B2:H134,7, FALSE), TRUE)=TRUE, IF(IFERROR(VLOOKUP(U351,Store_SRP!B2:H103,7, FALSE), TRUE)=TRUE,VLOOKUP(U351,Store_VAM!B2:H271,7, FALSE),VLOOKUP(U351,Store_SRP!B2:H103,7, FALSE)), VLOOKUP(U351,Store_Showcase!B2:H134,7, FALSE))</f>
      </c>
      <c r="S351">
        <f>IF(IFERROR(VLOOKUP(U351,Store_Showcase!B2:K134,10, FALSE), TRUE)=TRUE, IF(IFERROR(VLOOKUP(U351,Store_SRP!B2:K103,10, FALSE), TRUE)=TRUE,VLOOKUP(U351,Store_VAM!B2:K271,10, FALSE),VLOOKUP(U351,Store_SRP!B2:K103,10, FALSE)), VLOOKUP(U351,Store_Showcase!B2:K134,10, FALSE))</f>
      </c>
      <c r="T351">
        <f>IF(VLOOKUP(D351,Sku_Consolidated!A2:S948,19,FALSE)="SHOWCASE", VLOOKUP(U351,Store_Showcase!B2:L134,11, FALSE), IF(VLOOKUP(D351,Sku_Consolidated!A2:S948,19,FALSE)="VAM",VLOOKUP(U351,Store_VAM!B2:L271,11, FALSE),VLOOKUP(U351,Store_SRP!B2:L103,11, FALSE)))</f>
      </c>
      <c r="U351" s="14">
        <v>2012</v>
      </c>
      <c r="V351">
        <f>IF(VLOOKUP(D351,Sku_Consolidated!A2:S948,19,FALSE)="SHOWCASE", VLOOKUP(U351,Store_Showcase!B2:C134,2, FALSE), IF(VLOOKUP(D351,Sku_Consolidated!A2:S948,19,FALSE)="VAM",VLOOKUP(U351,Store_VAM!B2:C271,2, FALSE),VLOOKUP(U351,Store_SRP!B2:C103,2, FALSE)))</f>
      </c>
      <c r="W351">
        <f>VLOOKUP(D351,Sku_Consolidated!A2:G948, 7, FALSE)</f>
      </c>
      <c r="X351">
        <f>VLOOKUP(D351,Sku_Consolidated!A2:K948, 11, FALSE)</f>
      </c>
      <c r="Y351">
        <f>VLOOKUP(D351,Sku_Consolidated!A2:H948, 8, FALSE)</f>
      </c>
      <c r="Z351">
        <f>VLOOKUP(D351,Sku_Consolidated!A2:I948, 9, FALSE)</f>
      </c>
      <c r="AA351" t="s">
        <v>41</v>
      </c>
      <c r="AB351">
        <f>VLOOKUP(D351,Sku_Consolidated!A2:E948, {5}, FALSE)</f>
      </c>
      <c r="AC351">
        <f>IF(VLOOKUP(D351,Sku_Consolidated!A2:S948,19,FALSE)="SHOWCASE", VLOOKUP(U351,Store_Showcase!B2:N134,13, FALSE), IF(VLOOKUP(D351,Sku_Consolidated!A2:S948,19,FALSE)="VAM",VLOOKUP(U351,Store_VAM!B2:N271,13, FALSE),VLOOKUP(U351,Store_SRP!B2:N103,13, FALSE)))</f>
      </c>
      <c r="AD351">
        <f>IF(IFERROR(AC351,TRUE)=TRUE, "-","OK")</f>
      </c>
      <c r="AE351">
        <f>IF(IFERROR(VLOOKUP(U351,Store_Showcase!B2:H134,{5}, FALSE), TRUE)=TRUE, IF(IFERROR(VLOOKUP(U351,Store_SRP!B2:H103,{5}, FALSE), TRUE)=TRUE,VLOOKUP(U351,Store_VAM!B2:H271,{5}, FALSE),VLOOKUP(U351,Store_SRP!B2:H103,{5}, FALSE)), VLOOKUP(U351,Store_Showcase!B2:H134,{5}, FALSE))</f>
      </c>
      <c r="AF351">
        <f>IF(IFERROR(VLOOKUP(U351,Store_Showcase!B2:H134,{6}, FALSE), TRUE)=TRUE, IF(IFERROR(VLOOKUP(U351,Store_SRP!B2:H103,{6}, FALSE), TRUE)=TRUE,VLOOKUP(U351,Store_VAM!B2:H271,{6}, FALSE),VLOOKUP(U351,Store_SRP!B2:H103,{6}, FALSE)), VLOOKUP(U351,Store_Showcase!B2:H134,{6}, FALSE))</f>
      </c>
      <c r="AG351">
        <f>VLOOKUP(D351,Sku_Consolidated!A2:R948,18,FALSE)</f>
      </c>
      <c r="AH351">
        <f>VLOOKUP(D351,Sku_Consolidated!A2:S948,19,FALSE)</f>
      </c>
      <c r="AI351">
        <f>VLOOKUP(D351,Sku_Consolidated!A2:T948,20,FALSE)</f>
      </c>
    </row>
    <row r="352" spans="1:35" x14ac:dyDescent="0.25">
      <c r="A352">
        <v>2024</v>
      </c>
      <c r="B352" t="s">
        <v>30</v>
      </c>
      <c r="C352" t="s">
        <v>31</v>
      </c>
      <c r="D352">
        <v>21834</v>
      </c>
      <c r="E352" t="s">
        <v>303</v>
      </c>
      <c r="F352" s="12" t="s">
        <v>95</v>
      </c>
      <c r="G352" s="12" t="s">
        <v>95</v>
      </c>
      <c r="H352" t="s">
        <v>10</v>
      </c>
      <c r="I352" s="13" t="s">
        <v>326</v>
      </c>
      <c r="J352" s="13">
        <f>IF(H352="EA", I352, 0)</f>
      </c>
      <c r="K352" s="13">
        <f>IF(H352="KG", I352, I352 * VLOOKUP(D352,Sku_Consolidated!A2:U948,21,FALSE))</f>
      </c>
      <c r="L352" s="14" t="s">
        <v>36</v>
      </c>
      <c r="M352">
        <v>88</v>
      </c>
      <c r="N352" s="14" t="s">
        <v>666</v>
      </c>
      <c r="O352" s="14" t="s">
        <v>667</v>
      </c>
      <c r="P352" s="14" t="s">
        <v>36</v>
      </c>
      <c r="Q352" s="14" t="s">
        <v>667</v>
      </c>
      <c r="R352">
        <f>IF(IFERROR(VLOOKUP(U352,Store_Showcase!B2:H134,7, FALSE), TRUE)=TRUE, IF(IFERROR(VLOOKUP(U352,Store_SRP!B2:H103,7, FALSE), TRUE)=TRUE,VLOOKUP(U352,Store_VAM!B2:H271,7, FALSE),VLOOKUP(U352,Store_SRP!B2:H103,7, FALSE)), VLOOKUP(U352,Store_Showcase!B2:H134,7, FALSE))</f>
      </c>
      <c r="S352">
        <f>IF(IFERROR(VLOOKUP(U352,Store_Showcase!B2:K134,10, FALSE), TRUE)=TRUE, IF(IFERROR(VLOOKUP(U352,Store_SRP!B2:K103,10, FALSE), TRUE)=TRUE,VLOOKUP(U352,Store_VAM!B2:K271,10, FALSE),VLOOKUP(U352,Store_SRP!B2:K103,10, FALSE)), VLOOKUP(U352,Store_Showcase!B2:K134,10, FALSE))</f>
      </c>
      <c r="T352">
        <f>IF(VLOOKUP(D352,Sku_Consolidated!A2:S948,19,FALSE)="SHOWCASE", VLOOKUP(U352,Store_Showcase!B2:L134,11, FALSE), IF(VLOOKUP(D352,Sku_Consolidated!A2:S948,19,FALSE)="VAM",VLOOKUP(U352,Store_VAM!B2:L271,11, FALSE),VLOOKUP(U352,Store_SRP!B2:L103,11, FALSE)))</f>
      </c>
      <c r="U352" s="14">
        <v>2012</v>
      </c>
      <c r="V352">
        <f>IF(VLOOKUP(D352,Sku_Consolidated!A2:S948,19,FALSE)="SHOWCASE", VLOOKUP(U352,Store_Showcase!B2:C134,2, FALSE), IF(VLOOKUP(D352,Sku_Consolidated!A2:S948,19,FALSE)="VAM",VLOOKUP(U352,Store_VAM!B2:C271,2, FALSE),VLOOKUP(U352,Store_SRP!B2:C103,2, FALSE)))</f>
      </c>
      <c r="W352">
        <f>VLOOKUP(D352,Sku_Consolidated!A2:G948, 7, FALSE)</f>
      </c>
      <c r="X352">
        <f>VLOOKUP(D352,Sku_Consolidated!A2:K948, 11, FALSE)</f>
      </c>
      <c r="Y352">
        <f>VLOOKUP(D352,Sku_Consolidated!A2:H948, 8, FALSE)</f>
      </c>
      <c r="Z352">
        <f>VLOOKUP(D352,Sku_Consolidated!A2:I948, 9, FALSE)</f>
      </c>
      <c r="AA352" t="s">
        <v>41</v>
      </c>
      <c r="AB352">
        <f>VLOOKUP(D352,Sku_Consolidated!A2:E948, {5}, FALSE)</f>
      </c>
      <c r="AC352">
        <f>IF(VLOOKUP(D352,Sku_Consolidated!A2:S948,19,FALSE)="SHOWCASE", VLOOKUP(U352,Store_Showcase!B2:N134,13, FALSE), IF(VLOOKUP(D352,Sku_Consolidated!A2:S948,19,FALSE)="VAM",VLOOKUP(U352,Store_VAM!B2:N271,13, FALSE),VLOOKUP(U352,Store_SRP!B2:N103,13, FALSE)))</f>
      </c>
      <c r="AD352">
        <f>IF(IFERROR(AC352,TRUE)=TRUE, "-","OK")</f>
      </c>
      <c r="AE352">
        <f>IF(IFERROR(VLOOKUP(U352,Store_Showcase!B2:H134,{5}, FALSE), TRUE)=TRUE, IF(IFERROR(VLOOKUP(U352,Store_SRP!B2:H103,{5}, FALSE), TRUE)=TRUE,VLOOKUP(U352,Store_VAM!B2:H271,{5}, FALSE),VLOOKUP(U352,Store_SRP!B2:H103,{5}, FALSE)), VLOOKUP(U352,Store_Showcase!B2:H134,{5}, FALSE))</f>
      </c>
      <c r="AF352">
        <f>IF(IFERROR(VLOOKUP(U352,Store_Showcase!B2:H134,{6}, FALSE), TRUE)=TRUE, IF(IFERROR(VLOOKUP(U352,Store_SRP!B2:H103,{6}, FALSE), TRUE)=TRUE,VLOOKUP(U352,Store_VAM!B2:H271,{6}, FALSE),VLOOKUP(U352,Store_SRP!B2:H103,{6}, FALSE)), VLOOKUP(U352,Store_Showcase!B2:H134,{6}, FALSE))</f>
      </c>
      <c r="AG352">
        <f>VLOOKUP(D352,Sku_Consolidated!A2:R948,18,FALSE)</f>
      </c>
      <c r="AH352">
        <f>VLOOKUP(D352,Sku_Consolidated!A2:S948,19,FALSE)</f>
      </c>
      <c r="AI352">
        <f>VLOOKUP(D352,Sku_Consolidated!A2:T948,20,FALSE)</f>
      </c>
    </row>
    <row r="353" spans="1:35" x14ac:dyDescent="0.25">
      <c r="A353">
        <v>2024</v>
      </c>
      <c r="B353" t="s">
        <v>30</v>
      </c>
      <c r="C353" t="s">
        <v>31</v>
      </c>
      <c r="D353">
        <v>21837</v>
      </c>
      <c r="E353" t="s">
        <v>519</v>
      </c>
      <c r="F353" s="12" t="s">
        <v>95</v>
      </c>
      <c r="G353" s="12" t="s">
        <v>95</v>
      </c>
      <c r="H353" t="s">
        <v>10</v>
      </c>
      <c r="I353" s="13" t="s">
        <v>419</v>
      </c>
      <c r="J353" s="13">
        <f>IF(H353="EA", I353, 0)</f>
      </c>
      <c r="K353" s="13">
        <f>IF(H353="KG", I353, I353 * VLOOKUP(D353,Sku_Consolidated!A2:U948,21,FALSE))</f>
      </c>
      <c r="L353" s="14" t="s">
        <v>36</v>
      </c>
      <c r="M353">
        <v>88</v>
      </c>
      <c r="N353" s="14" t="s">
        <v>668</v>
      </c>
      <c r="O353" s="14" t="s">
        <v>669</v>
      </c>
      <c r="P353" s="14" t="s">
        <v>36</v>
      </c>
      <c r="Q353" s="14" t="s">
        <v>669</v>
      </c>
      <c r="R353">
        <f>IF(IFERROR(VLOOKUP(U353,Store_Showcase!B2:H134,7, FALSE), TRUE)=TRUE, IF(IFERROR(VLOOKUP(U353,Store_SRP!B2:H103,7, FALSE), TRUE)=TRUE,VLOOKUP(U353,Store_VAM!B2:H271,7, FALSE),VLOOKUP(U353,Store_SRP!B2:H103,7, FALSE)), VLOOKUP(U353,Store_Showcase!B2:H134,7, FALSE))</f>
      </c>
      <c r="S353">
        <f>IF(IFERROR(VLOOKUP(U353,Store_Showcase!B2:K134,10, FALSE), TRUE)=TRUE, IF(IFERROR(VLOOKUP(U353,Store_SRP!B2:K103,10, FALSE), TRUE)=TRUE,VLOOKUP(U353,Store_VAM!B2:K271,10, FALSE),VLOOKUP(U353,Store_SRP!B2:K103,10, FALSE)), VLOOKUP(U353,Store_Showcase!B2:K134,10, FALSE))</f>
      </c>
      <c r="T353">
        <f>IF(VLOOKUP(D353,Sku_Consolidated!A2:S948,19,FALSE)="SHOWCASE", VLOOKUP(U353,Store_Showcase!B2:L134,11, FALSE), IF(VLOOKUP(D353,Sku_Consolidated!A2:S948,19,FALSE)="VAM",VLOOKUP(U353,Store_VAM!B2:L271,11, FALSE),VLOOKUP(U353,Store_SRP!B2:L103,11, FALSE)))</f>
      </c>
      <c r="U353" s="14">
        <v>2012</v>
      </c>
      <c r="V353">
        <f>IF(VLOOKUP(D353,Sku_Consolidated!A2:S948,19,FALSE)="SHOWCASE", VLOOKUP(U353,Store_Showcase!B2:C134,2, FALSE), IF(VLOOKUP(D353,Sku_Consolidated!A2:S948,19,FALSE)="VAM",VLOOKUP(U353,Store_VAM!B2:C271,2, FALSE),VLOOKUP(U353,Store_SRP!B2:C103,2, FALSE)))</f>
      </c>
      <c r="W353">
        <f>VLOOKUP(D353,Sku_Consolidated!A2:G948, 7, FALSE)</f>
      </c>
      <c r="X353">
        <f>VLOOKUP(D353,Sku_Consolidated!A2:K948, 11, FALSE)</f>
      </c>
      <c r="Y353">
        <f>VLOOKUP(D353,Sku_Consolidated!A2:H948, 8, FALSE)</f>
      </c>
      <c r="Z353">
        <f>VLOOKUP(D353,Sku_Consolidated!A2:I948, 9, FALSE)</f>
      </c>
      <c r="AA353" t="s">
        <v>41</v>
      </c>
      <c r="AB353">
        <f>VLOOKUP(D353,Sku_Consolidated!A2:E948, {5}, FALSE)</f>
      </c>
      <c r="AC353">
        <f>IF(VLOOKUP(D353,Sku_Consolidated!A2:S948,19,FALSE)="SHOWCASE", VLOOKUP(U353,Store_Showcase!B2:N134,13, FALSE), IF(VLOOKUP(D353,Sku_Consolidated!A2:S948,19,FALSE)="VAM",VLOOKUP(U353,Store_VAM!B2:N271,13, FALSE),VLOOKUP(U353,Store_SRP!B2:N103,13, FALSE)))</f>
      </c>
      <c r="AD353">
        <f>IF(IFERROR(AC353,TRUE)=TRUE, "-","OK")</f>
      </c>
      <c r="AE353">
        <f>IF(IFERROR(VLOOKUP(U353,Store_Showcase!B2:H134,{5}, FALSE), TRUE)=TRUE, IF(IFERROR(VLOOKUP(U353,Store_SRP!B2:H103,{5}, FALSE), TRUE)=TRUE,VLOOKUP(U353,Store_VAM!B2:H271,{5}, FALSE),VLOOKUP(U353,Store_SRP!B2:H103,{5}, FALSE)), VLOOKUP(U353,Store_Showcase!B2:H134,{5}, FALSE))</f>
      </c>
      <c r="AF353">
        <f>IF(IFERROR(VLOOKUP(U353,Store_Showcase!B2:H134,{6}, FALSE), TRUE)=TRUE, IF(IFERROR(VLOOKUP(U353,Store_SRP!B2:H103,{6}, FALSE), TRUE)=TRUE,VLOOKUP(U353,Store_VAM!B2:H271,{6}, FALSE),VLOOKUP(U353,Store_SRP!B2:H103,{6}, FALSE)), VLOOKUP(U353,Store_Showcase!B2:H134,{6}, FALSE))</f>
      </c>
      <c r="AG353">
        <f>VLOOKUP(D353,Sku_Consolidated!A2:R948,18,FALSE)</f>
      </c>
      <c r="AH353">
        <f>VLOOKUP(D353,Sku_Consolidated!A2:S948,19,FALSE)</f>
      </c>
      <c r="AI353">
        <f>VLOOKUP(D353,Sku_Consolidated!A2:T948,20,FALSE)</f>
      </c>
    </row>
    <row r="354" spans="1:35" x14ac:dyDescent="0.25">
      <c r="A354">
        <v>2024</v>
      </c>
      <c r="B354" t="s">
        <v>30</v>
      </c>
      <c r="C354" t="s">
        <v>31</v>
      </c>
      <c r="D354">
        <v>21838</v>
      </c>
      <c r="E354" t="s">
        <v>249</v>
      </c>
      <c r="F354" s="12" t="s">
        <v>95</v>
      </c>
      <c r="G354" s="12" t="s">
        <v>95</v>
      </c>
      <c r="H354" t="s">
        <v>10</v>
      </c>
      <c r="I354" s="13" t="s">
        <v>670</v>
      </c>
      <c r="J354" s="13">
        <f>IF(H354="EA", I354, 0)</f>
      </c>
      <c r="K354" s="13">
        <f>IF(H354="KG", I354, I354 * VLOOKUP(D354,Sku_Consolidated!A2:U948,21,FALSE))</f>
      </c>
      <c r="L354" s="14" t="s">
        <v>36</v>
      </c>
      <c r="M354">
        <v>88</v>
      </c>
      <c r="N354" s="14" t="s">
        <v>671</v>
      </c>
      <c r="O354" s="14" t="s">
        <v>124</v>
      </c>
      <c r="P354" s="14" t="s">
        <v>36</v>
      </c>
      <c r="Q354" s="14" t="s">
        <v>124</v>
      </c>
      <c r="R354">
        <f>IF(IFERROR(VLOOKUP(U354,Store_Showcase!B2:H134,7, FALSE), TRUE)=TRUE, IF(IFERROR(VLOOKUP(U354,Store_SRP!B2:H103,7, FALSE), TRUE)=TRUE,VLOOKUP(U354,Store_VAM!B2:H271,7, FALSE),VLOOKUP(U354,Store_SRP!B2:H103,7, FALSE)), VLOOKUP(U354,Store_Showcase!B2:H134,7, FALSE))</f>
      </c>
      <c r="S354">
        <f>IF(IFERROR(VLOOKUP(U354,Store_Showcase!B2:K134,10, FALSE), TRUE)=TRUE, IF(IFERROR(VLOOKUP(U354,Store_SRP!B2:K103,10, FALSE), TRUE)=TRUE,VLOOKUP(U354,Store_VAM!B2:K271,10, FALSE),VLOOKUP(U354,Store_SRP!B2:K103,10, FALSE)), VLOOKUP(U354,Store_Showcase!B2:K134,10, FALSE))</f>
      </c>
      <c r="T354">
        <f>IF(VLOOKUP(D354,Sku_Consolidated!A2:S948,19,FALSE)="SHOWCASE", VLOOKUP(U354,Store_Showcase!B2:L134,11, FALSE), IF(VLOOKUP(D354,Sku_Consolidated!A2:S948,19,FALSE)="VAM",VLOOKUP(U354,Store_VAM!B2:L271,11, FALSE),VLOOKUP(U354,Store_SRP!B2:L103,11, FALSE)))</f>
      </c>
      <c r="U354" s="14">
        <v>2012</v>
      </c>
      <c r="V354">
        <f>IF(VLOOKUP(D354,Sku_Consolidated!A2:S948,19,FALSE)="SHOWCASE", VLOOKUP(U354,Store_Showcase!B2:C134,2, FALSE), IF(VLOOKUP(D354,Sku_Consolidated!A2:S948,19,FALSE)="VAM",VLOOKUP(U354,Store_VAM!B2:C271,2, FALSE),VLOOKUP(U354,Store_SRP!B2:C103,2, FALSE)))</f>
      </c>
      <c r="W354">
        <f>VLOOKUP(D354,Sku_Consolidated!A2:G948, 7, FALSE)</f>
      </c>
      <c r="X354">
        <f>VLOOKUP(D354,Sku_Consolidated!A2:K948, 11, FALSE)</f>
      </c>
      <c r="Y354">
        <f>VLOOKUP(D354,Sku_Consolidated!A2:H948, 8, FALSE)</f>
      </c>
      <c r="Z354">
        <f>VLOOKUP(D354,Sku_Consolidated!A2:I948, 9, FALSE)</f>
      </c>
      <c r="AA354" t="s">
        <v>41</v>
      </c>
      <c r="AB354">
        <f>VLOOKUP(D354,Sku_Consolidated!A2:E948, {5}, FALSE)</f>
      </c>
      <c r="AC354">
        <f>IF(VLOOKUP(D354,Sku_Consolidated!A2:S948,19,FALSE)="SHOWCASE", VLOOKUP(U354,Store_Showcase!B2:N134,13, FALSE), IF(VLOOKUP(D354,Sku_Consolidated!A2:S948,19,FALSE)="VAM",VLOOKUP(U354,Store_VAM!B2:N271,13, FALSE),VLOOKUP(U354,Store_SRP!B2:N103,13, FALSE)))</f>
      </c>
      <c r="AD354">
        <f>IF(IFERROR(AC354,TRUE)=TRUE, "-","OK")</f>
      </c>
      <c r="AE354">
        <f>IF(IFERROR(VLOOKUP(U354,Store_Showcase!B2:H134,{5}, FALSE), TRUE)=TRUE, IF(IFERROR(VLOOKUP(U354,Store_SRP!B2:H103,{5}, FALSE), TRUE)=TRUE,VLOOKUP(U354,Store_VAM!B2:H271,{5}, FALSE),VLOOKUP(U354,Store_SRP!B2:H103,{5}, FALSE)), VLOOKUP(U354,Store_Showcase!B2:H134,{5}, FALSE))</f>
      </c>
      <c r="AF354">
        <f>IF(IFERROR(VLOOKUP(U354,Store_Showcase!B2:H134,{6}, FALSE), TRUE)=TRUE, IF(IFERROR(VLOOKUP(U354,Store_SRP!B2:H103,{6}, FALSE), TRUE)=TRUE,VLOOKUP(U354,Store_VAM!B2:H271,{6}, FALSE),VLOOKUP(U354,Store_SRP!B2:H103,{6}, FALSE)), VLOOKUP(U354,Store_Showcase!B2:H134,{6}, FALSE))</f>
      </c>
      <c r="AG354">
        <f>VLOOKUP(D354,Sku_Consolidated!A2:R948,18,FALSE)</f>
      </c>
      <c r="AH354">
        <f>VLOOKUP(D354,Sku_Consolidated!A2:S948,19,FALSE)</f>
      </c>
      <c r="AI354">
        <f>VLOOKUP(D354,Sku_Consolidated!A2:T948,20,FALSE)</f>
      </c>
    </row>
    <row r="355" spans="1:35" x14ac:dyDescent="0.25">
      <c r="A355">
        <v>2024</v>
      </c>
      <c r="B355" t="s">
        <v>30</v>
      </c>
      <c r="C355" t="s">
        <v>31</v>
      </c>
      <c r="D355">
        <v>21841</v>
      </c>
      <c r="E355" t="s">
        <v>253</v>
      </c>
      <c r="F355" s="12" t="s">
        <v>95</v>
      </c>
      <c r="G355" s="12" t="s">
        <v>95</v>
      </c>
      <c r="H355" t="s">
        <v>10</v>
      </c>
      <c r="I355" s="13" t="s">
        <v>672</v>
      </c>
      <c r="J355" s="13">
        <f>IF(H355="EA", I355, 0)</f>
      </c>
      <c r="K355" s="13">
        <f>IF(H355="KG", I355, I355 * VLOOKUP(D355,Sku_Consolidated!A2:U948,21,FALSE))</f>
      </c>
      <c r="L355" s="14" t="s">
        <v>36</v>
      </c>
      <c r="M355">
        <v>88</v>
      </c>
      <c r="N355" s="14" t="s">
        <v>673</v>
      </c>
      <c r="O355" s="14" t="s">
        <v>674</v>
      </c>
      <c r="P355" s="14" t="s">
        <v>36</v>
      </c>
      <c r="Q355" s="14" t="s">
        <v>674</v>
      </c>
      <c r="R355">
        <f>IF(IFERROR(VLOOKUP(U355,Store_Showcase!B2:H134,7, FALSE), TRUE)=TRUE, IF(IFERROR(VLOOKUP(U355,Store_SRP!B2:H103,7, FALSE), TRUE)=TRUE,VLOOKUP(U355,Store_VAM!B2:H271,7, FALSE),VLOOKUP(U355,Store_SRP!B2:H103,7, FALSE)), VLOOKUP(U355,Store_Showcase!B2:H134,7, FALSE))</f>
      </c>
      <c r="S355">
        <f>IF(IFERROR(VLOOKUP(U355,Store_Showcase!B2:K134,10, FALSE), TRUE)=TRUE, IF(IFERROR(VLOOKUP(U355,Store_SRP!B2:K103,10, FALSE), TRUE)=TRUE,VLOOKUP(U355,Store_VAM!B2:K271,10, FALSE),VLOOKUP(U355,Store_SRP!B2:K103,10, FALSE)), VLOOKUP(U355,Store_Showcase!B2:K134,10, FALSE))</f>
      </c>
      <c r="T355">
        <f>IF(VLOOKUP(D355,Sku_Consolidated!A2:S948,19,FALSE)="SHOWCASE", VLOOKUP(U355,Store_Showcase!B2:L134,11, FALSE), IF(VLOOKUP(D355,Sku_Consolidated!A2:S948,19,FALSE)="VAM",VLOOKUP(U355,Store_VAM!B2:L271,11, FALSE),VLOOKUP(U355,Store_SRP!B2:L103,11, FALSE)))</f>
      </c>
      <c r="U355" s="14">
        <v>2012</v>
      </c>
      <c r="V355">
        <f>IF(VLOOKUP(D355,Sku_Consolidated!A2:S948,19,FALSE)="SHOWCASE", VLOOKUP(U355,Store_Showcase!B2:C134,2, FALSE), IF(VLOOKUP(D355,Sku_Consolidated!A2:S948,19,FALSE)="VAM",VLOOKUP(U355,Store_VAM!B2:C271,2, FALSE),VLOOKUP(U355,Store_SRP!B2:C103,2, FALSE)))</f>
      </c>
      <c r="W355">
        <f>VLOOKUP(D355,Sku_Consolidated!A2:G948, 7, FALSE)</f>
      </c>
      <c r="X355">
        <f>VLOOKUP(D355,Sku_Consolidated!A2:K948, 11, FALSE)</f>
      </c>
      <c r="Y355">
        <f>VLOOKUP(D355,Sku_Consolidated!A2:H948, 8, FALSE)</f>
      </c>
      <c r="Z355">
        <f>VLOOKUP(D355,Sku_Consolidated!A2:I948, 9, FALSE)</f>
      </c>
      <c r="AA355" t="s">
        <v>41</v>
      </c>
      <c r="AB355">
        <f>VLOOKUP(D355,Sku_Consolidated!A2:E948, {5}, FALSE)</f>
      </c>
      <c r="AC355">
        <f>IF(VLOOKUP(D355,Sku_Consolidated!A2:S948,19,FALSE)="SHOWCASE", VLOOKUP(U355,Store_Showcase!B2:N134,13, FALSE), IF(VLOOKUP(D355,Sku_Consolidated!A2:S948,19,FALSE)="VAM",VLOOKUP(U355,Store_VAM!B2:N271,13, FALSE),VLOOKUP(U355,Store_SRP!B2:N103,13, FALSE)))</f>
      </c>
      <c r="AD355">
        <f>IF(IFERROR(AC355,TRUE)=TRUE, "-","OK")</f>
      </c>
      <c r="AE355">
        <f>IF(IFERROR(VLOOKUP(U355,Store_Showcase!B2:H134,{5}, FALSE), TRUE)=TRUE, IF(IFERROR(VLOOKUP(U355,Store_SRP!B2:H103,{5}, FALSE), TRUE)=TRUE,VLOOKUP(U355,Store_VAM!B2:H271,{5}, FALSE),VLOOKUP(U355,Store_SRP!B2:H103,{5}, FALSE)), VLOOKUP(U355,Store_Showcase!B2:H134,{5}, FALSE))</f>
      </c>
      <c r="AF355">
        <f>IF(IFERROR(VLOOKUP(U355,Store_Showcase!B2:H134,{6}, FALSE), TRUE)=TRUE, IF(IFERROR(VLOOKUP(U355,Store_SRP!B2:H103,{6}, FALSE), TRUE)=TRUE,VLOOKUP(U355,Store_VAM!B2:H271,{6}, FALSE),VLOOKUP(U355,Store_SRP!B2:H103,{6}, FALSE)), VLOOKUP(U355,Store_Showcase!B2:H134,{6}, FALSE))</f>
      </c>
      <c r="AG355">
        <f>VLOOKUP(D355,Sku_Consolidated!A2:R948,18,FALSE)</f>
      </c>
      <c r="AH355">
        <f>VLOOKUP(D355,Sku_Consolidated!A2:S948,19,FALSE)</f>
      </c>
      <c r="AI355">
        <f>VLOOKUP(D355,Sku_Consolidated!A2:T948,20,FALSE)</f>
      </c>
    </row>
    <row r="356" spans="1:35" x14ac:dyDescent="0.25">
      <c r="A356">
        <v>2024</v>
      </c>
      <c r="B356" t="s">
        <v>30</v>
      </c>
      <c r="C356" t="s">
        <v>31</v>
      </c>
      <c r="D356">
        <v>21843</v>
      </c>
      <c r="E356" t="s">
        <v>216</v>
      </c>
      <c r="F356" s="12" t="s">
        <v>95</v>
      </c>
      <c r="G356" s="12" t="s">
        <v>95</v>
      </c>
      <c r="H356" t="s">
        <v>10</v>
      </c>
      <c r="I356" s="13" t="s">
        <v>675</v>
      </c>
      <c r="J356" s="13">
        <f>IF(H356="EA", I356, 0)</f>
      </c>
      <c r="K356" s="13">
        <f>IF(H356="KG", I356, I356 * VLOOKUP(D356,Sku_Consolidated!A2:U948,21,FALSE))</f>
      </c>
      <c r="L356" s="14" t="s">
        <v>36</v>
      </c>
      <c r="M356">
        <v>88</v>
      </c>
      <c r="N356" s="14" t="s">
        <v>676</v>
      </c>
      <c r="O356" s="14" t="s">
        <v>677</v>
      </c>
      <c r="P356" s="14" t="s">
        <v>36</v>
      </c>
      <c r="Q356" s="14" t="s">
        <v>677</v>
      </c>
      <c r="R356">
        <f>IF(IFERROR(VLOOKUP(U356,Store_Showcase!B2:H134,7, FALSE), TRUE)=TRUE, IF(IFERROR(VLOOKUP(U356,Store_SRP!B2:H103,7, FALSE), TRUE)=TRUE,VLOOKUP(U356,Store_VAM!B2:H271,7, FALSE),VLOOKUP(U356,Store_SRP!B2:H103,7, FALSE)), VLOOKUP(U356,Store_Showcase!B2:H134,7, FALSE))</f>
      </c>
      <c r="S356">
        <f>IF(IFERROR(VLOOKUP(U356,Store_Showcase!B2:K134,10, FALSE), TRUE)=TRUE, IF(IFERROR(VLOOKUP(U356,Store_SRP!B2:K103,10, FALSE), TRUE)=TRUE,VLOOKUP(U356,Store_VAM!B2:K271,10, FALSE),VLOOKUP(U356,Store_SRP!B2:K103,10, FALSE)), VLOOKUP(U356,Store_Showcase!B2:K134,10, FALSE))</f>
      </c>
      <c r="T356">
        <f>IF(VLOOKUP(D356,Sku_Consolidated!A2:S948,19,FALSE)="SHOWCASE", VLOOKUP(U356,Store_Showcase!B2:L134,11, FALSE), IF(VLOOKUP(D356,Sku_Consolidated!A2:S948,19,FALSE)="VAM",VLOOKUP(U356,Store_VAM!B2:L271,11, FALSE),VLOOKUP(U356,Store_SRP!B2:L103,11, FALSE)))</f>
      </c>
      <c r="U356" s="14">
        <v>2012</v>
      </c>
      <c r="V356">
        <f>IF(VLOOKUP(D356,Sku_Consolidated!A2:S948,19,FALSE)="SHOWCASE", VLOOKUP(U356,Store_Showcase!B2:C134,2, FALSE), IF(VLOOKUP(D356,Sku_Consolidated!A2:S948,19,FALSE)="VAM",VLOOKUP(U356,Store_VAM!B2:C271,2, FALSE),VLOOKUP(U356,Store_SRP!B2:C103,2, FALSE)))</f>
      </c>
      <c r="W356">
        <f>VLOOKUP(D356,Sku_Consolidated!A2:G948, 7, FALSE)</f>
      </c>
      <c r="X356">
        <f>VLOOKUP(D356,Sku_Consolidated!A2:K948, 11, FALSE)</f>
      </c>
      <c r="Y356">
        <f>VLOOKUP(D356,Sku_Consolidated!A2:H948, 8, FALSE)</f>
      </c>
      <c r="Z356">
        <f>VLOOKUP(D356,Sku_Consolidated!A2:I948, 9, FALSE)</f>
      </c>
      <c r="AA356" t="s">
        <v>41</v>
      </c>
      <c r="AB356">
        <f>VLOOKUP(D356,Sku_Consolidated!A2:E948, {5}, FALSE)</f>
      </c>
      <c r="AC356">
        <f>IF(VLOOKUP(D356,Sku_Consolidated!A2:S948,19,FALSE)="SHOWCASE", VLOOKUP(U356,Store_Showcase!B2:N134,13, FALSE), IF(VLOOKUP(D356,Sku_Consolidated!A2:S948,19,FALSE)="VAM",VLOOKUP(U356,Store_VAM!B2:N271,13, FALSE),VLOOKUP(U356,Store_SRP!B2:N103,13, FALSE)))</f>
      </c>
      <c r="AD356">
        <f>IF(IFERROR(AC356,TRUE)=TRUE, "-","OK")</f>
      </c>
      <c r="AE356">
        <f>IF(IFERROR(VLOOKUP(U356,Store_Showcase!B2:H134,{5}, FALSE), TRUE)=TRUE, IF(IFERROR(VLOOKUP(U356,Store_SRP!B2:H103,{5}, FALSE), TRUE)=TRUE,VLOOKUP(U356,Store_VAM!B2:H271,{5}, FALSE),VLOOKUP(U356,Store_SRP!B2:H103,{5}, FALSE)), VLOOKUP(U356,Store_Showcase!B2:H134,{5}, FALSE))</f>
      </c>
      <c r="AF356">
        <f>IF(IFERROR(VLOOKUP(U356,Store_Showcase!B2:H134,{6}, FALSE), TRUE)=TRUE, IF(IFERROR(VLOOKUP(U356,Store_SRP!B2:H103,{6}, FALSE), TRUE)=TRUE,VLOOKUP(U356,Store_VAM!B2:H271,{6}, FALSE),VLOOKUP(U356,Store_SRP!B2:H103,{6}, FALSE)), VLOOKUP(U356,Store_Showcase!B2:H134,{6}, FALSE))</f>
      </c>
      <c r="AG356">
        <f>VLOOKUP(D356,Sku_Consolidated!A2:R948,18,FALSE)</f>
      </c>
      <c r="AH356">
        <f>VLOOKUP(D356,Sku_Consolidated!A2:S948,19,FALSE)</f>
      </c>
      <c r="AI356">
        <f>VLOOKUP(D356,Sku_Consolidated!A2:T948,20,FALSE)</f>
      </c>
    </row>
    <row r="357" spans="1:35" x14ac:dyDescent="0.25">
      <c r="A357">
        <v>2024</v>
      </c>
      <c r="B357" t="s">
        <v>30</v>
      </c>
      <c r="C357" t="s">
        <v>31</v>
      </c>
      <c r="D357">
        <v>21846</v>
      </c>
      <c r="E357" t="s">
        <v>433</v>
      </c>
      <c r="F357" s="12" t="s">
        <v>95</v>
      </c>
      <c r="G357" s="12" t="s">
        <v>95</v>
      </c>
      <c r="H357" t="s">
        <v>10</v>
      </c>
      <c r="I357" s="13" t="s">
        <v>678</v>
      </c>
      <c r="J357" s="13">
        <f>IF(H357="EA", I357, 0)</f>
      </c>
      <c r="K357" s="13">
        <f>IF(H357="KG", I357, I357 * VLOOKUP(D357,Sku_Consolidated!A2:U948,21,FALSE))</f>
      </c>
      <c r="L357" s="14" t="s">
        <v>36</v>
      </c>
      <c r="M357">
        <v>88</v>
      </c>
      <c r="N357" s="14" t="s">
        <v>679</v>
      </c>
      <c r="O357" s="14" t="s">
        <v>680</v>
      </c>
      <c r="P357" s="14" t="s">
        <v>36</v>
      </c>
      <c r="Q357" s="14" t="s">
        <v>680</v>
      </c>
      <c r="R357">
        <f>IF(IFERROR(VLOOKUP(U357,Store_Showcase!B2:H134,7, FALSE), TRUE)=TRUE, IF(IFERROR(VLOOKUP(U357,Store_SRP!B2:H103,7, FALSE), TRUE)=TRUE,VLOOKUP(U357,Store_VAM!B2:H271,7, FALSE),VLOOKUP(U357,Store_SRP!B2:H103,7, FALSE)), VLOOKUP(U357,Store_Showcase!B2:H134,7, FALSE))</f>
      </c>
      <c r="S357">
        <f>IF(IFERROR(VLOOKUP(U357,Store_Showcase!B2:K134,10, FALSE), TRUE)=TRUE, IF(IFERROR(VLOOKUP(U357,Store_SRP!B2:K103,10, FALSE), TRUE)=TRUE,VLOOKUP(U357,Store_VAM!B2:K271,10, FALSE),VLOOKUP(U357,Store_SRP!B2:K103,10, FALSE)), VLOOKUP(U357,Store_Showcase!B2:K134,10, FALSE))</f>
      </c>
      <c r="T357">
        <f>IF(VLOOKUP(D357,Sku_Consolidated!A2:S948,19,FALSE)="SHOWCASE", VLOOKUP(U357,Store_Showcase!B2:L134,11, FALSE), IF(VLOOKUP(D357,Sku_Consolidated!A2:S948,19,FALSE)="VAM",VLOOKUP(U357,Store_VAM!B2:L271,11, FALSE),VLOOKUP(U357,Store_SRP!B2:L103,11, FALSE)))</f>
      </c>
      <c r="U357" s="14">
        <v>2012</v>
      </c>
      <c r="V357">
        <f>IF(VLOOKUP(D357,Sku_Consolidated!A2:S948,19,FALSE)="SHOWCASE", VLOOKUP(U357,Store_Showcase!B2:C134,2, FALSE), IF(VLOOKUP(D357,Sku_Consolidated!A2:S948,19,FALSE)="VAM",VLOOKUP(U357,Store_VAM!B2:C271,2, FALSE),VLOOKUP(U357,Store_SRP!B2:C103,2, FALSE)))</f>
      </c>
      <c r="W357">
        <f>VLOOKUP(D357,Sku_Consolidated!A2:G948, 7, FALSE)</f>
      </c>
      <c r="X357">
        <f>VLOOKUP(D357,Sku_Consolidated!A2:K948, 11, FALSE)</f>
      </c>
      <c r="Y357">
        <f>VLOOKUP(D357,Sku_Consolidated!A2:H948, 8, FALSE)</f>
      </c>
      <c r="Z357">
        <f>VLOOKUP(D357,Sku_Consolidated!A2:I948, 9, FALSE)</f>
      </c>
      <c r="AA357" t="s">
        <v>41</v>
      </c>
      <c r="AB357">
        <f>VLOOKUP(D357,Sku_Consolidated!A2:E948, {5}, FALSE)</f>
      </c>
      <c r="AC357">
        <f>IF(VLOOKUP(D357,Sku_Consolidated!A2:S948,19,FALSE)="SHOWCASE", VLOOKUP(U357,Store_Showcase!B2:N134,13, FALSE), IF(VLOOKUP(D357,Sku_Consolidated!A2:S948,19,FALSE)="VAM",VLOOKUP(U357,Store_VAM!B2:N271,13, FALSE),VLOOKUP(U357,Store_SRP!B2:N103,13, FALSE)))</f>
      </c>
      <c r="AD357">
        <f>IF(IFERROR(AC357,TRUE)=TRUE, "-","OK")</f>
      </c>
      <c r="AE357">
        <f>IF(IFERROR(VLOOKUP(U357,Store_Showcase!B2:H134,{5}, FALSE), TRUE)=TRUE, IF(IFERROR(VLOOKUP(U357,Store_SRP!B2:H103,{5}, FALSE), TRUE)=TRUE,VLOOKUP(U357,Store_VAM!B2:H271,{5}, FALSE),VLOOKUP(U357,Store_SRP!B2:H103,{5}, FALSE)), VLOOKUP(U357,Store_Showcase!B2:H134,{5}, FALSE))</f>
      </c>
      <c r="AF357">
        <f>IF(IFERROR(VLOOKUP(U357,Store_Showcase!B2:H134,{6}, FALSE), TRUE)=TRUE, IF(IFERROR(VLOOKUP(U357,Store_SRP!B2:H103,{6}, FALSE), TRUE)=TRUE,VLOOKUP(U357,Store_VAM!B2:H271,{6}, FALSE),VLOOKUP(U357,Store_SRP!B2:H103,{6}, FALSE)), VLOOKUP(U357,Store_Showcase!B2:H134,{6}, FALSE))</f>
      </c>
      <c r="AG357">
        <f>VLOOKUP(D357,Sku_Consolidated!A2:R948,18,FALSE)</f>
      </c>
      <c r="AH357">
        <f>VLOOKUP(D357,Sku_Consolidated!A2:S948,19,FALSE)</f>
      </c>
      <c r="AI357">
        <f>VLOOKUP(D357,Sku_Consolidated!A2:T948,20,FALSE)</f>
      </c>
    </row>
    <row r="358" spans="1:35" x14ac:dyDescent="0.25">
      <c r="A358">
        <v>2024</v>
      </c>
      <c r="B358" t="s">
        <v>30</v>
      </c>
      <c r="C358" t="s">
        <v>31</v>
      </c>
      <c r="D358">
        <v>21854</v>
      </c>
      <c r="E358" t="s">
        <v>315</v>
      </c>
      <c r="F358" s="12" t="s">
        <v>95</v>
      </c>
      <c r="G358" s="12" t="s">
        <v>95</v>
      </c>
      <c r="H358" t="s">
        <v>10</v>
      </c>
      <c r="I358" s="13" t="s">
        <v>681</v>
      </c>
      <c r="J358" s="13">
        <f>IF(H358="EA", I358, 0)</f>
      </c>
      <c r="K358" s="13">
        <f>IF(H358="KG", I358, I358 * VLOOKUP(D358,Sku_Consolidated!A2:U948,21,FALSE))</f>
      </c>
      <c r="L358" s="14" t="s">
        <v>36</v>
      </c>
      <c r="M358">
        <v>88</v>
      </c>
      <c r="N358" s="14" t="s">
        <v>682</v>
      </c>
      <c r="O358" s="14" t="s">
        <v>683</v>
      </c>
      <c r="P358" s="14" t="s">
        <v>36</v>
      </c>
      <c r="Q358" s="14" t="s">
        <v>683</v>
      </c>
      <c r="R358">
        <f>IF(IFERROR(VLOOKUP(U358,Store_Showcase!B2:H134,7, FALSE), TRUE)=TRUE, IF(IFERROR(VLOOKUP(U358,Store_SRP!B2:H103,7, FALSE), TRUE)=TRUE,VLOOKUP(U358,Store_VAM!B2:H271,7, FALSE),VLOOKUP(U358,Store_SRP!B2:H103,7, FALSE)), VLOOKUP(U358,Store_Showcase!B2:H134,7, FALSE))</f>
      </c>
      <c r="S358">
        <f>IF(IFERROR(VLOOKUP(U358,Store_Showcase!B2:K134,10, FALSE), TRUE)=TRUE, IF(IFERROR(VLOOKUP(U358,Store_SRP!B2:K103,10, FALSE), TRUE)=TRUE,VLOOKUP(U358,Store_VAM!B2:K271,10, FALSE),VLOOKUP(U358,Store_SRP!B2:K103,10, FALSE)), VLOOKUP(U358,Store_Showcase!B2:K134,10, FALSE))</f>
      </c>
      <c r="T358">
        <f>IF(VLOOKUP(D358,Sku_Consolidated!A2:S948,19,FALSE)="SHOWCASE", VLOOKUP(U358,Store_Showcase!B2:L134,11, FALSE), IF(VLOOKUP(D358,Sku_Consolidated!A2:S948,19,FALSE)="VAM",VLOOKUP(U358,Store_VAM!B2:L271,11, FALSE),VLOOKUP(U358,Store_SRP!B2:L103,11, FALSE)))</f>
      </c>
      <c r="U358" s="14">
        <v>2012</v>
      </c>
      <c r="V358">
        <f>IF(VLOOKUP(D358,Sku_Consolidated!A2:S948,19,FALSE)="SHOWCASE", VLOOKUP(U358,Store_Showcase!B2:C134,2, FALSE), IF(VLOOKUP(D358,Sku_Consolidated!A2:S948,19,FALSE)="VAM",VLOOKUP(U358,Store_VAM!B2:C271,2, FALSE),VLOOKUP(U358,Store_SRP!B2:C103,2, FALSE)))</f>
      </c>
      <c r="W358">
        <f>VLOOKUP(D358,Sku_Consolidated!A2:G948, 7, FALSE)</f>
      </c>
      <c r="X358">
        <f>VLOOKUP(D358,Sku_Consolidated!A2:K948, 11, FALSE)</f>
      </c>
      <c r="Y358">
        <f>VLOOKUP(D358,Sku_Consolidated!A2:H948, 8, FALSE)</f>
      </c>
      <c r="Z358">
        <f>VLOOKUP(D358,Sku_Consolidated!A2:I948, 9, FALSE)</f>
      </c>
      <c r="AA358" t="s">
        <v>41</v>
      </c>
      <c r="AB358">
        <f>VLOOKUP(D358,Sku_Consolidated!A2:E948, {5}, FALSE)</f>
      </c>
      <c r="AC358">
        <f>IF(VLOOKUP(D358,Sku_Consolidated!A2:S948,19,FALSE)="SHOWCASE", VLOOKUP(U358,Store_Showcase!B2:N134,13, FALSE), IF(VLOOKUP(D358,Sku_Consolidated!A2:S948,19,FALSE)="VAM",VLOOKUP(U358,Store_VAM!B2:N271,13, FALSE),VLOOKUP(U358,Store_SRP!B2:N103,13, FALSE)))</f>
      </c>
      <c r="AD358">
        <f>IF(IFERROR(AC358,TRUE)=TRUE, "-","OK")</f>
      </c>
      <c r="AE358">
        <f>IF(IFERROR(VLOOKUP(U358,Store_Showcase!B2:H134,{5}, FALSE), TRUE)=TRUE, IF(IFERROR(VLOOKUP(U358,Store_SRP!B2:H103,{5}, FALSE), TRUE)=TRUE,VLOOKUP(U358,Store_VAM!B2:H271,{5}, FALSE),VLOOKUP(U358,Store_SRP!B2:H103,{5}, FALSE)), VLOOKUP(U358,Store_Showcase!B2:H134,{5}, FALSE))</f>
      </c>
      <c r="AF358">
        <f>IF(IFERROR(VLOOKUP(U358,Store_Showcase!B2:H134,{6}, FALSE), TRUE)=TRUE, IF(IFERROR(VLOOKUP(U358,Store_SRP!B2:H103,{6}, FALSE), TRUE)=TRUE,VLOOKUP(U358,Store_VAM!B2:H271,{6}, FALSE),VLOOKUP(U358,Store_SRP!B2:H103,{6}, FALSE)), VLOOKUP(U358,Store_Showcase!B2:H134,{6}, FALSE))</f>
      </c>
      <c r="AG358">
        <f>VLOOKUP(D358,Sku_Consolidated!A2:R948,18,FALSE)</f>
      </c>
      <c r="AH358">
        <f>VLOOKUP(D358,Sku_Consolidated!A2:S948,19,FALSE)</f>
      </c>
      <c r="AI358">
        <f>VLOOKUP(D358,Sku_Consolidated!A2:T948,20,FALSE)</f>
      </c>
    </row>
    <row r="359" spans="1:35" x14ac:dyDescent="0.25">
      <c r="A359">
        <v>2024</v>
      </c>
      <c r="B359" t="s">
        <v>30</v>
      </c>
      <c r="C359" t="s">
        <v>31</v>
      </c>
      <c r="D359">
        <v>21862</v>
      </c>
      <c r="E359" t="s">
        <v>443</v>
      </c>
      <c r="F359" s="12" t="s">
        <v>95</v>
      </c>
      <c r="G359" s="12" t="s">
        <v>95</v>
      </c>
      <c r="H359" t="s">
        <v>10</v>
      </c>
      <c r="I359" s="13" t="s">
        <v>520</v>
      </c>
      <c r="J359" s="13">
        <f>IF(H359="EA", I359, 0)</f>
      </c>
      <c r="K359" s="13">
        <f>IF(H359="KG", I359, I359 * VLOOKUP(D359,Sku_Consolidated!A2:U948,21,FALSE))</f>
      </c>
      <c r="L359" s="14" t="s">
        <v>36</v>
      </c>
      <c r="M359">
        <v>88</v>
      </c>
      <c r="N359" s="14" t="s">
        <v>684</v>
      </c>
      <c r="O359" s="14" t="s">
        <v>685</v>
      </c>
      <c r="P359" s="14" t="s">
        <v>36</v>
      </c>
      <c r="Q359" s="14" t="s">
        <v>685</v>
      </c>
      <c r="R359">
        <f>IF(IFERROR(VLOOKUP(U359,Store_Showcase!B2:H134,7, FALSE), TRUE)=TRUE, IF(IFERROR(VLOOKUP(U359,Store_SRP!B2:H103,7, FALSE), TRUE)=TRUE,VLOOKUP(U359,Store_VAM!B2:H271,7, FALSE),VLOOKUP(U359,Store_SRP!B2:H103,7, FALSE)), VLOOKUP(U359,Store_Showcase!B2:H134,7, FALSE))</f>
      </c>
      <c r="S359">
        <f>IF(IFERROR(VLOOKUP(U359,Store_Showcase!B2:K134,10, FALSE), TRUE)=TRUE, IF(IFERROR(VLOOKUP(U359,Store_SRP!B2:K103,10, FALSE), TRUE)=TRUE,VLOOKUP(U359,Store_VAM!B2:K271,10, FALSE),VLOOKUP(U359,Store_SRP!B2:K103,10, FALSE)), VLOOKUP(U359,Store_Showcase!B2:K134,10, FALSE))</f>
      </c>
      <c r="T359">
        <f>IF(VLOOKUP(D359,Sku_Consolidated!A2:S948,19,FALSE)="SHOWCASE", VLOOKUP(U359,Store_Showcase!B2:L134,11, FALSE), IF(VLOOKUP(D359,Sku_Consolidated!A2:S948,19,FALSE)="VAM",VLOOKUP(U359,Store_VAM!B2:L271,11, FALSE),VLOOKUP(U359,Store_SRP!B2:L103,11, FALSE)))</f>
      </c>
      <c r="U359" s="14">
        <v>2012</v>
      </c>
      <c r="V359">
        <f>IF(VLOOKUP(D359,Sku_Consolidated!A2:S948,19,FALSE)="SHOWCASE", VLOOKUP(U359,Store_Showcase!B2:C134,2, FALSE), IF(VLOOKUP(D359,Sku_Consolidated!A2:S948,19,FALSE)="VAM",VLOOKUP(U359,Store_VAM!B2:C271,2, FALSE),VLOOKUP(U359,Store_SRP!B2:C103,2, FALSE)))</f>
      </c>
      <c r="W359">
        <f>VLOOKUP(D359,Sku_Consolidated!A2:G948, 7, FALSE)</f>
      </c>
      <c r="X359">
        <f>VLOOKUP(D359,Sku_Consolidated!A2:K948, 11, FALSE)</f>
      </c>
      <c r="Y359">
        <f>VLOOKUP(D359,Sku_Consolidated!A2:H948, 8, FALSE)</f>
      </c>
      <c r="Z359">
        <f>VLOOKUP(D359,Sku_Consolidated!A2:I948, 9, FALSE)</f>
      </c>
      <c r="AA359" t="s">
        <v>41</v>
      </c>
      <c r="AB359">
        <f>VLOOKUP(D359,Sku_Consolidated!A2:E948, {5}, FALSE)</f>
      </c>
      <c r="AC359">
        <f>IF(VLOOKUP(D359,Sku_Consolidated!A2:S948,19,FALSE)="SHOWCASE", VLOOKUP(U359,Store_Showcase!B2:N134,13, FALSE), IF(VLOOKUP(D359,Sku_Consolidated!A2:S948,19,FALSE)="VAM",VLOOKUP(U359,Store_VAM!B2:N271,13, FALSE),VLOOKUP(U359,Store_SRP!B2:N103,13, FALSE)))</f>
      </c>
      <c r="AD359">
        <f>IF(IFERROR(AC359,TRUE)=TRUE, "-","OK")</f>
      </c>
      <c r="AE359">
        <f>IF(IFERROR(VLOOKUP(U359,Store_Showcase!B2:H134,{5}, FALSE), TRUE)=TRUE, IF(IFERROR(VLOOKUP(U359,Store_SRP!B2:H103,{5}, FALSE), TRUE)=TRUE,VLOOKUP(U359,Store_VAM!B2:H271,{5}, FALSE),VLOOKUP(U359,Store_SRP!B2:H103,{5}, FALSE)), VLOOKUP(U359,Store_Showcase!B2:H134,{5}, FALSE))</f>
      </c>
      <c r="AF359">
        <f>IF(IFERROR(VLOOKUP(U359,Store_Showcase!B2:H134,{6}, FALSE), TRUE)=TRUE, IF(IFERROR(VLOOKUP(U359,Store_SRP!B2:H103,{6}, FALSE), TRUE)=TRUE,VLOOKUP(U359,Store_VAM!B2:H271,{6}, FALSE),VLOOKUP(U359,Store_SRP!B2:H103,{6}, FALSE)), VLOOKUP(U359,Store_Showcase!B2:H134,{6}, FALSE))</f>
      </c>
      <c r="AG359">
        <f>VLOOKUP(D359,Sku_Consolidated!A2:R948,18,FALSE)</f>
      </c>
      <c r="AH359">
        <f>VLOOKUP(D359,Sku_Consolidated!A2:S948,19,FALSE)</f>
      </c>
      <c r="AI359">
        <f>VLOOKUP(D359,Sku_Consolidated!A2:T948,20,FALSE)</f>
      </c>
    </row>
    <row r="360" spans="1:35" x14ac:dyDescent="0.25">
      <c r="A360">
        <v>2024</v>
      </c>
      <c r="B360" t="s">
        <v>30</v>
      </c>
      <c r="C360" t="s">
        <v>31</v>
      </c>
      <c r="D360">
        <v>21873</v>
      </c>
      <c r="E360" t="s">
        <v>405</v>
      </c>
      <c r="F360" s="12" t="s">
        <v>95</v>
      </c>
      <c r="G360" s="12" t="s">
        <v>95</v>
      </c>
      <c r="H360" t="s">
        <v>10</v>
      </c>
      <c r="I360" s="13" t="s">
        <v>480</v>
      </c>
      <c r="J360" s="13">
        <f>IF(H360="EA", I360, 0)</f>
      </c>
      <c r="K360" s="13">
        <f>IF(H360="KG", I360, I360 * VLOOKUP(D360,Sku_Consolidated!A2:U948,21,FALSE))</f>
      </c>
      <c r="L360" s="14" t="s">
        <v>36</v>
      </c>
      <c r="M360">
        <v>88</v>
      </c>
      <c r="N360" s="14" t="s">
        <v>686</v>
      </c>
      <c r="O360" s="14" t="s">
        <v>687</v>
      </c>
      <c r="P360" s="14" t="s">
        <v>36</v>
      </c>
      <c r="Q360" s="14" t="s">
        <v>687</v>
      </c>
      <c r="R360">
        <f>IF(IFERROR(VLOOKUP(U360,Store_Showcase!B2:H134,7, FALSE), TRUE)=TRUE, IF(IFERROR(VLOOKUP(U360,Store_SRP!B2:H103,7, FALSE), TRUE)=TRUE,VLOOKUP(U360,Store_VAM!B2:H271,7, FALSE),VLOOKUP(U360,Store_SRP!B2:H103,7, FALSE)), VLOOKUP(U360,Store_Showcase!B2:H134,7, FALSE))</f>
      </c>
      <c r="S360">
        <f>IF(IFERROR(VLOOKUP(U360,Store_Showcase!B2:K134,10, FALSE), TRUE)=TRUE, IF(IFERROR(VLOOKUP(U360,Store_SRP!B2:K103,10, FALSE), TRUE)=TRUE,VLOOKUP(U360,Store_VAM!B2:K271,10, FALSE),VLOOKUP(U360,Store_SRP!B2:K103,10, FALSE)), VLOOKUP(U360,Store_Showcase!B2:K134,10, FALSE))</f>
      </c>
      <c r="T360">
        <f>IF(VLOOKUP(D360,Sku_Consolidated!A2:S948,19,FALSE)="SHOWCASE", VLOOKUP(U360,Store_Showcase!B2:L134,11, FALSE), IF(VLOOKUP(D360,Sku_Consolidated!A2:S948,19,FALSE)="VAM",VLOOKUP(U360,Store_VAM!B2:L271,11, FALSE),VLOOKUP(U360,Store_SRP!B2:L103,11, FALSE)))</f>
      </c>
      <c r="U360" s="14">
        <v>2012</v>
      </c>
      <c r="V360">
        <f>IF(VLOOKUP(D360,Sku_Consolidated!A2:S948,19,FALSE)="SHOWCASE", VLOOKUP(U360,Store_Showcase!B2:C134,2, FALSE), IF(VLOOKUP(D360,Sku_Consolidated!A2:S948,19,FALSE)="VAM",VLOOKUP(U360,Store_VAM!B2:C271,2, FALSE),VLOOKUP(U360,Store_SRP!B2:C103,2, FALSE)))</f>
      </c>
      <c r="W360">
        <f>VLOOKUP(D360,Sku_Consolidated!A2:G948, 7, FALSE)</f>
      </c>
      <c r="X360">
        <f>VLOOKUP(D360,Sku_Consolidated!A2:K948, 11, FALSE)</f>
      </c>
      <c r="Y360">
        <f>VLOOKUP(D360,Sku_Consolidated!A2:H948, 8, FALSE)</f>
      </c>
      <c r="Z360">
        <f>VLOOKUP(D360,Sku_Consolidated!A2:I948, 9, FALSE)</f>
      </c>
      <c r="AA360" t="s">
        <v>41</v>
      </c>
      <c r="AB360">
        <f>VLOOKUP(D360,Sku_Consolidated!A2:E948, {5}, FALSE)</f>
      </c>
      <c r="AC360">
        <f>IF(VLOOKUP(D360,Sku_Consolidated!A2:S948,19,FALSE)="SHOWCASE", VLOOKUP(U360,Store_Showcase!B2:N134,13, FALSE), IF(VLOOKUP(D360,Sku_Consolidated!A2:S948,19,FALSE)="VAM",VLOOKUP(U360,Store_VAM!B2:N271,13, FALSE),VLOOKUP(U360,Store_SRP!B2:N103,13, FALSE)))</f>
      </c>
      <c r="AD360">
        <f>IF(IFERROR(AC360,TRUE)=TRUE, "-","OK")</f>
      </c>
      <c r="AE360">
        <f>IF(IFERROR(VLOOKUP(U360,Store_Showcase!B2:H134,{5}, FALSE), TRUE)=TRUE, IF(IFERROR(VLOOKUP(U360,Store_SRP!B2:H103,{5}, FALSE), TRUE)=TRUE,VLOOKUP(U360,Store_VAM!B2:H271,{5}, FALSE),VLOOKUP(U360,Store_SRP!B2:H103,{5}, FALSE)), VLOOKUP(U360,Store_Showcase!B2:H134,{5}, FALSE))</f>
      </c>
      <c r="AF360">
        <f>IF(IFERROR(VLOOKUP(U360,Store_Showcase!B2:H134,{6}, FALSE), TRUE)=TRUE, IF(IFERROR(VLOOKUP(U360,Store_SRP!B2:H103,{6}, FALSE), TRUE)=TRUE,VLOOKUP(U360,Store_VAM!B2:H271,{6}, FALSE),VLOOKUP(U360,Store_SRP!B2:H103,{6}, FALSE)), VLOOKUP(U360,Store_Showcase!B2:H134,{6}, FALSE))</f>
      </c>
      <c r="AG360">
        <f>VLOOKUP(D360,Sku_Consolidated!A2:R948,18,FALSE)</f>
      </c>
      <c r="AH360">
        <f>VLOOKUP(D360,Sku_Consolidated!A2:S948,19,FALSE)</f>
      </c>
      <c r="AI360">
        <f>VLOOKUP(D360,Sku_Consolidated!A2:T948,20,FALSE)</f>
      </c>
    </row>
    <row r="361" spans="1:35" x14ac:dyDescent="0.25">
      <c r="A361">
        <v>2024</v>
      </c>
      <c r="B361" t="s">
        <v>30</v>
      </c>
      <c r="C361" t="s">
        <v>31</v>
      </c>
      <c r="D361">
        <v>21921</v>
      </c>
      <c r="E361" t="s">
        <v>232</v>
      </c>
      <c r="F361" s="12" t="s">
        <v>95</v>
      </c>
      <c r="G361" s="12" t="s">
        <v>95</v>
      </c>
      <c r="H361" t="s">
        <v>10</v>
      </c>
      <c r="I361" s="13" t="s">
        <v>510</v>
      </c>
      <c r="J361" s="13">
        <f>IF(H361="EA", I361, 0)</f>
      </c>
      <c r="K361" s="13">
        <f>IF(H361="KG", I361, I361 * VLOOKUP(D361,Sku_Consolidated!A2:U948,21,FALSE))</f>
      </c>
      <c r="L361" s="14" t="s">
        <v>36</v>
      </c>
      <c r="M361">
        <v>86</v>
      </c>
      <c r="N361" s="14" t="s">
        <v>511</v>
      </c>
      <c r="O361" s="14" t="s">
        <v>688</v>
      </c>
      <c r="P361" s="14" t="s">
        <v>36</v>
      </c>
      <c r="Q361" s="14" t="s">
        <v>688</v>
      </c>
      <c r="R361">
        <f>IF(IFERROR(VLOOKUP(U361,Store_Showcase!B2:H134,7, FALSE), TRUE)=TRUE, IF(IFERROR(VLOOKUP(U361,Store_SRP!B2:H103,7, FALSE), TRUE)=TRUE,VLOOKUP(U361,Store_VAM!B2:H271,7, FALSE),VLOOKUP(U361,Store_SRP!B2:H103,7, FALSE)), VLOOKUP(U361,Store_Showcase!B2:H134,7, FALSE))</f>
      </c>
      <c r="S361">
        <f>IF(IFERROR(VLOOKUP(U361,Store_Showcase!B2:K134,10, FALSE), TRUE)=TRUE, IF(IFERROR(VLOOKUP(U361,Store_SRP!B2:K103,10, FALSE), TRUE)=TRUE,VLOOKUP(U361,Store_VAM!B2:K271,10, FALSE),VLOOKUP(U361,Store_SRP!B2:K103,10, FALSE)), VLOOKUP(U361,Store_Showcase!B2:K134,10, FALSE))</f>
      </c>
      <c r="T361">
        <f>IF(VLOOKUP(D361,Sku_Consolidated!A2:S948,19,FALSE)="SHOWCASE", VLOOKUP(U361,Store_Showcase!B2:L134,11, FALSE), IF(VLOOKUP(D361,Sku_Consolidated!A2:S948,19,FALSE)="VAM",VLOOKUP(U361,Store_VAM!B2:L271,11, FALSE),VLOOKUP(U361,Store_SRP!B2:L103,11, FALSE)))</f>
      </c>
      <c r="U361" s="14">
        <v>2012</v>
      </c>
      <c r="V361">
        <f>IF(VLOOKUP(D361,Sku_Consolidated!A2:S948,19,FALSE)="SHOWCASE", VLOOKUP(U361,Store_Showcase!B2:C134,2, FALSE), IF(VLOOKUP(D361,Sku_Consolidated!A2:S948,19,FALSE)="VAM",VLOOKUP(U361,Store_VAM!B2:C271,2, FALSE),VLOOKUP(U361,Store_SRP!B2:C103,2, FALSE)))</f>
      </c>
      <c r="W361">
        <f>VLOOKUP(D361,Sku_Consolidated!A2:G948, 7, FALSE)</f>
      </c>
      <c r="X361">
        <f>VLOOKUP(D361,Sku_Consolidated!A2:K948, 11, FALSE)</f>
      </c>
      <c r="Y361">
        <f>VLOOKUP(D361,Sku_Consolidated!A2:H948, 8, FALSE)</f>
      </c>
      <c r="Z361">
        <f>VLOOKUP(D361,Sku_Consolidated!A2:I948, 9, FALSE)</f>
      </c>
      <c r="AA361" t="s">
        <v>41</v>
      </c>
      <c r="AB361">
        <f>VLOOKUP(D361,Sku_Consolidated!A2:E948, {5}, FALSE)</f>
      </c>
      <c r="AC361">
        <f>IF(VLOOKUP(D361,Sku_Consolidated!A2:S948,19,FALSE)="SHOWCASE", VLOOKUP(U361,Store_Showcase!B2:N134,13, FALSE), IF(VLOOKUP(D361,Sku_Consolidated!A2:S948,19,FALSE)="VAM",VLOOKUP(U361,Store_VAM!B2:N271,13, FALSE),VLOOKUP(U361,Store_SRP!B2:N103,13, FALSE)))</f>
      </c>
      <c r="AD361">
        <f>IF(IFERROR(AC361,TRUE)=TRUE, "-","OK")</f>
      </c>
      <c r="AE361">
        <f>IF(IFERROR(VLOOKUP(U361,Store_Showcase!B2:H134,{5}, FALSE), TRUE)=TRUE, IF(IFERROR(VLOOKUP(U361,Store_SRP!B2:H103,{5}, FALSE), TRUE)=TRUE,VLOOKUP(U361,Store_VAM!B2:H271,{5}, FALSE),VLOOKUP(U361,Store_SRP!B2:H103,{5}, FALSE)), VLOOKUP(U361,Store_Showcase!B2:H134,{5}, FALSE))</f>
      </c>
      <c r="AF361">
        <f>IF(IFERROR(VLOOKUP(U361,Store_Showcase!B2:H134,{6}, FALSE), TRUE)=TRUE, IF(IFERROR(VLOOKUP(U361,Store_SRP!B2:H103,{6}, FALSE), TRUE)=TRUE,VLOOKUP(U361,Store_VAM!B2:H271,{6}, FALSE),VLOOKUP(U361,Store_SRP!B2:H103,{6}, FALSE)), VLOOKUP(U361,Store_Showcase!B2:H134,{6}, FALSE))</f>
      </c>
      <c r="AG361">
        <f>VLOOKUP(D361,Sku_Consolidated!A2:R948,18,FALSE)</f>
      </c>
      <c r="AH361">
        <f>VLOOKUP(D361,Sku_Consolidated!A2:S948,19,FALSE)</f>
      </c>
      <c r="AI361">
        <f>VLOOKUP(D361,Sku_Consolidated!A2:T948,20,FALSE)</f>
      </c>
    </row>
    <row r="362" spans="1:35" x14ac:dyDescent="0.25">
      <c r="A362">
        <v>2024</v>
      </c>
      <c r="B362" t="s">
        <v>30</v>
      </c>
      <c r="C362" t="s">
        <v>31</v>
      </c>
      <c r="D362">
        <v>21825</v>
      </c>
      <c r="E362" t="s">
        <v>208</v>
      </c>
      <c r="F362" s="12" t="s">
        <v>174</v>
      </c>
      <c r="G362" s="12" t="s">
        <v>174</v>
      </c>
      <c r="H362" t="s">
        <v>10</v>
      </c>
      <c r="I362" s="13" t="s">
        <v>689</v>
      </c>
      <c r="J362" s="13">
        <f>IF(H362="EA", I362, 0)</f>
      </c>
      <c r="K362" s="13">
        <f>IF(H362="KG", I362, I362 * VLOOKUP(D362,Sku_Consolidated!A2:U948,21,FALSE))</f>
      </c>
      <c r="L362" s="14" t="s">
        <v>36</v>
      </c>
      <c r="M362">
        <v>88</v>
      </c>
      <c r="N362" s="14" t="s">
        <v>690</v>
      </c>
      <c r="O362" s="14" t="s">
        <v>691</v>
      </c>
      <c r="P362" s="14" t="s">
        <v>36</v>
      </c>
      <c r="Q362" s="14" t="s">
        <v>691</v>
      </c>
      <c r="R362">
        <f>IF(IFERROR(VLOOKUP(U362,Store_Showcase!B2:H134,7, FALSE), TRUE)=TRUE, IF(IFERROR(VLOOKUP(U362,Store_SRP!B2:H103,7, FALSE), TRUE)=TRUE,VLOOKUP(U362,Store_VAM!B2:H271,7, FALSE),VLOOKUP(U362,Store_SRP!B2:H103,7, FALSE)), VLOOKUP(U362,Store_Showcase!B2:H134,7, FALSE))</f>
      </c>
      <c r="S362">
        <f>IF(IFERROR(VLOOKUP(U362,Store_Showcase!B2:K134,10, FALSE), TRUE)=TRUE, IF(IFERROR(VLOOKUP(U362,Store_SRP!B2:K103,10, FALSE), TRUE)=TRUE,VLOOKUP(U362,Store_VAM!B2:K271,10, FALSE),VLOOKUP(U362,Store_SRP!B2:K103,10, FALSE)), VLOOKUP(U362,Store_Showcase!B2:K134,10, FALSE))</f>
      </c>
      <c r="T362">
        <f>IF(VLOOKUP(D362,Sku_Consolidated!A2:S948,19,FALSE)="SHOWCASE", VLOOKUP(U362,Store_Showcase!B2:L134,11, FALSE), IF(VLOOKUP(D362,Sku_Consolidated!A2:S948,19,FALSE)="VAM",VLOOKUP(U362,Store_VAM!B2:L271,11, FALSE),VLOOKUP(U362,Store_SRP!B2:L103,11, FALSE)))</f>
      </c>
      <c r="U362" s="14">
        <v>2012</v>
      </c>
      <c r="V362">
        <f>IF(VLOOKUP(D362,Sku_Consolidated!A2:S948,19,FALSE)="SHOWCASE", VLOOKUP(U362,Store_Showcase!B2:C134,2, FALSE), IF(VLOOKUP(D362,Sku_Consolidated!A2:S948,19,FALSE)="VAM",VLOOKUP(U362,Store_VAM!B2:C271,2, FALSE),VLOOKUP(U362,Store_SRP!B2:C103,2, FALSE)))</f>
      </c>
      <c r="W362">
        <f>VLOOKUP(D362,Sku_Consolidated!A2:G948, 7, FALSE)</f>
      </c>
      <c r="X362">
        <f>VLOOKUP(D362,Sku_Consolidated!A2:K948, 11, FALSE)</f>
      </c>
      <c r="Y362">
        <f>VLOOKUP(D362,Sku_Consolidated!A2:H948, 8, FALSE)</f>
      </c>
      <c r="Z362">
        <f>VLOOKUP(D362,Sku_Consolidated!A2:I948, 9, FALSE)</f>
      </c>
      <c r="AA362" t="s">
        <v>41</v>
      </c>
      <c r="AB362">
        <f>VLOOKUP(D362,Sku_Consolidated!A2:E948, {5}, FALSE)</f>
      </c>
      <c r="AC362">
        <f>IF(VLOOKUP(D362,Sku_Consolidated!A2:S948,19,FALSE)="SHOWCASE", VLOOKUP(U362,Store_Showcase!B2:N134,13, FALSE), IF(VLOOKUP(D362,Sku_Consolidated!A2:S948,19,FALSE)="VAM",VLOOKUP(U362,Store_VAM!B2:N271,13, FALSE),VLOOKUP(U362,Store_SRP!B2:N103,13, FALSE)))</f>
      </c>
      <c r="AD362">
        <f>IF(IFERROR(AC362,TRUE)=TRUE, "-","OK")</f>
      </c>
      <c r="AE362">
        <f>IF(IFERROR(VLOOKUP(U362,Store_Showcase!B2:H134,{5}, FALSE), TRUE)=TRUE, IF(IFERROR(VLOOKUP(U362,Store_SRP!B2:H103,{5}, FALSE), TRUE)=TRUE,VLOOKUP(U362,Store_VAM!B2:H271,{5}, FALSE),VLOOKUP(U362,Store_SRP!B2:H103,{5}, FALSE)), VLOOKUP(U362,Store_Showcase!B2:H134,{5}, FALSE))</f>
      </c>
      <c r="AF362">
        <f>IF(IFERROR(VLOOKUP(U362,Store_Showcase!B2:H134,{6}, FALSE), TRUE)=TRUE, IF(IFERROR(VLOOKUP(U362,Store_SRP!B2:H103,{6}, FALSE), TRUE)=TRUE,VLOOKUP(U362,Store_VAM!B2:H271,{6}, FALSE),VLOOKUP(U362,Store_SRP!B2:H103,{6}, FALSE)), VLOOKUP(U362,Store_Showcase!B2:H134,{6}, FALSE))</f>
      </c>
      <c r="AG362">
        <f>VLOOKUP(D362,Sku_Consolidated!A2:R948,18,FALSE)</f>
      </c>
      <c r="AH362">
        <f>VLOOKUP(D362,Sku_Consolidated!A2:S948,19,FALSE)</f>
      </c>
      <c r="AI362">
        <f>VLOOKUP(D362,Sku_Consolidated!A2:T948,20,FALSE)</f>
      </c>
    </row>
    <row r="363" spans="1:35" x14ac:dyDescent="0.25">
      <c r="A363">
        <v>2024</v>
      </c>
      <c r="B363" t="s">
        <v>30</v>
      </c>
      <c r="C363" t="s">
        <v>31</v>
      </c>
      <c r="D363">
        <v>21834</v>
      </c>
      <c r="E363" t="s">
        <v>303</v>
      </c>
      <c r="F363" s="12" t="s">
        <v>174</v>
      </c>
      <c r="G363" s="12" t="s">
        <v>174</v>
      </c>
      <c r="H363" t="s">
        <v>10</v>
      </c>
      <c r="I363" s="13" t="s">
        <v>692</v>
      </c>
      <c r="J363" s="13">
        <f>IF(H363="EA", I363, 0)</f>
      </c>
      <c r="K363" s="13">
        <f>IF(H363="KG", I363, I363 * VLOOKUP(D363,Sku_Consolidated!A2:U948,21,FALSE))</f>
      </c>
      <c r="L363" s="14" t="s">
        <v>36</v>
      </c>
      <c r="M363">
        <v>88</v>
      </c>
      <c r="N363" s="14" t="s">
        <v>693</v>
      </c>
      <c r="O363" s="14" t="s">
        <v>694</v>
      </c>
      <c r="P363" s="14" t="s">
        <v>36</v>
      </c>
      <c r="Q363" s="14" t="s">
        <v>694</v>
      </c>
      <c r="R363">
        <f>IF(IFERROR(VLOOKUP(U363,Store_Showcase!B2:H134,7, FALSE), TRUE)=TRUE, IF(IFERROR(VLOOKUP(U363,Store_SRP!B2:H103,7, FALSE), TRUE)=TRUE,VLOOKUP(U363,Store_VAM!B2:H271,7, FALSE),VLOOKUP(U363,Store_SRP!B2:H103,7, FALSE)), VLOOKUP(U363,Store_Showcase!B2:H134,7, FALSE))</f>
      </c>
      <c r="S363">
        <f>IF(IFERROR(VLOOKUP(U363,Store_Showcase!B2:K134,10, FALSE), TRUE)=TRUE, IF(IFERROR(VLOOKUP(U363,Store_SRP!B2:K103,10, FALSE), TRUE)=TRUE,VLOOKUP(U363,Store_VAM!B2:K271,10, FALSE),VLOOKUP(U363,Store_SRP!B2:K103,10, FALSE)), VLOOKUP(U363,Store_Showcase!B2:K134,10, FALSE))</f>
      </c>
      <c r="T363">
        <f>IF(VLOOKUP(D363,Sku_Consolidated!A2:S948,19,FALSE)="SHOWCASE", VLOOKUP(U363,Store_Showcase!B2:L134,11, FALSE), IF(VLOOKUP(D363,Sku_Consolidated!A2:S948,19,FALSE)="VAM",VLOOKUP(U363,Store_VAM!B2:L271,11, FALSE),VLOOKUP(U363,Store_SRP!B2:L103,11, FALSE)))</f>
      </c>
      <c r="U363" s="14">
        <v>2012</v>
      </c>
      <c r="V363">
        <f>IF(VLOOKUP(D363,Sku_Consolidated!A2:S948,19,FALSE)="SHOWCASE", VLOOKUP(U363,Store_Showcase!B2:C134,2, FALSE), IF(VLOOKUP(D363,Sku_Consolidated!A2:S948,19,FALSE)="VAM",VLOOKUP(U363,Store_VAM!B2:C271,2, FALSE),VLOOKUP(U363,Store_SRP!B2:C103,2, FALSE)))</f>
      </c>
      <c r="W363">
        <f>VLOOKUP(D363,Sku_Consolidated!A2:G948, 7, FALSE)</f>
      </c>
      <c r="X363">
        <f>VLOOKUP(D363,Sku_Consolidated!A2:K948, 11, FALSE)</f>
      </c>
      <c r="Y363">
        <f>VLOOKUP(D363,Sku_Consolidated!A2:H948, 8, FALSE)</f>
      </c>
      <c r="Z363">
        <f>VLOOKUP(D363,Sku_Consolidated!A2:I948, 9, FALSE)</f>
      </c>
      <c r="AA363" t="s">
        <v>41</v>
      </c>
      <c r="AB363">
        <f>VLOOKUP(D363,Sku_Consolidated!A2:E948, {5}, FALSE)</f>
      </c>
      <c r="AC363">
        <f>IF(VLOOKUP(D363,Sku_Consolidated!A2:S948,19,FALSE)="SHOWCASE", VLOOKUP(U363,Store_Showcase!B2:N134,13, FALSE), IF(VLOOKUP(D363,Sku_Consolidated!A2:S948,19,FALSE)="VAM",VLOOKUP(U363,Store_VAM!B2:N271,13, FALSE),VLOOKUP(U363,Store_SRP!B2:N103,13, FALSE)))</f>
      </c>
      <c r="AD363">
        <f>IF(IFERROR(AC363,TRUE)=TRUE, "-","OK")</f>
      </c>
      <c r="AE363">
        <f>IF(IFERROR(VLOOKUP(U363,Store_Showcase!B2:H134,{5}, FALSE), TRUE)=TRUE, IF(IFERROR(VLOOKUP(U363,Store_SRP!B2:H103,{5}, FALSE), TRUE)=TRUE,VLOOKUP(U363,Store_VAM!B2:H271,{5}, FALSE),VLOOKUP(U363,Store_SRP!B2:H103,{5}, FALSE)), VLOOKUP(U363,Store_Showcase!B2:H134,{5}, FALSE))</f>
      </c>
      <c r="AF363">
        <f>IF(IFERROR(VLOOKUP(U363,Store_Showcase!B2:H134,{6}, FALSE), TRUE)=TRUE, IF(IFERROR(VLOOKUP(U363,Store_SRP!B2:H103,{6}, FALSE), TRUE)=TRUE,VLOOKUP(U363,Store_VAM!B2:H271,{6}, FALSE),VLOOKUP(U363,Store_SRP!B2:H103,{6}, FALSE)), VLOOKUP(U363,Store_Showcase!B2:H134,{6}, FALSE))</f>
      </c>
      <c r="AG363">
        <f>VLOOKUP(D363,Sku_Consolidated!A2:R948,18,FALSE)</f>
      </c>
      <c r="AH363">
        <f>VLOOKUP(D363,Sku_Consolidated!A2:S948,19,FALSE)</f>
      </c>
      <c r="AI363">
        <f>VLOOKUP(D363,Sku_Consolidated!A2:T948,20,FALSE)</f>
      </c>
    </row>
    <row r="364" spans="1:35" x14ac:dyDescent="0.25">
      <c r="A364">
        <v>2024</v>
      </c>
      <c r="B364" t="s">
        <v>30</v>
      </c>
      <c r="C364" t="s">
        <v>31</v>
      </c>
      <c r="D364">
        <v>21838</v>
      </c>
      <c r="E364" t="s">
        <v>249</v>
      </c>
      <c r="F364" s="12" t="s">
        <v>174</v>
      </c>
      <c r="G364" s="12" t="s">
        <v>174</v>
      </c>
      <c r="H364" t="s">
        <v>10</v>
      </c>
      <c r="I364" s="13" t="s">
        <v>695</v>
      </c>
      <c r="J364" s="13">
        <f>IF(H364="EA", I364, 0)</f>
      </c>
      <c r="K364" s="13">
        <f>IF(H364="KG", I364, I364 * VLOOKUP(D364,Sku_Consolidated!A2:U948,21,FALSE))</f>
      </c>
      <c r="L364" s="14" t="s">
        <v>36</v>
      </c>
      <c r="M364">
        <v>88</v>
      </c>
      <c r="N364" s="14" t="s">
        <v>696</v>
      </c>
      <c r="O364" s="14" t="s">
        <v>697</v>
      </c>
      <c r="P364" s="14" t="s">
        <v>36</v>
      </c>
      <c r="Q364" s="14" t="s">
        <v>697</v>
      </c>
      <c r="R364">
        <f>IF(IFERROR(VLOOKUP(U364,Store_Showcase!B2:H134,7, FALSE), TRUE)=TRUE, IF(IFERROR(VLOOKUP(U364,Store_SRP!B2:H103,7, FALSE), TRUE)=TRUE,VLOOKUP(U364,Store_VAM!B2:H271,7, FALSE),VLOOKUP(U364,Store_SRP!B2:H103,7, FALSE)), VLOOKUP(U364,Store_Showcase!B2:H134,7, FALSE))</f>
      </c>
      <c r="S364">
        <f>IF(IFERROR(VLOOKUP(U364,Store_Showcase!B2:K134,10, FALSE), TRUE)=TRUE, IF(IFERROR(VLOOKUP(U364,Store_SRP!B2:K103,10, FALSE), TRUE)=TRUE,VLOOKUP(U364,Store_VAM!B2:K271,10, FALSE),VLOOKUP(U364,Store_SRP!B2:K103,10, FALSE)), VLOOKUP(U364,Store_Showcase!B2:K134,10, FALSE))</f>
      </c>
      <c r="T364">
        <f>IF(VLOOKUP(D364,Sku_Consolidated!A2:S948,19,FALSE)="SHOWCASE", VLOOKUP(U364,Store_Showcase!B2:L134,11, FALSE), IF(VLOOKUP(D364,Sku_Consolidated!A2:S948,19,FALSE)="VAM",VLOOKUP(U364,Store_VAM!B2:L271,11, FALSE),VLOOKUP(U364,Store_SRP!B2:L103,11, FALSE)))</f>
      </c>
      <c r="U364" s="14">
        <v>2012</v>
      </c>
      <c r="V364">
        <f>IF(VLOOKUP(D364,Sku_Consolidated!A2:S948,19,FALSE)="SHOWCASE", VLOOKUP(U364,Store_Showcase!B2:C134,2, FALSE), IF(VLOOKUP(D364,Sku_Consolidated!A2:S948,19,FALSE)="VAM",VLOOKUP(U364,Store_VAM!B2:C271,2, FALSE),VLOOKUP(U364,Store_SRP!B2:C103,2, FALSE)))</f>
      </c>
      <c r="W364">
        <f>VLOOKUP(D364,Sku_Consolidated!A2:G948, 7, FALSE)</f>
      </c>
      <c r="X364">
        <f>VLOOKUP(D364,Sku_Consolidated!A2:K948, 11, FALSE)</f>
      </c>
      <c r="Y364">
        <f>VLOOKUP(D364,Sku_Consolidated!A2:H948, 8, FALSE)</f>
      </c>
      <c r="Z364">
        <f>VLOOKUP(D364,Sku_Consolidated!A2:I948, 9, FALSE)</f>
      </c>
      <c r="AA364" t="s">
        <v>41</v>
      </c>
      <c r="AB364">
        <f>VLOOKUP(D364,Sku_Consolidated!A2:E948, {5}, FALSE)</f>
      </c>
      <c r="AC364">
        <f>IF(VLOOKUP(D364,Sku_Consolidated!A2:S948,19,FALSE)="SHOWCASE", VLOOKUP(U364,Store_Showcase!B2:N134,13, FALSE), IF(VLOOKUP(D364,Sku_Consolidated!A2:S948,19,FALSE)="VAM",VLOOKUP(U364,Store_VAM!B2:N271,13, FALSE),VLOOKUP(U364,Store_SRP!B2:N103,13, FALSE)))</f>
      </c>
      <c r="AD364">
        <f>IF(IFERROR(AC364,TRUE)=TRUE, "-","OK")</f>
      </c>
      <c r="AE364">
        <f>IF(IFERROR(VLOOKUP(U364,Store_Showcase!B2:H134,{5}, FALSE), TRUE)=TRUE, IF(IFERROR(VLOOKUP(U364,Store_SRP!B2:H103,{5}, FALSE), TRUE)=TRUE,VLOOKUP(U364,Store_VAM!B2:H271,{5}, FALSE),VLOOKUP(U364,Store_SRP!B2:H103,{5}, FALSE)), VLOOKUP(U364,Store_Showcase!B2:H134,{5}, FALSE))</f>
      </c>
      <c r="AF364">
        <f>IF(IFERROR(VLOOKUP(U364,Store_Showcase!B2:H134,{6}, FALSE), TRUE)=TRUE, IF(IFERROR(VLOOKUP(U364,Store_SRP!B2:H103,{6}, FALSE), TRUE)=TRUE,VLOOKUP(U364,Store_VAM!B2:H271,{6}, FALSE),VLOOKUP(U364,Store_SRP!B2:H103,{6}, FALSE)), VLOOKUP(U364,Store_Showcase!B2:H134,{6}, FALSE))</f>
      </c>
      <c r="AG364">
        <f>VLOOKUP(D364,Sku_Consolidated!A2:R948,18,FALSE)</f>
      </c>
      <c r="AH364">
        <f>VLOOKUP(D364,Sku_Consolidated!A2:S948,19,FALSE)</f>
      </c>
      <c r="AI364">
        <f>VLOOKUP(D364,Sku_Consolidated!A2:T948,20,FALSE)</f>
      </c>
    </row>
    <row r="365" spans="1:35" x14ac:dyDescent="0.25">
      <c r="A365">
        <v>2024</v>
      </c>
      <c r="B365" t="s">
        <v>30</v>
      </c>
      <c r="C365" t="s">
        <v>31</v>
      </c>
      <c r="D365">
        <v>21841</v>
      </c>
      <c r="E365" t="s">
        <v>253</v>
      </c>
      <c r="F365" s="12" t="s">
        <v>174</v>
      </c>
      <c r="G365" s="12" t="s">
        <v>174</v>
      </c>
      <c r="H365" t="s">
        <v>10</v>
      </c>
      <c r="I365" s="13" t="s">
        <v>641</v>
      </c>
      <c r="J365" s="13">
        <f>IF(H365="EA", I365, 0)</f>
      </c>
      <c r="K365" s="13">
        <f>IF(H365="KG", I365, I365 * VLOOKUP(D365,Sku_Consolidated!A2:U948,21,FALSE))</f>
      </c>
      <c r="L365" s="14" t="s">
        <v>36</v>
      </c>
      <c r="M365">
        <v>88</v>
      </c>
      <c r="N365" s="14" t="s">
        <v>698</v>
      </c>
      <c r="O365" s="14" t="s">
        <v>699</v>
      </c>
      <c r="P365" s="14" t="s">
        <v>36</v>
      </c>
      <c r="Q365" s="14" t="s">
        <v>699</v>
      </c>
      <c r="R365">
        <f>IF(IFERROR(VLOOKUP(U365,Store_Showcase!B2:H134,7, FALSE), TRUE)=TRUE, IF(IFERROR(VLOOKUP(U365,Store_SRP!B2:H103,7, FALSE), TRUE)=TRUE,VLOOKUP(U365,Store_VAM!B2:H271,7, FALSE),VLOOKUP(U365,Store_SRP!B2:H103,7, FALSE)), VLOOKUP(U365,Store_Showcase!B2:H134,7, FALSE))</f>
      </c>
      <c r="S365">
        <f>IF(IFERROR(VLOOKUP(U365,Store_Showcase!B2:K134,10, FALSE), TRUE)=TRUE, IF(IFERROR(VLOOKUP(U365,Store_SRP!B2:K103,10, FALSE), TRUE)=TRUE,VLOOKUP(U365,Store_VAM!B2:K271,10, FALSE),VLOOKUP(U365,Store_SRP!B2:K103,10, FALSE)), VLOOKUP(U365,Store_Showcase!B2:K134,10, FALSE))</f>
      </c>
      <c r="T365">
        <f>IF(VLOOKUP(D365,Sku_Consolidated!A2:S948,19,FALSE)="SHOWCASE", VLOOKUP(U365,Store_Showcase!B2:L134,11, FALSE), IF(VLOOKUP(D365,Sku_Consolidated!A2:S948,19,FALSE)="VAM",VLOOKUP(U365,Store_VAM!B2:L271,11, FALSE),VLOOKUP(U365,Store_SRP!B2:L103,11, FALSE)))</f>
      </c>
      <c r="U365" s="14">
        <v>2012</v>
      </c>
      <c r="V365">
        <f>IF(VLOOKUP(D365,Sku_Consolidated!A2:S948,19,FALSE)="SHOWCASE", VLOOKUP(U365,Store_Showcase!B2:C134,2, FALSE), IF(VLOOKUP(D365,Sku_Consolidated!A2:S948,19,FALSE)="VAM",VLOOKUP(U365,Store_VAM!B2:C271,2, FALSE),VLOOKUP(U365,Store_SRP!B2:C103,2, FALSE)))</f>
      </c>
      <c r="W365">
        <f>VLOOKUP(D365,Sku_Consolidated!A2:G948, 7, FALSE)</f>
      </c>
      <c r="X365">
        <f>VLOOKUP(D365,Sku_Consolidated!A2:K948, 11, FALSE)</f>
      </c>
      <c r="Y365">
        <f>VLOOKUP(D365,Sku_Consolidated!A2:H948, 8, FALSE)</f>
      </c>
      <c r="Z365">
        <f>VLOOKUP(D365,Sku_Consolidated!A2:I948, 9, FALSE)</f>
      </c>
      <c r="AA365" t="s">
        <v>41</v>
      </c>
      <c r="AB365">
        <f>VLOOKUP(D365,Sku_Consolidated!A2:E948, {5}, FALSE)</f>
      </c>
      <c r="AC365">
        <f>IF(VLOOKUP(D365,Sku_Consolidated!A2:S948,19,FALSE)="SHOWCASE", VLOOKUP(U365,Store_Showcase!B2:N134,13, FALSE), IF(VLOOKUP(D365,Sku_Consolidated!A2:S948,19,FALSE)="VAM",VLOOKUP(U365,Store_VAM!B2:N271,13, FALSE),VLOOKUP(U365,Store_SRP!B2:N103,13, FALSE)))</f>
      </c>
      <c r="AD365">
        <f>IF(IFERROR(AC365,TRUE)=TRUE, "-","OK")</f>
      </c>
      <c r="AE365">
        <f>IF(IFERROR(VLOOKUP(U365,Store_Showcase!B2:H134,{5}, FALSE), TRUE)=TRUE, IF(IFERROR(VLOOKUP(U365,Store_SRP!B2:H103,{5}, FALSE), TRUE)=TRUE,VLOOKUP(U365,Store_VAM!B2:H271,{5}, FALSE),VLOOKUP(U365,Store_SRP!B2:H103,{5}, FALSE)), VLOOKUP(U365,Store_Showcase!B2:H134,{5}, FALSE))</f>
      </c>
      <c r="AF365">
        <f>IF(IFERROR(VLOOKUP(U365,Store_Showcase!B2:H134,{6}, FALSE), TRUE)=TRUE, IF(IFERROR(VLOOKUP(U365,Store_SRP!B2:H103,{6}, FALSE), TRUE)=TRUE,VLOOKUP(U365,Store_VAM!B2:H271,{6}, FALSE),VLOOKUP(U365,Store_SRP!B2:H103,{6}, FALSE)), VLOOKUP(U365,Store_Showcase!B2:H134,{6}, FALSE))</f>
      </c>
      <c r="AG365">
        <f>VLOOKUP(D365,Sku_Consolidated!A2:R948,18,FALSE)</f>
      </c>
      <c r="AH365">
        <f>VLOOKUP(D365,Sku_Consolidated!A2:S948,19,FALSE)</f>
      </c>
      <c r="AI365">
        <f>VLOOKUP(D365,Sku_Consolidated!A2:T948,20,FALSE)</f>
      </c>
    </row>
    <row r="366" spans="1:35" x14ac:dyDescent="0.25">
      <c r="A366">
        <v>2024</v>
      </c>
      <c r="B366" t="s">
        <v>30</v>
      </c>
      <c r="C366" t="s">
        <v>31</v>
      </c>
      <c r="D366">
        <v>21842</v>
      </c>
      <c r="E366" t="s">
        <v>700</v>
      </c>
      <c r="F366" s="12" t="s">
        <v>174</v>
      </c>
      <c r="G366" s="12" t="s">
        <v>174</v>
      </c>
      <c r="H366" t="s">
        <v>10</v>
      </c>
      <c r="I366" s="13" t="s">
        <v>701</v>
      </c>
      <c r="J366" s="13">
        <f>IF(H366="EA", I366, 0)</f>
      </c>
      <c r="K366" s="13">
        <f>IF(H366="KG", I366, I366 * VLOOKUP(D366,Sku_Consolidated!A2:U948,21,FALSE))</f>
      </c>
      <c r="L366" s="14" t="s">
        <v>36</v>
      </c>
      <c r="M366">
        <v>88</v>
      </c>
      <c r="N366" s="14" t="s">
        <v>702</v>
      </c>
      <c r="O366" s="14" t="s">
        <v>703</v>
      </c>
      <c r="P366" s="14" t="s">
        <v>36</v>
      </c>
      <c r="Q366" s="14" t="s">
        <v>703</v>
      </c>
      <c r="R366">
        <f>IF(IFERROR(VLOOKUP(U366,Store_Showcase!B2:H134,7, FALSE), TRUE)=TRUE, IF(IFERROR(VLOOKUP(U366,Store_SRP!B2:H103,7, FALSE), TRUE)=TRUE,VLOOKUP(U366,Store_VAM!B2:H271,7, FALSE),VLOOKUP(U366,Store_SRP!B2:H103,7, FALSE)), VLOOKUP(U366,Store_Showcase!B2:H134,7, FALSE))</f>
      </c>
      <c r="S366">
        <f>IF(IFERROR(VLOOKUP(U366,Store_Showcase!B2:K134,10, FALSE), TRUE)=TRUE, IF(IFERROR(VLOOKUP(U366,Store_SRP!B2:K103,10, FALSE), TRUE)=TRUE,VLOOKUP(U366,Store_VAM!B2:K271,10, FALSE),VLOOKUP(U366,Store_SRP!B2:K103,10, FALSE)), VLOOKUP(U366,Store_Showcase!B2:K134,10, FALSE))</f>
      </c>
      <c r="T366">
        <f>IF(VLOOKUP(D366,Sku_Consolidated!A2:S948,19,FALSE)="SHOWCASE", VLOOKUP(U366,Store_Showcase!B2:L134,11, FALSE), IF(VLOOKUP(D366,Sku_Consolidated!A2:S948,19,FALSE)="VAM",VLOOKUP(U366,Store_VAM!B2:L271,11, FALSE),VLOOKUP(U366,Store_SRP!B2:L103,11, FALSE)))</f>
      </c>
      <c r="U366" s="14">
        <v>2012</v>
      </c>
      <c r="V366">
        <f>IF(VLOOKUP(D366,Sku_Consolidated!A2:S948,19,FALSE)="SHOWCASE", VLOOKUP(U366,Store_Showcase!B2:C134,2, FALSE), IF(VLOOKUP(D366,Sku_Consolidated!A2:S948,19,FALSE)="VAM",VLOOKUP(U366,Store_VAM!B2:C271,2, FALSE),VLOOKUP(U366,Store_SRP!B2:C103,2, FALSE)))</f>
      </c>
      <c r="W366">
        <f>VLOOKUP(D366,Sku_Consolidated!A2:G948, 7, FALSE)</f>
      </c>
      <c r="X366">
        <f>VLOOKUP(D366,Sku_Consolidated!A2:K948, 11, FALSE)</f>
      </c>
      <c r="Y366">
        <f>VLOOKUP(D366,Sku_Consolidated!A2:H948, 8, FALSE)</f>
      </c>
      <c r="Z366">
        <f>VLOOKUP(D366,Sku_Consolidated!A2:I948, 9, FALSE)</f>
      </c>
      <c r="AA366" t="s">
        <v>41</v>
      </c>
      <c r="AB366">
        <f>VLOOKUP(D366,Sku_Consolidated!A2:E948, {5}, FALSE)</f>
      </c>
      <c r="AC366">
        <f>IF(VLOOKUP(D366,Sku_Consolidated!A2:S948,19,FALSE)="SHOWCASE", VLOOKUP(U366,Store_Showcase!B2:N134,13, FALSE), IF(VLOOKUP(D366,Sku_Consolidated!A2:S948,19,FALSE)="VAM",VLOOKUP(U366,Store_VAM!B2:N271,13, FALSE),VLOOKUP(U366,Store_SRP!B2:N103,13, FALSE)))</f>
      </c>
      <c r="AD366">
        <f>IF(IFERROR(AC366,TRUE)=TRUE, "-","OK")</f>
      </c>
      <c r="AE366">
        <f>IF(IFERROR(VLOOKUP(U366,Store_Showcase!B2:H134,{5}, FALSE), TRUE)=TRUE, IF(IFERROR(VLOOKUP(U366,Store_SRP!B2:H103,{5}, FALSE), TRUE)=TRUE,VLOOKUP(U366,Store_VAM!B2:H271,{5}, FALSE),VLOOKUP(U366,Store_SRP!B2:H103,{5}, FALSE)), VLOOKUP(U366,Store_Showcase!B2:H134,{5}, FALSE))</f>
      </c>
      <c r="AF366">
        <f>IF(IFERROR(VLOOKUP(U366,Store_Showcase!B2:H134,{6}, FALSE), TRUE)=TRUE, IF(IFERROR(VLOOKUP(U366,Store_SRP!B2:H103,{6}, FALSE), TRUE)=TRUE,VLOOKUP(U366,Store_VAM!B2:H271,{6}, FALSE),VLOOKUP(U366,Store_SRP!B2:H103,{6}, FALSE)), VLOOKUP(U366,Store_Showcase!B2:H134,{6}, FALSE))</f>
      </c>
      <c r="AG366">
        <f>VLOOKUP(D366,Sku_Consolidated!A2:R948,18,FALSE)</f>
      </c>
      <c r="AH366">
        <f>VLOOKUP(D366,Sku_Consolidated!A2:S948,19,FALSE)</f>
      </c>
      <c r="AI366">
        <f>VLOOKUP(D366,Sku_Consolidated!A2:T948,20,FALSE)</f>
      </c>
    </row>
    <row r="367" spans="1:35" x14ac:dyDescent="0.25">
      <c r="A367">
        <v>2024</v>
      </c>
      <c r="B367" t="s">
        <v>30</v>
      </c>
      <c r="C367" t="s">
        <v>31</v>
      </c>
      <c r="D367">
        <v>21843</v>
      </c>
      <c r="E367" t="s">
        <v>216</v>
      </c>
      <c r="F367" s="12" t="s">
        <v>174</v>
      </c>
      <c r="G367" s="12" t="s">
        <v>174</v>
      </c>
      <c r="H367" t="s">
        <v>10</v>
      </c>
      <c r="I367" s="13" t="s">
        <v>704</v>
      </c>
      <c r="J367" s="13">
        <f>IF(H367="EA", I367, 0)</f>
      </c>
      <c r="K367" s="13">
        <f>IF(H367="KG", I367, I367 * VLOOKUP(D367,Sku_Consolidated!A2:U948,21,FALSE))</f>
      </c>
      <c r="L367" s="14" t="s">
        <v>36</v>
      </c>
      <c r="M367">
        <v>88</v>
      </c>
      <c r="N367" s="14" t="s">
        <v>705</v>
      </c>
      <c r="O367" s="14" t="s">
        <v>706</v>
      </c>
      <c r="P367" s="14" t="s">
        <v>36</v>
      </c>
      <c r="Q367" s="14" t="s">
        <v>706</v>
      </c>
      <c r="R367">
        <f>IF(IFERROR(VLOOKUP(U367,Store_Showcase!B2:H134,7, FALSE), TRUE)=TRUE, IF(IFERROR(VLOOKUP(U367,Store_SRP!B2:H103,7, FALSE), TRUE)=TRUE,VLOOKUP(U367,Store_VAM!B2:H271,7, FALSE),VLOOKUP(U367,Store_SRP!B2:H103,7, FALSE)), VLOOKUP(U367,Store_Showcase!B2:H134,7, FALSE))</f>
      </c>
      <c r="S367">
        <f>IF(IFERROR(VLOOKUP(U367,Store_Showcase!B2:K134,10, FALSE), TRUE)=TRUE, IF(IFERROR(VLOOKUP(U367,Store_SRP!B2:K103,10, FALSE), TRUE)=TRUE,VLOOKUP(U367,Store_VAM!B2:K271,10, FALSE),VLOOKUP(U367,Store_SRP!B2:K103,10, FALSE)), VLOOKUP(U367,Store_Showcase!B2:K134,10, FALSE))</f>
      </c>
      <c r="T367">
        <f>IF(VLOOKUP(D367,Sku_Consolidated!A2:S948,19,FALSE)="SHOWCASE", VLOOKUP(U367,Store_Showcase!B2:L134,11, FALSE), IF(VLOOKUP(D367,Sku_Consolidated!A2:S948,19,FALSE)="VAM",VLOOKUP(U367,Store_VAM!B2:L271,11, FALSE),VLOOKUP(U367,Store_SRP!B2:L103,11, FALSE)))</f>
      </c>
      <c r="U367" s="14">
        <v>2012</v>
      </c>
      <c r="V367">
        <f>IF(VLOOKUP(D367,Sku_Consolidated!A2:S948,19,FALSE)="SHOWCASE", VLOOKUP(U367,Store_Showcase!B2:C134,2, FALSE), IF(VLOOKUP(D367,Sku_Consolidated!A2:S948,19,FALSE)="VAM",VLOOKUP(U367,Store_VAM!B2:C271,2, FALSE),VLOOKUP(U367,Store_SRP!B2:C103,2, FALSE)))</f>
      </c>
      <c r="W367">
        <f>VLOOKUP(D367,Sku_Consolidated!A2:G948, 7, FALSE)</f>
      </c>
      <c r="X367">
        <f>VLOOKUP(D367,Sku_Consolidated!A2:K948, 11, FALSE)</f>
      </c>
      <c r="Y367">
        <f>VLOOKUP(D367,Sku_Consolidated!A2:H948, 8, FALSE)</f>
      </c>
      <c r="Z367">
        <f>VLOOKUP(D367,Sku_Consolidated!A2:I948, 9, FALSE)</f>
      </c>
      <c r="AA367" t="s">
        <v>41</v>
      </c>
      <c r="AB367">
        <f>VLOOKUP(D367,Sku_Consolidated!A2:E948, {5}, FALSE)</f>
      </c>
      <c r="AC367">
        <f>IF(VLOOKUP(D367,Sku_Consolidated!A2:S948,19,FALSE)="SHOWCASE", VLOOKUP(U367,Store_Showcase!B2:N134,13, FALSE), IF(VLOOKUP(D367,Sku_Consolidated!A2:S948,19,FALSE)="VAM",VLOOKUP(U367,Store_VAM!B2:N271,13, FALSE),VLOOKUP(U367,Store_SRP!B2:N103,13, FALSE)))</f>
      </c>
      <c r="AD367">
        <f>IF(IFERROR(AC367,TRUE)=TRUE, "-","OK")</f>
      </c>
      <c r="AE367">
        <f>IF(IFERROR(VLOOKUP(U367,Store_Showcase!B2:H134,{5}, FALSE), TRUE)=TRUE, IF(IFERROR(VLOOKUP(U367,Store_SRP!B2:H103,{5}, FALSE), TRUE)=TRUE,VLOOKUP(U367,Store_VAM!B2:H271,{5}, FALSE),VLOOKUP(U367,Store_SRP!B2:H103,{5}, FALSE)), VLOOKUP(U367,Store_Showcase!B2:H134,{5}, FALSE))</f>
      </c>
      <c r="AF367">
        <f>IF(IFERROR(VLOOKUP(U367,Store_Showcase!B2:H134,{6}, FALSE), TRUE)=TRUE, IF(IFERROR(VLOOKUP(U367,Store_SRP!B2:H103,{6}, FALSE), TRUE)=TRUE,VLOOKUP(U367,Store_VAM!B2:H271,{6}, FALSE),VLOOKUP(U367,Store_SRP!B2:H103,{6}, FALSE)), VLOOKUP(U367,Store_Showcase!B2:H134,{6}, FALSE))</f>
      </c>
      <c r="AG367">
        <f>VLOOKUP(D367,Sku_Consolidated!A2:R948,18,FALSE)</f>
      </c>
      <c r="AH367">
        <f>VLOOKUP(D367,Sku_Consolidated!A2:S948,19,FALSE)</f>
      </c>
      <c r="AI367">
        <f>VLOOKUP(D367,Sku_Consolidated!A2:T948,20,FALSE)</f>
      </c>
    </row>
    <row r="368" spans="1:35" x14ac:dyDescent="0.25">
      <c r="A368">
        <v>2024</v>
      </c>
      <c r="B368" t="s">
        <v>30</v>
      </c>
      <c r="C368" t="s">
        <v>31</v>
      </c>
      <c r="D368">
        <v>21844</v>
      </c>
      <c r="E368" t="s">
        <v>220</v>
      </c>
      <c r="F368" s="12" t="s">
        <v>174</v>
      </c>
      <c r="G368" s="12" t="s">
        <v>174</v>
      </c>
      <c r="H368" t="s">
        <v>10</v>
      </c>
      <c r="I368" s="13" t="s">
        <v>221</v>
      </c>
      <c r="J368" s="13">
        <f>IF(H368="EA", I368, 0)</f>
      </c>
      <c r="K368" s="13">
        <f>IF(H368="KG", I368, I368 * VLOOKUP(D368,Sku_Consolidated!A2:U948,21,FALSE))</f>
      </c>
      <c r="L368" s="14" t="s">
        <v>36</v>
      </c>
      <c r="M368">
        <v>88</v>
      </c>
      <c r="N368" s="14" t="s">
        <v>222</v>
      </c>
      <c r="O368" s="14" t="s">
        <v>223</v>
      </c>
      <c r="P368" s="14" t="s">
        <v>36</v>
      </c>
      <c r="Q368" s="14" t="s">
        <v>223</v>
      </c>
      <c r="R368">
        <f>IF(IFERROR(VLOOKUP(U368,Store_Showcase!B2:H134,7, FALSE), TRUE)=TRUE, IF(IFERROR(VLOOKUP(U368,Store_SRP!B2:H103,7, FALSE), TRUE)=TRUE,VLOOKUP(U368,Store_VAM!B2:H271,7, FALSE),VLOOKUP(U368,Store_SRP!B2:H103,7, FALSE)), VLOOKUP(U368,Store_Showcase!B2:H134,7, FALSE))</f>
      </c>
      <c r="S368">
        <f>IF(IFERROR(VLOOKUP(U368,Store_Showcase!B2:K134,10, FALSE), TRUE)=TRUE, IF(IFERROR(VLOOKUP(U368,Store_SRP!B2:K103,10, FALSE), TRUE)=TRUE,VLOOKUP(U368,Store_VAM!B2:K271,10, FALSE),VLOOKUP(U368,Store_SRP!B2:K103,10, FALSE)), VLOOKUP(U368,Store_Showcase!B2:K134,10, FALSE))</f>
      </c>
      <c r="T368">
        <f>IF(VLOOKUP(D368,Sku_Consolidated!A2:S948,19,FALSE)="SHOWCASE", VLOOKUP(U368,Store_Showcase!B2:L134,11, FALSE), IF(VLOOKUP(D368,Sku_Consolidated!A2:S948,19,FALSE)="VAM",VLOOKUP(U368,Store_VAM!B2:L271,11, FALSE),VLOOKUP(U368,Store_SRP!B2:L103,11, FALSE)))</f>
      </c>
      <c r="U368" s="14">
        <v>2012</v>
      </c>
      <c r="V368">
        <f>IF(VLOOKUP(D368,Sku_Consolidated!A2:S948,19,FALSE)="SHOWCASE", VLOOKUP(U368,Store_Showcase!B2:C134,2, FALSE), IF(VLOOKUP(D368,Sku_Consolidated!A2:S948,19,FALSE)="VAM",VLOOKUP(U368,Store_VAM!B2:C271,2, FALSE),VLOOKUP(U368,Store_SRP!B2:C103,2, FALSE)))</f>
      </c>
      <c r="W368">
        <f>VLOOKUP(D368,Sku_Consolidated!A2:G948, 7, FALSE)</f>
      </c>
      <c r="X368">
        <f>VLOOKUP(D368,Sku_Consolidated!A2:K948, 11, FALSE)</f>
      </c>
      <c r="Y368">
        <f>VLOOKUP(D368,Sku_Consolidated!A2:H948, 8, FALSE)</f>
      </c>
      <c r="Z368">
        <f>VLOOKUP(D368,Sku_Consolidated!A2:I948, 9, FALSE)</f>
      </c>
      <c r="AA368" t="s">
        <v>41</v>
      </c>
      <c r="AB368">
        <f>VLOOKUP(D368,Sku_Consolidated!A2:E948, {5}, FALSE)</f>
      </c>
      <c r="AC368">
        <f>IF(VLOOKUP(D368,Sku_Consolidated!A2:S948,19,FALSE)="SHOWCASE", VLOOKUP(U368,Store_Showcase!B2:N134,13, FALSE), IF(VLOOKUP(D368,Sku_Consolidated!A2:S948,19,FALSE)="VAM",VLOOKUP(U368,Store_VAM!B2:N271,13, FALSE),VLOOKUP(U368,Store_SRP!B2:N103,13, FALSE)))</f>
      </c>
      <c r="AD368">
        <f>IF(IFERROR(AC368,TRUE)=TRUE, "-","OK")</f>
      </c>
      <c r="AE368">
        <f>IF(IFERROR(VLOOKUP(U368,Store_Showcase!B2:H134,{5}, FALSE), TRUE)=TRUE, IF(IFERROR(VLOOKUP(U368,Store_SRP!B2:H103,{5}, FALSE), TRUE)=TRUE,VLOOKUP(U368,Store_VAM!B2:H271,{5}, FALSE),VLOOKUP(U368,Store_SRP!B2:H103,{5}, FALSE)), VLOOKUP(U368,Store_Showcase!B2:H134,{5}, FALSE))</f>
      </c>
      <c r="AF368">
        <f>IF(IFERROR(VLOOKUP(U368,Store_Showcase!B2:H134,{6}, FALSE), TRUE)=TRUE, IF(IFERROR(VLOOKUP(U368,Store_SRP!B2:H103,{6}, FALSE), TRUE)=TRUE,VLOOKUP(U368,Store_VAM!B2:H271,{6}, FALSE),VLOOKUP(U368,Store_SRP!B2:H103,{6}, FALSE)), VLOOKUP(U368,Store_Showcase!B2:H134,{6}, FALSE))</f>
      </c>
      <c r="AG368">
        <f>VLOOKUP(D368,Sku_Consolidated!A2:R948,18,FALSE)</f>
      </c>
      <c r="AH368">
        <f>VLOOKUP(D368,Sku_Consolidated!A2:S948,19,FALSE)</f>
      </c>
      <c r="AI368">
        <f>VLOOKUP(D368,Sku_Consolidated!A2:T948,20,FALSE)</f>
      </c>
    </row>
    <row r="369" spans="1:35" x14ac:dyDescent="0.25">
      <c r="A369">
        <v>2024</v>
      </c>
      <c r="B369" t="s">
        <v>30</v>
      </c>
      <c r="C369" t="s">
        <v>31</v>
      </c>
      <c r="D369">
        <v>21854</v>
      </c>
      <c r="E369" t="s">
        <v>315</v>
      </c>
      <c r="F369" s="12" t="s">
        <v>174</v>
      </c>
      <c r="G369" s="12" t="s">
        <v>174</v>
      </c>
      <c r="H369" t="s">
        <v>10</v>
      </c>
      <c r="I369" s="13" t="s">
        <v>707</v>
      </c>
      <c r="J369" s="13">
        <f>IF(H369="EA", I369, 0)</f>
      </c>
      <c r="K369" s="13">
        <f>IF(H369="KG", I369, I369 * VLOOKUP(D369,Sku_Consolidated!A2:U948,21,FALSE))</f>
      </c>
      <c r="L369" s="14" t="s">
        <v>36</v>
      </c>
      <c r="M369">
        <v>88</v>
      </c>
      <c r="N369" s="14" t="s">
        <v>708</v>
      </c>
      <c r="O369" s="14" t="s">
        <v>709</v>
      </c>
      <c r="P369" s="14" t="s">
        <v>36</v>
      </c>
      <c r="Q369" s="14" t="s">
        <v>709</v>
      </c>
      <c r="R369">
        <f>IF(IFERROR(VLOOKUP(U369,Store_Showcase!B2:H134,7, FALSE), TRUE)=TRUE, IF(IFERROR(VLOOKUP(U369,Store_SRP!B2:H103,7, FALSE), TRUE)=TRUE,VLOOKUP(U369,Store_VAM!B2:H271,7, FALSE),VLOOKUP(U369,Store_SRP!B2:H103,7, FALSE)), VLOOKUP(U369,Store_Showcase!B2:H134,7, FALSE))</f>
      </c>
      <c r="S369">
        <f>IF(IFERROR(VLOOKUP(U369,Store_Showcase!B2:K134,10, FALSE), TRUE)=TRUE, IF(IFERROR(VLOOKUP(U369,Store_SRP!B2:K103,10, FALSE), TRUE)=TRUE,VLOOKUP(U369,Store_VAM!B2:K271,10, FALSE),VLOOKUP(U369,Store_SRP!B2:K103,10, FALSE)), VLOOKUP(U369,Store_Showcase!B2:K134,10, FALSE))</f>
      </c>
      <c r="T369">
        <f>IF(VLOOKUP(D369,Sku_Consolidated!A2:S948,19,FALSE)="SHOWCASE", VLOOKUP(U369,Store_Showcase!B2:L134,11, FALSE), IF(VLOOKUP(D369,Sku_Consolidated!A2:S948,19,FALSE)="VAM",VLOOKUP(U369,Store_VAM!B2:L271,11, FALSE),VLOOKUP(U369,Store_SRP!B2:L103,11, FALSE)))</f>
      </c>
      <c r="U369" s="14">
        <v>2012</v>
      </c>
      <c r="V369">
        <f>IF(VLOOKUP(D369,Sku_Consolidated!A2:S948,19,FALSE)="SHOWCASE", VLOOKUP(U369,Store_Showcase!B2:C134,2, FALSE), IF(VLOOKUP(D369,Sku_Consolidated!A2:S948,19,FALSE)="VAM",VLOOKUP(U369,Store_VAM!B2:C271,2, FALSE),VLOOKUP(U369,Store_SRP!B2:C103,2, FALSE)))</f>
      </c>
      <c r="W369">
        <f>VLOOKUP(D369,Sku_Consolidated!A2:G948, 7, FALSE)</f>
      </c>
      <c r="X369">
        <f>VLOOKUP(D369,Sku_Consolidated!A2:K948, 11, FALSE)</f>
      </c>
      <c r="Y369">
        <f>VLOOKUP(D369,Sku_Consolidated!A2:H948, 8, FALSE)</f>
      </c>
      <c r="Z369">
        <f>VLOOKUP(D369,Sku_Consolidated!A2:I948, 9, FALSE)</f>
      </c>
      <c r="AA369" t="s">
        <v>41</v>
      </c>
      <c r="AB369">
        <f>VLOOKUP(D369,Sku_Consolidated!A2:E948, {5}, FALSE)</f>
      </c>
      <c r="AC369">
        <f>IF(VLOOKUP(D369,Sku_Consolidated!A2:S948,19,FALSE)="SHOWCASE", VLOOKUP(U369,Store_Showcase!B2:N134,13, FALSE), IF(VLOOKUP(D369,Sku_Consolidated!A2:S948,19,FALSE)="VAM",VLOOKUP(U369,Store_VAM!B2:N271,13, FALSE),VLOOKUP(U369,Store_SRP!B2:N103,13, FALSE)))</f>
      </c>
      <c r="AD369">
        <f>IF(IFERROR(AC369,TRUE)=TRUE, "-","OK")</f>
      </c>
      <c r="AE369">
        <f>IF(IFERROR(VLOOKUP(U369,Store_Showcase!B2:H134,{5}, FALSE), TRUE)=TRUE, IF(IFERROR(VLOOKUP(U369,Store_SRP!B2:H103,{5}, FALSE), TRUE)=TRUE,VLOOKUP(U369,Store_VAM!B2:H271,{5}, FALSE),VLOOKUP(U369,Store_SRP!B2:H103,{5}, FALSE)), VLOOKUP(U369,Store_Showcase!B2:H134,{5}, FALSE))</f>
      </c>
      <c r="AF369">
        <f>IF(IFERROR(VLOOKUP(U369,Store_Showcase!B2:H134,{6}, FALSE), TRUE)=TRUE, IF(IFERROR(VLOOKUP(U369,Store_SRP!B2:H103,{6}, FALSE), TRUE)=TRUE,VLOOKUP(U369,Store_VAM!B2:H271,{6}, FALSE),VLOOKUP(U369,Store_SRP!B2:H103,{6}, FALSE)), VLOOKUP(U369,Store_Showcase!B2:H134,{6}, FALSE))</f>
      </c>
      <c r="AG369">
        <f>VLOOKUP(D369,Sku_Consolidated!A2:R948,18,FALSE)</f>
      </c>
      <c r="AH369">
        <f>VLOOKUP(D369,Sku_Consolidated!A2:S948,19,FALSE)</f>
      </c>
      <c r="AI369">
        <f>VLOOKUP(D369,Sku_Consolidated!A2:T948,20,FALSE)</f>
      </c>
    </row>
    <row r="370" spans="1:35" x14ac:dyDescent="0.25">
      <c r="A370">
        <v>2024</v>
      </c>
      <c r="B370" t="s">
        <v>30</v>
      </c>
      <c r="C370" t="s">
        <v>31</v>
      </c>
      <c r="D370">
        <v>21862</v>
      </c>
      <c r="E370" t="s">
        <v>443</v>
      </c>
      <c r="F370" s="12" t="s">
        <v>174</v>
      </c>
      <c r="G370" s="12" t="s">
        <v>174</v>
      </c>
      <c r="H370" t="s">
        <v>10</v>
      </c>
      <c r="I370" s="13" t="s">
        <v>710</v>
      </c>
      <c r="J370" s="13">
        <f>IF(H370="EA", I370, 0)</f>
      </c>
      <c r="K370" s="13">
        <f>IF(H370="KG", I370, I370 * VLOOKUP(D370,Sku_Consolidated!A2:U948,21,FALSE))</f>
      </c>
      <c r="L370" s="14" t="s">
        <v>36</v>
      </c>
      <c r="M370">
        <v>88</v>
      </c>
      <c r="N370" s="14" t="s">
        <v>711</v>
      </c>
      <c r="O370" s="14" t="s">
        <v>712</v>
      </c>
      <c r="P370" s="14" t="s">
        <v>36</v>
      </c>
      <c r="Q370" s="14" t="s">
        <v>712</v>
      </c>
      <c r="R370">
        <f>IF(IFERROR(VLOOKUP(U370,Store_Showcase!B2:H134,7, FALSE), TRUE)=TRUE, IF(IFERROR(VLOOKUP(U370,Store_SRP!B2:H103,7, FALSE), TRUE)=TRUE,VLOOKUP(U370,Store_VAM!B2:H271,7, FALSE),VLOOKUP(U370,Store_SRP!B2:H103,7, FALSE)), VLOOKUP(U370,Store_Showcase!B2:H134,7, FALSE))</f>
      </c>
      <c r="S370">
        <f>IF(IFERROR(VLOOKUP(U370,Store_Showcase!B2:K134,10, FALSE), TRUE)=TRUE, IF(IFERROR(VLOOKUP(U370,Store_SRP!B2:K103,10, FALSE), TRUE)=TRUE,VLOOKUP(U370,Store_VAM!B2:K271,10, FALSE),VLOOKUP(U370,Store_SRP!B2:K103,10, FALSE)), VLOOKUP(U370,Store_Showcase!B2:K134,10, FALSE))</f>
      </c>
      <c r="T370">
        <f>IF(VLOOKUP(D370,Sku_Consolidated!A2:S948,19,FALSE)="SHOWCASE", VLOOKUP(U370,Store_Showcase!B2:L134,11, FALSE), IF(VLOOKUP(D370,Sku_Consolidated!A2:S948,19,FALSE)="VAM",VLOOKUP(U370,Store_VAM!B2:L271,11, FALSE),VLOOKUP(U370,Store_SRP!B2:L103,11, FALSE)))</f>
      </c>
      <c r="U370" s="14">
        <v>2012</v>
      </c>
      <c r="V370">
        <f>IF(VLOOKUP(D370,Sku_Consolidated!A2:S948,19,FALSE)="SHOWCASE", VLOOKUP(U370,Store_Showcase!B2:C134,2, FALSE), IF(VLOOKUP(D370,Sku_Consolidated!A2:S948,19,FALSE)="VAM",VLOOKUP(U370,Store_VAM!B2:C271,2, FALSE),VLOOKUP(U370,Store_SRP!B2:C103,2, FALSE)))</f>
      </c>
      <c r="W370">
        <f>VLOOKUP(D370,Sku_Consolidated!A2:G948, 7, FALSE)</f>
      </c>
      <c r="X370">
        <f>VLOOKUP(D370,Sku_Consolidated!A2:K948, 11, FALSE)</f>
      </c>
      <c r="Y370">
        <f>VLOOKUP(D370,Sku_Consolidated!A2:H948, 8, FALSE)</f>
      </c>
      <c r="Z370">
        <f>VLOOKUP(D370,Sku_Consolidated!A2:I948, 9, FALSE)</f>
      </c>
      <c r="AA370" t="s">
        <v>41</v>
      </c>
      <c r="AB370">
        <f>VLOOKUP(D370,Sku_Consolidated!A2:E948, {5}, FALSE)</f>
      </c>
      <c r="AC370">
        <f>IF(VLOOKUP(D370,Sku_Consolidated!A2:S948,19,FALSE)="SHOWCASE", VLOOKUP(U370,Store_Showcase!B2:N134,13, FALSE), IF(VLOOKUP(D370,Sku_Consolidated!A2:S948,19,FALSE)="VAM",VLOOKUP(U370,Store_VAM!B2:N271,13, FALSE),VLOOKUP(U370,Store_SRP!B2:N103,13, FALSE)))</f>
      </c>
      <c r="AD370">
        <f>IF(IFERROR(AC370,TRUE)=TRUE, "-","OK")</f>
      </c>
      <c r="AE370">
        <f>IF(IFERROR(VLOOKUP(U370,Store_Showcase!B2:H134,{5}, FALSE), TRUE)=TRUE, IF(IFERROR(VLOOKUP(U370,Store_SRP!B2:H103,{5}, FALSE), TRUE)=TRUE,VLOOKUP(U370,Store_VAM!B2:H271,{5}, FALSE),VLOOKUP(U370,Store_SRP!B2:H103,{5}, FALSE)), VLOOKUP(U370,Store_Showcase!B2:H134,{5}, FALSE))</f>
      </c>
      <c r="AF370">
        <f>IF(IFERROR(VLOOKUP(U370,Store_Showcase!B2:H134,{6}, FALSE), TRUE)=TRUE, IF(IFERROR(VLOOKUP(U370,Store_SRP!B2:H103,{6}, FALSE), TRUE)=TRUE,VLOOKUP(U370,Store_VAM!B2:H271,{6}, FALSE),VLOOKUP(U370,Store_SRP!B2:H103,{6}, FALSE)), VLOOKUP(U370,Store_Showcase!B2:H134,{6}, FALSE))</f>
      </c>
      <c r="AG370">
        <f>VLOOKUP(D370,Sku_Consolidated!A2:R948,18,FALSE)</f>
      </c>
      <c r="AH370">
        <f>VLOOKUP(D370,Sku_Consolidated!A2:S948,19,FALSE)</f>
      </c>
      <c r="AI370">
        <f>VLOOKUP(D370,Sku_Consolidated!A2:T948,20,FALSE)</f>
      </c>
    </row>
    <row r="371" spans="1:35" x14ac:dyDescent="0.25">
      <c r="A371">
        <v>2024</v>
      </c>
      <c r="B371" t="s">
        <v>30</v>
      </c>
      <c r="C371" t="s">
        <v>31</v>
      </c>
      <c r="D371">
        <v>21865</v>
      </c>
      <c r="E371" t="s">
        <v>263</v>
      </c>
      <c r="F371" s="12" t="s">
        <v>174</v>
      </c>
      <c r="G371" s="12" t="s">
        <v>174</v>
      </c>
      <c r="H371" t="s">
        <v>10</v>
      </c>
      <c r="I371" s="13" t="s">
        <v>681</v>
      </c>
      <c r="J371" s="13">
        <f>IF(H371="EA", I371, 0)</f>
      </c>
      <c r="K371" s="13">
        <f>IF(H371="KG", I371, I371 * VLOOKUP(D371,Sku_Consolidated!A2:U948,21,FALSE))</f>
      </c>
      <c r="L371" s="14" t="s">
        <v>36</v>
      </c>
      <c r="M371">
        <v>88</v>
      </c>
      <c r="N371" s="14" t="s">
        <v>713</v>
      </c>
      <c r="O371" s="14" t="s">
        <v>714</v>
      </c>
      <c r="P371" s="14" t="s">
        <v>36</v>
      </c>
      <c r="Q371" s="14" t="s">
        <v>714</v>
      </c>
      <c r="R371">
        <f>IF(IFERROR(VLOOKUP(U371,Store_Showcase!B2:H134,7, FALSE), TRUE)=TRUE, IF(IFERROR(VLOOKUP(U371,Store_SRP!B2:H103,7, FALSE), TRUE)=TRUE,VLOOKUP(U371,Store_VAM!B2:H271,7, FALSE),VLOOKUP(U371,Store_SRP!B2:H103,7, FALSE)), VLOOKUP(U371,Store_Showcase!B2:H134,7, FALSE))</f>
      </c>
      <c r="S371">
        <f>IF(IFERROR(VLOOKUP(U371,Store_Showcase!B2:K134,10, FALSE), TRUE)=TRUE, IF(IFERROR(VLOOKUP(U371,Store_SRP!B2:K103,10, FALSE), TRUE)=TRUE,VLOOKUP(U371,Store_VAM!B2:K271,10, FALSE),VLOOKUP(U371,Store_SRP!B2:K103,10, FALSE)), VLOOKUP(U371,Store_Showcase!B2:K134,10, FALSE))</f>
      </c>
      <c r="T371">
        <f>IF(VLOOKUP(D371,Sku_Consolidated!A2:S948,19,FALSE)="SHOWCASE", VLOOKUP(U371,Store_Showcase!B2:L134,11, FALSE), IF(VLOOKUP(D371,Sku_Consolidated!A2:S948,19,FALSE)="VAM",VLOOKUP(U371,Store_VAM!B2:L271,11, FALSE),VLOOKUP(U371,Store_SRP!B2:L103,11, FALSE)))</f>
      </c>
      <c r="U371" s="14">
        <v>2012</v>
      </c>
      <c r="V371">
        <f>IF(VLOOKUP(D371,Sku_Consolidated!A2:S948,19,FALSE)="SHOWCASE", VLOOKUP(U371,Store_Showcase!B2:C134,2, FALSE), IF(VLOOKUP(D371,Sku_Consolidated!A2:S948,19,FALSE)="VAM",VLOOKUP(U371,Store_VAM!B2:C271,2, FALSE),VLOOKUP(U371,Store_SRP!B2:C103,2, FALSE)))</f>
      </c>
      <c r="W371">
        <f>VLOOKUP(D371,Sku_Consolidated!A2:G948, 7, FALSE)</f>
      </c>
      <c r="X371">
        <f>VLOOKUP(D371,Sku_Consolidated!A2:K948, 11, FALSE)</f>
      </c>
      <c r="Y371">
        <f>VLOOKUP(D371,Sku_Consolidated!A2:H948, 8, FALSE)</f>
      </c>
      <c r="Z371">
        <f>VLOOKUP(D371,Sku_Consolidated!A2:I948, 9, FALSE)</f>
      </c>
      <c r="AA371" t="s">
        <v>41</v>
      </c>
      <c r="AB371">
        <f>VLOOKUP(D371,Sku_Consolidated!A2:E948, {5}, FALSE)</f>
      </c>
      <c r="AC371">
        <f>IF(VLOOKUP(D371,Sku_Consolidated!A2:S948,19,FALSE)="SHOWCASE", VLOOKUP(U371,Store_Showcase!B2:N134,13, FALSE), IF(VLOOKUP(D371,Sku_Consolidated!A2:S948,19,FALSE)="VAM",VLOOKUP(U371,Store_VAM!B2:N271,13, FALSE),VLOOKUP(U371,Store_SRP!B2:N103,13, FALSE)))</f>
      </c>
      <c r="AD371">
        <f>IF(IFERROR(AC371,TRUE)=TRUE, "-","OK")</f>
      </c>
      <c r="AE371">
        <f>IF(IFERROR(VLOOKUP(U371,Store_Showcase!B2:H134,{5}, FALSE), TRUE)=TRUE, IF(IFERROR(VLOOKUP(U371,Store_SRP!B2:H103,{5}, FALSE), TRUE)=TRUE,VLOOKUP(U371,Store_VAM!B2:H271,{5}, FALSE),VLOOKUP(U371,Store_SRP!B2:H103,{5}, FALSE)), VLOOKUP(U371,Store_Showcase!B2:H134,{5}, FALSE))</f>
      </c>
      <c r="AF371">
        <f>IF(IFERROR(VLOOKUP(U371,Store_Showcase!B2:H134,{6}, FALSE), TRUE)=TRUE, IF(IFERROR(VLOOKUP(U371,Store_SRP!B2:H103,{6}, FALSE), TRUE)=TRUE,VLOOKUP(U371,Store_VAM!B2:H271,{6}, FALSE),VLOOKUP(U371,Store_SRP!B2:H103,{6}, FALSE)), VLOOKUP(U371,Store_Showcase!B2:H134,{6}, FALSE))</f>
      </c>
      <c r="AG371">
        <f>VLOOKUP(D371,Sku_Consolidated!A2:R948,18,FALSE)</f>
      </c>
      <c r="AH371">
        <f>VLOOKUP(D371,Sku_Consolidated!A2:S948,19,FALSE)</f>
      </c>
      <c r="AI371">
        <f>VLOOKUP(D371,Sku_Consolidated!A2:T948,20,FALSE)</f>
      </c>
    </row>
    <row r="372" spans="1:35" x14ac:dyDescent="0.25">
      <c r="A372">
        <v>2024</v>
      </c>
      <c r="B372" t="s">
        <v>30</v>
      </c>
      <c r="C372" t="s">
        <v>31</v>
      </c>
      <c r="D372">
        <v>21866</v>
      </c>
      <c r="E372" t="s">
        <v>267</v>
      </c>
      <c r="F372" s="12" t="s">
        <v>174</v>
      </c>
      <c r="G372" s="12" t="s">
        <v>174</v>
      </c>
      <c r="H372" t="s">
        <v>10</v>
      </c>
      <c r="I372" s="13" t="s">
        <v>471</v>
      </c>
      <c r="J372" s="13">
        <f>IF(H372="EA", I372, 0)</f>
      </c>
      <c r="K372" s="13">
        <f>IF(H372="KG", I372, I372 * VLOOKUP(D372,Sku_Consolidated!A2:U948,21,FALSE))</f>
      </c>
      <c r="L372" s="14" t="s">
        <v>36</v>
      </c>
      <c r="M372">
        <v>88</v>
      </c>
      <c r="N372" s="14" t="s">
        <v>715</v>
      </c>
      <c r="O372" s="14" t="s">
        <v>716</v>
      </c>
      <c r="P372" s="14" t="s">
        <v>36</v>
      </c>
      <c r="Q372" s="14" t="s">
        <v>716</v>
      </c>
      <c r="R372">
        <f>IF(IFERROR(VLOOKUP(U372,Store_Showcase!B2:H134,7, FALSE), TRUE)=TRUE, IF(IFERROR(VLOOKUP(U372,Store_SRP!B2:H103,7, FALSE), TRUE)=TRUE,VLOOKUP(U372,Store_VAM!B2:H271,7, FALSE),VLOOKUP(U372,Store_SRP!B2:H103,7, FALSE)), VLOOKUP(U372,Store_Showcase!B2:H134,7, FALSE))</f>
      </c>
      <c r="S372">
        <f>IF(IFERROR(VLOOKUP(U372,Store_Showcase!B2:K134,10, FALSE), TRUE)=TRUE, IF(IFERROR(VLOOKUP(U372,Store_SRP!B2:K103,10, FALSE), TRUE)=TRUE,VLOOKUP(U372,Store_VAM!B2:K271,10, FALSE),VLOOKUP(U372,Store_SRP!B2:K103,10, FALSE)), VLOOKUP(U372,Store_Showcase!B2:K134,10, FALSE))</f>
      </c>
      <c r="T372">
        <f>IF(VLOOKUP(D372,Sku_Consolidated!A2:S948,19,FALSE)="SHOWCASE", VLOOKUP(U372,Store_Showcase!B2:L134,11, FALSE), IF(VLOOKUP(D372,Sku_Consolidated!A2:S948,19,FALSE)="VAM",VLOOKUP(U372,Store_VAM!B2:L271,11, FALSE),VLOOKUP(U372,Store_SRP!B2:L103,11, FALSE)))</f>
      </c>
      <c r="U372" s="14">
        <v>2012</v>
      </c>
      <c r="V372">
        <f>IF(VLOOKUP(D372,Sku_Consolidated!A2:S948,19,FALSE)="SHOWCASE", VLOOKUP(U372,Store_Showcase!B2:C134,2, FALSE), IF(VLOOKUP(D372,Sku_Consolidated!A2:S948,19,FALSE)="VAM",VLOOKUP(U372,Store_VAM!B2:C271,2, FALSE),VLOOKUP(U372,Store_SRP!B2:C103,2, FALSE)))</f>
      </c>
      <c r="W372">
        <f>VLOOKUP(D372,Sku_Consolidated!A2:G948, 7, FALSE)</f>
      </c>
      <c r="X372">
        <f>VLOOKUP(D372,Sku_Consolidated!A2:K948, 11, FALSE)</f>
      </c>
      <c r="Y372">
        <f>VLOOKUP(D372,Sku_Consolidated!A2:H948, 8, FALSE)</f>
      </c>
      <c r="Z372">
        <f>VLOOKUP(D372,Sku_Consolidated!A2:I948, 9, FALSE)</f>
      </c>
      <c r="AA372" t="s">
        <v>41</v>
      </c>
      <c r="AB372">
        <f>VLOOKUP(D372,Sku_Consolidated!A2:E948, {5}, FALSE)</f>
      </c>
      <c r="AC372">
        <f>IF(VLOOKUP(D372,Sku_Consolidated!A2:S948,19,FALSE)="SHOWCASE", VLOOKUP(U372,Store_Showcase!B2:N134,13, FALSE), IF(VLOOKUP(D372,Sku_Consolidated!A2:S948,19,FALSE)="VAM",VLOOKUP(U372,Store_VAM!B2:N271,13, FALSE),VLOOKUP(U372,Store_SRP!B2:N103,13, FALSE)))</f>
      </c>
      <c r="AD372">
        <f>IF(IFERROR(AC372,TRUE)=TRUE, "-","OK")</f>
      </c>
      <c r="AE372">
        <f>IF(IFERROR(VLOOKUP(U372,Store_Showcase!B2:H134,{5}, FALSE), TRUE)=TRUE, IF(IFERROR(VLOOKUP(U372,Store_SRP!B2:H103,{5}, FALSE), TRUE)=TRUE,VLOOKUP(U372,Store_VAM!B2:H271,{5}, FALSE),VLOOKUP(U372,Store_SRP!B2:H103,{5}, FALSE)), VLOOKUP(U372,Store_Showcase!B2:H134,{5}, FALSE))</f>
      </c>
      <c r="AF372">
        <f>IF(IFERROR(VLOOKUP(U372,Store_Showcase!B2:H134,{6}, FALSE), TRUE)=TRUE, IF(IFERROR(VLOOKUP(U372,Store_SRP!B2:H103,{6}, FALSE), TRUE)=TRUE,VLOOKUP(U372,Store_VAM!B2:H271,{6}, FALSE),VLOOKUP(U372,Store_SRP!B2:H103,{6}, FALSE)), VLOOKUP(U372,Store_Showcase!B2:H134,{6}, FALSE))</f>
      </c>
      <c r="AG372">
        <f>VLOOKUP(D372,Sku_Consolidated!A2:R948,18,FALSE)</f>
      </c>
      <c r="AH372">
        <f>VLOOKUP(D372,Sku_Consolidated!A2:S948,19,FALSE)</f>
      </c>
      <c r="AI372">
        <f>VLOOKUP(D372,Sku_Consolidated!A2:T948,20,FALSE)</f>
      </c>
    </row>
    <row r="373" spans="1:35" x14ac:dyDescent="0.25">
      <c r="A373">
        <v>2024</v>
      </c>
      <c r="B373" t="s">
        <v>30</v>
      </c>
      <c r="C373" t="s">
        <v>31</v>
      </c>
      <c r="D373">
        <v>21873</v>
      </c>
      <c r="E373" t="s">
        <v>405</v>
      </c>
      <c r="F373" s="12" t="s">
        <v>174</v>
      </c>
      <c r="G373" s="12" t="s">
        <v>174</v>
      </c>
      <c r="H373" t="s">
        <v>10</v>
      </c>
      <c r="I373" s="13" t="s">
        <v>285</v>
      </c>
      <c r="J373" s="13">
        <f>IF(H373="EA", I373, 0)</f>
      </c>
      <c r="K373" s="13">
        <f>IF(H373="KG", I373, I373 * VLOOKUP(D373,Sku_Consolidated!A2:U948,21,FALSE))</f>
      </c>
      <c r="L373" s="14" t="s">
        <v>36</v>
      </c>
      <c r="M373">
        <v>88</v>
      </c>
      <c r="N373" s="14" t="s">
        <v>717</v>
      </c>
      <c r="O373" s="14" t="s">
        <v>718</v>
      </c>
      <c r="P373" s="14" t="s">
        <v>36</v>
      </c>
      <c r="Q373" s="14" t="s">
        <v>718</v>
      </c>
      <c r="R373">
        <f>IF(IFERROR(VLOOKUP(U373,Store_Showcase!B2:H134,7, FALSE), TRUE)=TRUE, IF(IFERROR(VLOOKUP(U373,Store_SRP!B2:H103,7, FALSE), TRUE)=TRUE,VLOOKUP(U373,Store_VAM!B2:H271,7, FALSE),VLOOKUP(U373,Store_SRP!B2:H103,7, FALSE)), VLOOKUP(U373,Store_Showcase!B2:H134,7, FALSE))</f>
      </c>
      <c r="S373">
        <f>IF(IFERROR(VLOOKUP(U373,Store_Showcase!B2:K134,10, FALSE), TRUE)=TRUE, IF(IFERROR(VLOOKUP(U373,Store_SRP!B2:K103,10, FALSE), TRUE)=TRUE,VLOOKUP(U373,Store_VAM!B2:K271,10, FALSE),VLOOKUP(U373,Store_SRP!B2:K103,10, FALSE)), VLOOKUP(U373,Store_Showcase!B2:K134,10, FALSE))</f>
      </c>
      <c r="T373">
        <f>IF(VLOOKUP(D373,Sku_Consolidated!A2:S948,19,FALSE)="SHOWCASE", VLOOKUP(U373,Store_Showcase!B2:L134,11, FALSE), IF(VLOOKUP(D373,Sku_Consolidated!A2:S948,19,FALSE)="VAM",VLOOKUP(U373,Store_VAM!B2:L271,11, FALSE),VLOOKUP(U373,Store_SRP!B2:L103,11, FALSE)))</f>
      </c>
      <c r="U373" s="14">
        <v>2012</v>
      </c>
      <c r="V373">
        <f>IF(VLOOKUP(D373,Sku_Consolidated!A2:S948,19,FALSE)="SHOWCASE", VLOOKUP(U373,Store_Showcase!B2:C134,2, FALSE), IF(VLOOKUP(D373,Sku_Consolidated!A2:S948,19,FALSE)="VAM",VLOOKUP(U373,Store_VAM!B2:C271,2, FALSE),VLOOKUP(U373,Store_SRP!B2:C103,2, FALSE)))</f>
      </c>
      <c r="W373">
        <f>VLOOKUP(D373,Sku_Consolidated!A2:G948, 7, FALSE)</f>
      </c>
      <c r="X373">
        <f>VLOOKUP(D373,Sku_Consolidated!A2:K948, 11, FALSE)</f>
      </c>
      <c r="Y373">
        <f>VLOOKUP(D373,Sku_Consolidated!A2:H948, 8, FALSE)</f>
      </c>
      <c r="Z373">
        <f>VLOOKUP(D373,Sku_Consolidated!A2:I948, 9, FALSE)</f>
      </c>
      <c r="AA373" t="s">
        <v>41</v>
      </c>
      <c r="AB373">
        <f>VLOOKUP(D373,Sku_Consolidated!A2:E948, {5}, FALSE)</f>
      </c>
      <c r="AC373">
        <f>IF(VLOOKUP(D373,Sku_Consolidated!A2:S948,19,FALSE)="SHOWCASE", VLOOKUP(U373,Store_Showcase!B2:N134,13, FALSE), IF(VLOOKUP(D373,Sku_Consolidated!A2:S948,19,FALSE)="VAM",VLOOKUP(U373,Store_VAM!B2:N271,13, FALSE),VLOOKUP(U373,Store_SRP!B2:N103,13, FALSE)))</f>
      </c>
      <c r="AD373">
        <f>IF(IFERROR(AC373,TRUE)=TRUE, "-","OK")</f>
      </c>
      <c r="AE373">
        <f>IF(IFERROR(VLOOKUP(U373,Store_Showcase!B2:H134,{5}, FALSE), TRUE)=TRUE, IF(IFERROR(VLOOKUP(U373,Store_SRP!B2:H103,{5}, FALSE), TRUE)=TRUE,VLOOKUP(U373,Store_VAM!B2:H271,{5}, FALSE),VLOOKUP(U373,Store_SRP!B2:H103,{5}, FALSE)), VLOOKUP(U373,Store_Showcase!B2:H134,{5}, FALSE))</f>
      </c>
      <c r="AF373">
        <f>IF(IFERROR(VLOOKUP(U373,Store_Showcase!B2:H134,{6}, FALSE), TRUE)=TRUE, IF(IFERROR(VLOOKUP(U373,Store_SRP!B2:H103,{6}, FALSE), TRUE)=TRUE,VLOOKUP(U373,Store_VAM!B2:H271,{6}, FALSE),VLOOKUP(U373,Store_SRP!B2:H103,{6}, FALSE)), VLOOKUP(U373,Store_Showcase!B2:H134,{6}, FALSE))</f>
      </c>
      <c r="AG373">
        <f>VLOOKUP(D373,Sku_Consolidated!A2:R948,18,FALSE)</f>
      </c>
      <c r="AH373">
        <f>VLOOKUP(D373,Sku_Consolidated!A2:S948,19,FALSE)</f>
      </c>
      <c r="AI373">
        <f>VLOOKUP(D373,Sku_Consolidated!A2:T948,20,FALSE)</f>
      </c>
    </row>
    <row r="374" spans="1:35" x14ac:dyDescent="0.25">
      <c r="A374">
        <v>2024</v>
      </c>
      <c r="B374" t="s">
        <v>30</v>
      </c>
      <c r="C374" t="s">
        <v>31</v>
      </c>
      <c r="D374">
        <v>21892</v>
      </c>
      <c r="E374" t="s">
        <v>378</v>
      </c>
      <c r="F374" s="12" t="s">
        <v>174</v>
      </c>
      <c r="G374" s="12" t="s">
        <v>174</v>
      </c>
      <c r="H374" t="s">
        <v>10</v>
      </c>
      <c r="I374" s="13" t="s">
        <v>306</v>
      </c>
      <c r="J374" s="13">
        <f>IF(H374="EA", I374, 0)</f>
      </c>
      <c r="K374" s="13">
        <f>IF(H374="KG", I374, I374 * VLOOKUP(D374,Sku_Consolidated!A2:U948,21,FALSE))</f>
      </c>
      <c r="L374" s="14" t="s">
        <v>36</v>
      </c>
      <c r="M374">
        <v>88</v>
      </c>
      <c r="N374" s="14" t="s">
        <v>719</v>
      </c>
      <c r="O374" s="14" t="s">
        <v>720</v>
      </c>
      <c r="P374" s="14" t="s">
        <v>36</v>
      </c>
      <c r="Q374" s="14" t="s">
        <v>720</v>
      </c>
      <c r="R374">
        <f>IF(IFERROR(VLOOKUP(U374,Store_Showcase!B2:H134,7, FALSE), TRUE)=TRUE, IF(IFERROR(VLOOKUP(U374,Store_SRP!B2:H103,7, FALSE), TRUE)=TRUE,VLOOKUP(U374,Store_VAM!B2:H271,7, FALSE),VLOOKUP(U374,Store_SRP!B2:H103,7, FALSE)), VLOOKUP(U374,Store_Showcase!B2:H134,7, FALSE))</f>
      </c>
      <c r="S374">
        <f>IF(IFERROR(VLOOKUP(U374,Store_Showcase!B2:K134,10, FALSE), TRUE)=TRUE, IF(IFERROR(VLOOKUP(U374,Store_SRP!B2:K103,10, FALSE), TRUE)=TRUE,VLOOKUP(U374,Store_VAM!B2:K271,10, FALSE),VLOOKUP(U374,Store_SRP!B2:K103,10, FALSE)), VLOOKUP(U374,Store_Showcase!B2:K134,10, FALSE))</f>
      </c>
      <c r="T374">
        <f>IF(VLOOKUP(D374,Sku_Consolidated!A2:S948,19,FALSE)="SHOWCASE", VLOOKUP(U374,Store_Showcase!B2:L134,11, FALSE), IF(VLOOKUP(D374,Sku_Consolidated!A2:S948,19,FALSE)="VAM",VLOOKUP(U374,Store_VAM!B2:L271,11, FALSE),VLOOKUP(U374,Store_SRP!B2:L103,11, FALSE)))</f>
      </c>
      <c r="U374" s="14">
        <v>2012</v>
      </c>
      <c r="V374">
        <f>IF(VLOOKUP(D374,Sku_Consolidated!A2:S948,19,FALSE)="SHOWCASE", VLOOKUP(U374,Store_Showcase!B2:C134,2, FALSE), IF(VLOOKUP(D374,Sku_Consolidated!A2:S948,19,FALSE)="VAM",VLOOKUP(U374,Store_VAM!B2:C271,2, FALSE),VLOOKUP(U374,Store_SRP!B2:C103,2, FALSE)))</f>
      </c>
      <c r="W374">
        <f>VLOOKUP(D374,Sku_Consolidated!A2:G948, 7, FALSE)</f>
      </c>
      <c r="X374">
        <f>VLOOKUP(D374,Sku_Consolidated!A2:K948, 11, FALSE)</f>
      </c>
      <c r="Y374">
        <f>VLOOKUP(D374,Sku_Consolidated!A2:H948, 8, FALSE)</f>
      </c>
      <c r="Z374">
        <f>VLOOKUP(D374,Sku_Consolidated!A2:I948, 9, FALSE)</f>
      </c>
      <c r="AA374" t="s">
        <v>41</v>
      </c>
      <c r="AB374">
        <f>VLOOKUP(D374,Sku_Consolidated!A2:E948, {5}, FALSE)</f>
      </c>
      <c r="AC374">
        <f>IF(VLOOKUP(D374,Sku_Consolidated!A2:S948,19,FALSE)="SHOWCASE", VLOOKUP(U374,Store_Showcase!B2:N134,13, FALSE), IF(VLOOKUP(D374,Sku_Consolidated!A2:S948,19,FALSE)="VAM",VLOOKUP(U374,Store_VAM!B2:N271,13, FALSE),VLOOKUP(U374,Store_SRP!B2:N103,13, FALSE)))</f>
      </c>
      <c r="AD374">
        <f>IF(IFERROR(AC374,TRUE)=TRUE, "-","OK")</f>
      </c>
      <c r="AE374">
        <f>IF(IFERROR(VLOOKUP(U374,Store_Showcase!B2:H134,{5}, FALSE), TRUE)=TRUE, IF(IFERROR(VLOOKUP(U374,Store_SRP!B2:H103,{5}, FALSE), TRUE)=TRUE,VLOOKUP(U374,Store_VAM!B2:H271,{5}, FALSE),VLOOKUP(U374,Store_SRP!B2:H103,{5}, FALSE)), VLOOKUP(U374,Store_Showcase!B2:H134,{5}, FALSE))</f>
      </c>
      <c r="AF374">
        <f>IF(IFERROR(VLOOKUP(U374,Store_Showcase!B2:H134,{6}, FALSE), TRUE)=TRUE, IF(IFERROR(VLOOKUP(U374,Store_SRP!B2:H103,{6}, FALSE), TRUE)=TRUE,VLOOKUP(U374,Store_VAM!B2:H271,{6}, FALSE),VLOOKUP(U374,Store_SRP!B2:H103,{6}, FALSE)), VLOOKUP(U374,Store_Showcase!B2:H134,{6}, FALSE))</f>
      </c>
      <c r="AG374">
        <f>VLOOKUP(D374,Sku_Consolidated!A2:R948,18,FALSE)</f>
      </c>
      <c r="AH374">
        <f>VLOOKUP(D374,Sku_Consolidated!A2:S948,19,FALSE)</f>
      </c>
      <c r="AI374">
        <f>VLOOKUP(D374,Sku_Consolidated!A2:T948,20,FALSE)</f>
      </c>
    </row>
    <row r="375" spans="1:35" x14ac:dyDescent="0.25">
      <c r="A375">
        <v>2024</v>
      </c>
      <c r="B375" t="s">
        <v>30</v>
      </c>
      <c r="C375" t="s">
        <v>31</v>
      </c>
      <c r="D375">
        <v>21901</v>
      </c>
      <c r="E375" t="s">
        <v>721</v>
      </c>
      <c r="F375" s="12" t="s">
        <v>174</v>
      </c>
      <c r="G375" s="12" t="s">
        <v>174</v>
      </c>
      <c r="H375" t="s">
        <v>10</v>
      </c>
      <c r="I375" s="13" t="s">
        <v>250</v>
      </c>
      <c r="J375" s="13">
        <f>IF(H375="EA", I375, 0)</f>
      </c>
      <c r="K375" s="13">
        <f>IF(H375="KG", I375, I375 * VLOOKUP(D375,Sku_Consolidated!A2:U948,21,FALSE))</f>
      </c>
      <c r="L375" s="14" t="s">
        <v>36</v>
      </c>
      <c r="M375">
        <v>88</v>
      </c>
      <c r="N375" s="14" t="s">
        <v>722</v>
      </c>
      <c r="O375" s="14" t="s">
        <v>723</v>
      </c>
      <c r="P375" s="14" t="s">
        <v>36</v>
      </c>
      <c r="Q375" s="14" t="s">
        <v>723</v>
      </c>
      <c r="R375">
        <f>IF(IFERROR(VLOOKUP(U375,Store_Showcase!B2:H134,7, FALSE), TRUE)=TRUE, IF(IFERROR(VLOOKUP(U375,Store_SRP!B2:H103,7, FALSE), TRUE)=TRUE,VLOOKUP(U375,Store_VAM!B2:H271,7, FALSE),VLOOKUP(U375,Store_SRP!B2:H103,7, FALSE)), VLOOKUP(U375,Store_Showcase!B2:H134,7, FALSE))</f>
      </c>
      <c r="S375">
        <f>IF(IFERROR(VLOOKUP(U375,Store_Showcase!B2:K134,10, FALSE), TRUE)=TRUE, IF(IFERROR(VLOOKUP(U375,Store_SRP!B2:K103,10, FALSE), TRUE)=TRUE,VLOOKUP(U375,Store_VAM!B2:K271,10, FALSE),VLOOKUP(U375,Store_SRP!B2:K103,10, FALSE)), VLOOKUP(U375,Store_Showcase!B2:K134,10, FALSE))</f>
      </c>
      <c r="T375">
        <f>IF(VLOOKUP(D375,Sku_Consolidated!A2:S948,19,FALSE)="SHOWCASE", VLOOKUP(U375,Store_Showcase!B2:L134,11, FALSE), IF(VLOOKUP(D375,Sku_Consolidated!A2:S948,19,FALSE)="VAM",VLOOKUP(U375,Store_VAM!B2:L271,11, FALSE),VLOOKUP(U375,Store_SRP!B2:L103,11, FALSE)))</f>
      </c>
      <c r="U375" s="14">
        <v>2012</v>
      </c>
      <c r="V375">
        <f>IF(VLOOKUP(D375,Sku_Consolidated!A2:S948,19,FALSE)="SHOWCASE", VLOOKUP(U375,Store_Showcase!B2:C134,2, FALSE), IF(VLOOKUP(D375,Sku_Consolidated!A2:S948,19,FALSE)="VAM",VLOOKUP(U375,Store_VAM!B2:C271,2, FALSE),VLOOKUP(U375,Store_SRP!B2:C103,2, FALSE)))</f>
      </c>
      <c r="W375">
        <f>VLOOKUP(D375,Sku_Consolidated!A2:G948, 7, FALSE)</f>
      </c>
      <c r="X375">
        <f>VLOOKUP(D375,Sku_Consolidated!A2:K948, 11, FALSE)</f>
      </c>
      <c r="Y375">
        <f>VLOOKUP(D375,Sku_Consolidated!A2:H948, 8, FALSE)</f>
      </c>
      <c r="Z375">
        <f>VLOOKUP(D375,Sku_Consolidated!A2:I948, 9, FALSE)</f>
      </c>
      <c r="AA375" t="s">
        <v>41</v>
      </c>
      <c r="AB375">
        <f>VLOOKUP(D375,Sku_Consolidated!A2:E948, {5}, FALSE)</f>
      </c>
      <c r="AC375">
        <f>IF(VLOOKUP(D375,Sku_Consolidated!A2:S948,19,FALSE)="SHOWCASE", VLOOKUP(U375,Store_Showcase!B2:N134,13, FALSE), IF(VLOOKUP(D375,Sku_Consolidated!A2:S948,19,FALSE)="VAM",VLOOKUP(U375,Store_VAM!B2:N271,13, FALSE),VLOOKUP(U375,Store_SRP!B2:N103,13, FALSE)))</f>
      </c>
      <c r="AD375">
        <f>IF(IFERROR(AC375,TRUE)=TRUE, "-","OK")</f>
      </c>
      <c r="AE375">
        <f>IF(IFERROR(VLOOKUP(U375,Store_Showcase!B2:H134,{5}, FALSE), TRUE)=TRUE, IF(IFERROR(VLOOKUP(U375,Store_SRP!B2:H103,{5}, FALSE), TRUE)=TRUE,VLOOKUP(U375,Store_VAM!B2:H271,{5}, FALSE),VLOOKUP(U375,Store_SRP!B2:H103,{5}, FALSE)), VLOOKUP(U375,Store_Showcase!B2:H134,{5}, FALSE))</f>
      </c>
      <c r="AF375">
        <f>IF(IFERROR(VLOOKUP(U375,Store_Showcase!B2:H134,{6}, FALSE), TRUE)=TRUE, IF(IFERROR(VLOOKUP(U375,Store_SRP!B2:H103,{6}, FALSE), TRUE)=TRUE,VLOOKUP(U375,Store_VAM!B2:H271,{6}, FALSE),VLOOKUP(U375,Store_SRP!B2:H103,{6}, FALSE)), VLOOKUP(U375,Store_Showcase!B2:H134,{6}, FALSE))</f>
      </c>
      <c r="AG375">
        <f>VLOOKUP(D375,Sku_Consolidated!A2:R948,18,FALSE)</f>
      </c>
      <c r="AH375">
        <f>VLOOKUP(D375,Sku_Consolidated!A2:S948,19,FALSE)</f>
      </c>
      <c r="AI375">
        <f>VLOOKUP(D375,Sku_Consolidated!A2:T948,20,FALSE)</f>
      </c>
    </row>
    <row r="376" spans="1:35" x14ac:dyDescent="0.25">
      <c r="A376">
        <v>2024</v>
      </c>
      <c r="B376" t="s">
        <v>30</v>
      </c>
      <c r="C376" t="s">
        <v>31</v>
      </c>
      <c r="D376">
        <v>21832</v>
      </c>
      <c r="E376" t="s">
        <v>245</v>
      </c>
      <c r="F376" s="12" t="s">
        <v>167</v>
      </c>
      <c r="G376" s="12" t="s">
        <v>167</v>
      </c>
      <c r="H376" t="s">
        <v>10</v>
      </c>
      <c r="I376" s="13" t="s">
        <v>254</v>
      </c>
      <c r="J376" s="13">
        <f>IF(H376="EA", I376, 0)</f>
      </c>
      <c r="K376" s="13">
        <f>IF(H376="KG", I376, I376 * VLOOKUP(D376,Sku_Consolidated!A2:U948,21,FALSE))</f>
      </c>
      <c r="L376" s="14" t="s">
        <v>36</v>
      </c>
      <c r="M376">
        <v>88</v>
      </c>
      <c r="N376" s="14" t="s">
        <v>724</v>
      </c>
      <c r="O376" s="14" t="s">
        <v>725</v>
      </c>
      <c r="P376" s="14" t="s">
        <v>36</v>
      </c>
      <c r="Q376" s="14" t="s">
        <v>725</v>
      </c>
      <c r="R376">
        <f>IF(IFERROR(VLOOKUP(U376,Store_Showcase!B2:H134,7, FALSE), TRUE)=TRUE, IF(IFERROR(VLOOKUP(U376,Store_SRP!B2:H103,7, FALSE), TRUE)=TRUE,VLOOKUP(U376,Store_VAM!B2:H271,7, FALSE),VLOOKUP(U376,Store_SRP!B2:H103,7, FALSE)), VLOOKUP(U376,Store_Showcase!B2:H134,7, FALSE))</f>
      </c>
      <c r="S376">
        <f>IF(IFERROR(VLOOKUP(U376,Store_Showcase!B2:K134,10, FALSE), TRUE)=TRUE, IF(IFERROR(VLOOKUP(U376,Store_SRP!B2:K103,10, FALSE), TRUE)=TRUE,VLOOKUP(U376,Store_VAM!B2:K271,10, FALSE),VLOOKUP(U376,Store_SRP!B2:K103,10, FALSE)), VLOOKUP(U376,Store_Showcase!B2:K134,10, FALSE))</f>
      </c>
      <c r="T376">
        <f>IF(VLOOKUP(D376,Sku_Consolidated!A2:S948,19,FALSE)="SHOWCASE", VLOOKUP(U376,Store_Showcase!B2:L134,11, FALSE), IF(VLOOKUP(D376,Sku_Consolidated!A2:S948,19,FALSE)="VAM",VLOOKUP(U376,Store_VAM!B2:L271,11, FALSE),VLOOKUP(U376,Store_SRP!B2:L103,11, FALSE)))</f>
      </c>
      <c r="U376" s="14">
        <v>2012</v>
      </c>
      <c r="V376">
        <f>IF(VLOOKUP(D376,Sku_Consolidated!A2:S948,19,FALSE)="SHOWCASE", VLOOKUP(U376,Store_Showcase!B2:C134,2, FALSE), IF(VLOOKUP(D376,Sku_Consolidated!A2:S948,19,FALSE)="VAM",VLOOKUP(U376,Store_VAM!B2:C271,2, FALSE),VLOOKUP(U376,Store_SRP!B2:C103,2, FALSE)))</f>
      </c>
      <c r="W376">
        <f>VLOOKUP(D376,Sku_Consolidated!A2:G948, 7, FALSE)</f>
      </c>
      <c r="X376">
        <f>VLOOKUP(D376,Sku_Consolidated!A2:K948, 11, FALSE)</f>
      </c>
      <c r="Y376">
        <f>VLOOKUP(D376,Sku_Consolidated!A2:H948, 8, FALSE)</f>
      </c>
      <c r="Z376">
        <f>VLOOKUP(D376,Sku_Consolidated!A2:I948, 9, FALSE)</f>
      </c>
      <c r="AA376" t="s">
        <v>41</v>
      </c>
      <c r="AB376">
        <f>VLOOKUP(D376,Sku_Consolidated!A2:E948, {5}, FALSE)</f>
      </c>
      <c r="AC376">
        <f>IF(VLOOKUP(D376,Sku_Consolidated!A2:S948,19,FALSE)="SHOWCASE", VLOOKUP(U376,Store_Showcase!B2:N134,13, FALSE), IF(VLOOKUP(D376,Sku_Consolidated!A2:S948,19,FALSE)="VAM",VLOOKUP(U376,Store_VAM!B2:N271,13, FALSE),VLOOKUP(U376,Store_SRP!B2:N103,13, FALSE)))</f>
      </c>
      <c r="AD376">
        <f>IF(IFERROR(AC376,TRUE)=TRUE, "-","OK")</f>
      </c>
      <c r="AE376">
        <f>IF(IFERROR(VLOOKUP(U376,Store_Showcase!B2:H134,{5}, FALSE), TRUE)=TRUE, IF(IFERROR(VLOOKUP(U376,Store_SRP!B2:H103,{5}, FALSE), TRUE)=TRUE,VLOOKUP(U376,Store_VAM!B2:H271,{5}, FALSE),VLOOKUP(U376,Store_SRP!B2:H103,{5}, FALSE)), VLOOKUP(U376,Store_Showcase!B2:H134,{5}, FALSE))</f>
      </c>
      <c r="AF376">
        <f>IF(IFERROR(VLOOKUP(U376,Store_Showcase!B2:H134,{6}, FALSE), TRUE)=TRUE, IF(IFERROR(VLOOKUP(U376,Store_SRP!B2:H103,{6}, FALSE), TRUE)=TRUE,VLOOKUP(U376,Store_VAM!B2:H271,{6}, FALSE),VLOOKUP(U376,Store_SRP!B2:H103,{6}, FALSE)), VLOOKUP(U376,Store_Showcase!B2:H134,{6}, FALSE))</f>
      </c>
      <c r="AG376">
        <f>VLOOKUP(D376,Sku_Consolidated!A2:R948,18,FALSE)</f>
      </c>
      <c r="AH376">
        <f>VLOOKUP(D376,Sku_Consolidated!A2:S948,19,FALSE)</f>
      </c>
      <c r="AI376">
        <f>VLOOKUP(D376,Sku_Consolidated!A2:T948,20,FALSE)</f>
      </c>
    </row>
    <row r="377" spans="1:35" x14ac:dyDescent="0.25">
      <c r="A377">
        <v>2024</v>
      </c>
      <c r="B377" t="s">
        <v>30</v>
      </c>
      <c r="C377" t="s">
        <v>31</v>
      </c>
      <c r="D377">
        <v>21834</v>
      </c>
      <c r="E377" t="s">
        <v>303</v>
      </c>
      <c r="F377" s="12" t="s">
        <v>167</v>
      </c>
      <c r="G377" s="12" t="s">
        <v>167</v>
      </c>
      <c r="H377" t="s">
        <v>10</v>
      </c>
      <c r="I377" s="13" t="s">
        <v>355</v>
      </c>
      <c r="J377" s="13">
        <f>IF(H377="EA", I377, 0)</f>
      </c>
      <c r="K377" s="13">
        <f>IF(H377="KG", I377, I377 * VLOOKUP(D377,Sku_Consolidated!A2:U948,21,FALSE))</f>
      </c>
      <c r="L377" s="14" t="s">
        <v>36</v>
      </c>
      <c r="M377">
        <v>88</v>
      </c>
      <c r="N377" s="14" t="s">
        <v>726</v>
      </c>
      <c r="O377" s="14" t="s">
        <v>727</v>
      </c>
      <c r="P377" s="14" t="s">
        <v>36</v>
      </c>
      <c r="Q377" s="14" t="s">
        <v>727</v>
      </c>
      <c r="R377">
        <f>IF(IFERROR(VLOOKUP(U377,Store_Showcase!B2:H134,7, FALSE), TRUE)=TRUE, IF(IFERROR(VLOOKUP(U377,Store_SRP!B2:H103,7, FALSE), TRUE)=TRUE,VLOOKUP(U377,Store_VAM!B2:H271,7, FALSE),VLOOKUP(U377,Store_SRP!B2:H103,7, FALSE)), VLOOKUP(U377,Store_Showcase!B2:H134,7, FALSE))</f>
      </c>
      <c r="S377">
        <f>IF(IFERROR(VLOOKUP(U377,Store_Showcase!B2:K134,10, FALSE), TRUE)=TRUE, IF(IFERROR(VLOOKUP(U377,Store_SRP!B2:K103,10, FALSE), TRUE)=TRUE,VLOOKUP(U377,Store_VAM!B2:K271,10, FALSE),VLOOKUP(U377,Store_SRP!B2:K103,10, FALSE)), VLOOKUP(U377,Store_Showcase!B2:K134,10, FALSE))</f>
      </c>
      <c r="T377">
        <f>IF(VLOOKUP(D377,Sku_Consolidated!A2:S948,19,FALSE)="SHOWCASE", VLOOKUP(U377,Store_Showcase!B2:L134,11, FALSE), IF(VLOOKUP(D377,Sku_Consolidated!A2:S948,19,FALSE)="VAM",VLOOKUP(U377,Store_VAM!B2:L271,11, FALSE),VLOOKUP(U377,Store_SRP!B2:L103,11, FALSE)))</f>
      </c>
      <c r="U377" s="14">
        <v>2012</v>
      </c>
      <c r="V377">
        <f>IF(VLOOKUP(D377,Sku_Consolidated!A2:S948,19,FALSE)="SHOWCASE", VLOOKUP(U377,Store_Showcase!B2:C134,2, FALSE), IF(VLOOKUP(D377,Sku_Consolidated!A2:S948,19,FALSE)="VAM",VLOOKUP(U377,Store_VAM!B2:C271,2, FALSE),VLOOKUP(U377,Store_SRP!B2:C103,2, FALSE)))</f>
      </c>
      <c r="W377">
        <f>VLOOKUP(D377,Sku_Consolidated!A2:G948, 7, FALSE)</f>
      </c>
      <c r="X377">
        <f>VLOOKUP(D377,Sku_Consolidated!A2:K948, 11, FALSE)</f>
      </c>
      <c r="Y377">
        <f>VLOOKUP(D377,Sku_Consolidated!A2:H948, 8, FALSE)</f>
      </c>
      <c r="Z377">
        <f>VLOOKUP(D377,Sku_Consolidated!A2:I948, 9, FALSE)</f>
      </c>
      <c r="AA377" t="s">
        <v>41</v>
      </c>
      <c r="AB377">
        <f>VLOOKUP(D377,Sku_Consolidated!A2:E948, {5}, FALSE)</f>
      </c>
      <c r="AC377">
        <f>IF(VLOOKUP(D377,Sku_Consolidated!A2:S948,19,FALSE)="SHOWCASE", VLOOKUP(U377,Store_Showcase!B2:N134,13, FALSE), IF(VLOOKUP(D377,Sku_Consolidated!A2:S948,19,FALSE)="VAM",VLOOKUP(U377,Store_VAM!B2:N271,13, FALSE),VLOOKUP(U377,Store_SRP!B2:N103,13, FALSE)))</f>
      </c>
      <c r="AD377">
        <f>IF(IFERROR(AC377,TRUE)=TRUE, "-","OK")</f>
      </c>
      <c r="AE377">
        <f>IF(IFERROR(VLOOKUP(U377,Store_Showcase!B2:H134,{5}, FALSE), TRUE)=TRUE, IF(IFERROR(VLOOKUP(U377,Store_SRP!B2:H103,{5}, FALSE), TRUE)=TRUE,VLOOKUP(U377,Store_VAM!B2:H271,{5}, FALSE),VLOOKUP(U377,Store_SRP!B2:H103,{5}, FALSE)), VLOOKUP(U377,Store_Showcase!B2:H134,{5}, FALSE))</f>
      </c>
      <c r="AF377">
        <f>IF(IFERROR(VLOOKUP(U377,Store_Showcase!B2:H134,{6}, FALSE), TRUE)=TRUE, IF(IFERROR(VLOOKUP(U377,Store_SRP!B2:H103,{6}, FALSE), TRUE)=TRUE,VLOOKUP(U377,Store_VAM!B2:H271,{6}, FALSE),VLOOKUP(U377,Store_SRP!B2:H103,{6}, FALSE)), VLOOKUP(U377,Store_Showcase!B2:H134,{6}, FALSE))</f>
      </c>
      <c r="AG377">
        <f>VLOOKUP(D377,Sku_Consolidated!A2:R948,18,FALSE)</f>
      </c>
      <c r="AH377">
        <f>VLOOKUP(D377,Sku_Consolidated!A2:S948,19,FALSE)</f>
      </c>
      <c r="AI377">
        <f>VLOOKUP(D377,Sku_Consolidated!A2:T948,20,FALSE)</f>
      </c>
    </row>
    <row r="378" spans="1:35" x14ac:dyDescent="0.25">
      <c r="A378">
        <v>2024</v>
      </c>
      <c r="B378" t="s">
        <v>30</v>
      </c>
      <c r="C378" t="s">
        <v>31</v>
      </c>
      <c r="D378">
        <v>21837</v>
      </c>
      <c r="E378" t="s">
        <v>519</v>
      </c>
      <c r="F378" s="12" t="s">
        <v>167</v>
      </c>
      <c r="G378" s="12" t="s">
        <v>167</v>
      </c>
      <c r="H378" t="s">
        <v>10</v>
      </c>
      <c r="I378" s="13" t="s">
        <v>728</v>
      </c>
      <c r="J378" s="13">
        <f>IF(H378="EA", I378, 0)</f>
      </c>
      <c r="K378" s="13">
        <f>IF(H378="KG", I378, I378 * VLOOKUP(D378,Sku_Consolidated!A2:U948,21,FALSE))</f>
      </c>
      <c r="L378" s="14" t="s">
        <v>36</v>
      </c>
      <c r="M378">
        <v>88</v>
      </c>
      <c r="N378" s="14" t="s">
        <v>729</v>
      </c>
      <c r="O378" s="14" t="s">
        <v>730</v>
      </c>
      <c r="P378" s="14" t="s">
        <v>36</v>
      </c>
      <c r="Q378" s="14" t="s">
        <v>730</v>
      </c>
      <c r="R378">
        <f>IF(IFERROR(VLOOKUP(U378,Store_Showcase!B2:H134,7, FALSE), TRUE)=TRUE, IF(IFERROR(VLOOKUP(U378,Store_SRP!B2:H103,7, FALSE), TRUE)=TRUE,VLOOKUP(U378,Store_VAM!B2:H271,7, FALSE),VLOOKUP(U378,Store_SRP!B2:H103,7, FALSE)), VLOOKUP(U378,Store_Showcase!B2:H134,7, FALSE))</f>
      </c>
      <c r="S378">
        <f>IF(IFERROR(VLOOKUP(U378,Store_Showcase!B2:K134,10, FALSE), TRUE)=TRUE, IF(IFERROR(VLOOKUP(U378,Store_SRP!B2:K103,10, FALSE), TRUE)=TRUE,VLOOKUP(U378,Store_VAM!B2:K271,10, FALSE),VLOOKUP(U378,Store_SRP!B2:K103,10, FALSE)), VLOOKUP(U378,Store_Showcase!B2:K134,10, FALSE))</f>
      </c>
      <c r="T378">
        <f>IF(VLOOKUP(D378,Sku_Consolidated!A2:S948,19,FALSE)="SHOWCASE", VLOOKUP(U378,Store_Showcase!B2:L134,11, FALSE), IF(VLOOKUP(D378,Sku_Consolidated!A2:S948,19,FALSE)="VAM",VLOOKUP(U378,Store_VAM!B2:L271,11, FALSE),VLOOKUP(U378,Store_SRP!B2:L103,11, FALSE)))</f>
      </c>
      <c r="U378" s="14">
        <v>2012</v>
      </c>
      <c r="V378">
        <f>IF(VLOOKUP(D378,Sku_Consolidated!A2:S948,19,FALSE)="SHOWCASE", VLOOKUP(U378,Store_Showcase!B2:C134,2, FALSE), IF(VLOOKUP(D378,Sku_Consolidated!A2:S948,19,FALSE)="VAM",VLOOKUP(U378,Store_VAM!B2:C271,2, FALSE),VLOOKUP(U378,Store_SRP!B2:C103,2, FALSE)))</f>
      </c>
      <c r="W378">
        <f>VLOOKUP(D378,Sku_Consolidated!A2:G948, 7, FALSE)</f>
      </c>
      <c r="X378">
        <f>VLOOKUP(D378,Sku_Consolidated!A2:K948, 11, FALSE)</f>
      </c>
      <c r="Y378">
        <f>VLOOKUP(D378,Sku_Consolidated!A2:H948, 8, FALSE)</f>
      </c>
      <c r="Z378">
        <f>VLOOKUP(D378,Sku_Consolidated!A2:I948, 9, FALSE)</f>
      </c>
      <c r="AA378" t="s">
        <v>41</v>
      </c>
      <c r="AB378">
        <f>VLOOKUP(D378,Sku_Consolidated!A2:E948, {5}, FALSE)</f>
      </c>
      <c r="AC378">
        <f>IF(VLOOKUP(D378,Sku_Consolidated!A2:S948,19,FALSE)="SHOWCASE", VLOOKUP(U378,Store_Showcase!B2:N134,13, FALSE), IF(VLOOKUP(D378,Sku_Consolidated!A2:S948,19,FALSE)="VAM",VLOOKUP(U378,Store_VAM!B2:N271,13, FALSE),VLOOKUP(U378,Store_SRP!B2:N103,13, FALSE)))</f>
      </c>
      <c r="AD378">
        <f>IF(IFERROR(AC378,TRUE)=TRUE, "-","OK")</f>
      </c>
      <c r="AE378">
        <f>IF(IFERROR(VLOOKUP(U378,Store_Showcase!B2:H134,{5}, FALSE), TRUE)=TRUE, IF(IFERROR(VLOOKUP(U378,Store_SRP!B2:H103,{5}, FALSE), TRUE)=TRUE,VLOOKUP(U378,Store_VAM!B2:H271,{5}, FALSE),VLOOKUP(U378,Store_SRP!B2:H103,{5}, FALSE)), VLOOKUP(U378,Store_Showcase!B2:H134,{5}, FALSE))</f>
      </c>
      <c r="AF378">
        <f>IF(IFERROR(VLOOKUP(U378,Store_Showcase!B2:H134,{6}, FALSE), TRUE)=TRUE, IF(IFERROR(VLOOKUP(U378,Store_SRP!B2:H103,{6}, FALSE), TRUE)=TRUE,VLOOKUP(U378,Store_VAM!B2:H271,{6}, FALSE),VLOOKUP(U378,Store_SRP!B2:H103,{6}, FALSE)), VLOOKUP(U378,Store_Showcase!B2:H134,{6}, FALSE))</f>
      </c>
      <c r="AG378">
        <f>VLOOKUP(D378,Sku_Consolidated!A2:R948,18,FALSE)</f>
      </c>
      <c r="AH378">
        <f>VLOOKUP(D378,Sku_Consolidated!A2:S948,19,FALSE)</f>
      </c>
      <c r="AI378">
        <f>VLOOKUP(D378,Sku_Consolidated!A2:T948,20,FALSE)</f>
      </c>
    </row>
    <row r="379" spans="1:35" x14ac:dyDescent="0.25">
      <c r="A379">
        <v>2024</v>
      </c>
      <c r="B379" t="s">
        <v>30</v>
      </c>
      <c r="C379" t="s">
        <v>31</v>
      </c>
      <c r="D379">
        <v>21841</v>
      </c>
      <c r="E379" t="s">
        <v>253</v>
      </c>
      <c r="F379" s="12" t="s">
        <v>167</v>
      </c>
      <c r="G379" s="12" t="s">
        <v>167</v>
      </c>
      <c r="H379" t="s">
        <v>10</v>
      </c>
      <c r="I379" s="13" t="s">
        <v>731</v>
      </c>
      <c r="J379" s="13">
        <f>IF(H379="EA", I379, 0)</f>
      </c>
      <c r="K379" s="13">
        <f>IF(H379="KG", I379, I379 * VLOOKUP(D379,Sku_Consolidated!A2:U948,21,FALSE))</f>
      </c>
      <c r="L379" s="14" t="s">
        <v>36</v>
      </c>
      <c r="M379">
        <v>88</v>
      </c>
      <c r="N379" s="14" t="s">
        <v>732</v>
      </c>
      <c r="O379" s="14" t="s">
        <v>733</v>
      </c>
      <c r="P379" s="14" t="s">
        <v>36</v>
      </c>
      <c r="Q379" s="14" t="s">
        <v>733</v>
      </c>
      <c r="R379">
        <f>IF(IFERROR(VLOOKUP(U379,Store_Showcase!B2:H134,7, FALSE), TRUE)=TRUE, IF(IFERROR(VLOOKUP(U379,Store_SRP!B2:H103,7, FALSE), TRUE)=TRUE,VLOOKUP(U379,Store_VAM!B2:H271,7, FALSE),VLOOKUP(U379,Store_SRP!B2:H103,7, FALSE)), VLOOKUP(U379,Store_Showcase!B2:H134,7, FALSE))</f>
      </c>
      <c r="S379">
        <f>IF(IFERROR(VLOOKUP(U379,Store_Showcase!B2:K134,10, FALSE), TRUE)=TRUE, IF(IFERROR(VLOOKUP(U379,Store_SRP!B2:K103,10, FALSE), TRUE)=TRUE,VLOOKUP(U379,Store_VAM!B2:K271,10, FALSE),VLOOKUP(U379,Store_SRP!B2:K103,10, FALSE)), VLOOKUP(U379,Store_Showcase!B2:K134,10, FALSE))</f>
      </c>
      <c r="T379">
        <f>IF(VLOOKUP(D379,Sku_Consolidated!A2:S948,19,FALSE)="SHOWCASE", VLOOKUP(U379,Store_Showcase!B2:L134,11, FALSE), IF(VLOOKUP(D379,Sku_Consolidated!A2:S948,19,FALSE)="VAM",VLOOKUP(U379,Store_VAM!B2:L271,11, FALSE),VLOOKUP(U379,Store_SRP!B2:L103,11, FALSE)))</f>
      </c>
      <c r="U379" s="14">
        <v>2012</v>
      </c>
      <c r="V379">
        <f>IF(VLOOKUP(D379,Sku_Consolidated!A2:S948,19,FALSE)="SHOWCASE", VLOOKUP(U379,Store_Showcase!B2:C134,2, FALSE), IF(VLOOKUP(D379,Sku_Consolidated!A2:S948,19,FALSE)="VAM",VLOOKUP(U379,Store_VAM!B2:C271,2, FALSE),VLOOKUP(U379,Store_SRP!B2:C103,2, FALSE)))</f>
      </c>
      <c r="W379">
        <f>VLOOKUP(D379,Sku_Consolidated!A2:G948, 7, FALSE)</f>
      </c>
      <c r="X379">
        <f>VLOOKUP(D379,Sku_Consolidated!A2:K948, 11, FALSE)</f>
      </c>
      <c r="Y379">
        <f>VLOOKUP(D379,Sku_Consolidated!A2:H948, 8, FALSE)</f>
      </c>
      <c r="Z379">
        <f>VLOOKUP(D379,Sku_Consolidated!A2:I948, 9, FALSE)</f>
      </c>
      <c r="AA379" t="s">
        <v>41</v>
      </c>
      <c r="AB379">
        <f>VLOOKUP(D379,Sku_Consolidated!A2:E948, {5}, FALSE)</f>
      </c>
      <c r="AC379">
        <f>IF(VLOOKUP(D379,Sku_Consolidated!A2:S948,19,FALSE)="SHOWCASE", VLOOKUP(U379,Store_Showcase!B2:N134,13, FALSE), IF(VLOOKUP(D379,Sku_Consolidated!A2:S948,19,FALSE)="VAM",VLOOKUP(U379,Store_VAM!B2:N271,13, FALSE),VLOOKUP(U379,Store_SRP!B2:N103,13, FALSE)))</f>
      </c>
      <c r="AD379">
        <f>IF(IFERROR(AC379,TRUE)=TRUE, "-","OK")</f>
      </c>
      <c r="AE379">
        <f>IF(IFERROR(VLOOKUP(U379,Store_Showcase!B2:H134,{5}, FALSE), TRUE)=TRUE, IF(IFERROR(VLOOKUP(U379,Store_SRP!B2:H103,{5}, FALSE), TRUE)=TRUE,VLOOKUP(U379,Store_VAM!B2:H271,{5}, FALSE),VLOOKUP(U379,Store_SRP!B2:H103,{5}, FALSE)), VLOOKUP(U379,Store_Showcase!B2:H134,{5}, FALSE))</f>
      </c>
      <c r="AF379">
        <f>IF(IFERROR(VLOOKUP(U379,Store_Showcase!B2:H134,{6}, FALSE), TRUE)=TRUE, IF(IFERROR(VLOOKUP(U379,Store_SRP!B2:H103,{6}, FALSE), TRUE)=TRUE,VLOOKUP(U379,Store_VAM!B2:H271,{6}, FALSE),VLOOKUP(U379,Store_SRP!B2:H103,{6}, FALSE)), VLOOKUP(U379,Store_Showcase!B2:H134,{6}, FALSE))</f>
      </c>
      <c r="AG379">
        <f>VLOOKUP(D379,Sku_Consolidated!A2:R948,18,FALSE)</f>
      </c>
      <c r="AH379">
        <f>VLOOKUP(D379,Sku_Consolidated!A2:S948,19,FALSE)</f>
      </c>
      <c r="AI379">
        <f>VLOOKUP(D379,Sku_Consolidated!A2:T948,20,FALSE)</f>
      </c>
    </row>
    <row r="380" spans="1:35" x14ac:dyDescent="0.25">
      <c r="A380">
        <v>2024</v>
      </c>
      <c r="B380" t="s">
        <v>30</v>
      </c>
      <c r="C380" t="s">
        <v>31</v>
      </c>
      <c r="D380">
        <v>21843</v>
      </c>
      <c r="E380" t="s">
        <v>216</v>
      </c>
      <c r="F380" s="12" t="s">
        <v>167</v>
      </c>
      <c r="G380" s="12" t="s">
        <v>167</v>
      </c>
      <c r="H380" t="s">
        <v>10</v>
      </c>
      <c r="I380" s="13" t="s">
        <v>281</v>
      </c>
      <c r="J380" s="13">
        <f>IF(H380="EA", I380, 0)</f>
      </c>
      <c r="K380" s="13">
        <f>IF(H380="KG", I380, I380 * VLOOKUP(D380,Sku_Consolidated!A2:U948,21,FALSE))</f>
      </c>
      <c r="L380" s="14" t="s">
        <v>36</v>
      </c>
      <c r="M380">
        <v>88</v>
      </c>
      <c r="N380" s="14" t="s">
        <v>734</v>
      </c>
      <c r="O380" s="14" t="s">
        <v>735</v>
      </c>
      <c r="P380" s="14" t="s">
        <v>36</v>
      </c>
      <c r="Q380" s="14" t="s">
        <v>735</v>
      </c>
      <c r="R380">
        <f>IF(IFERROR(VLOOKUP(U380,Store_Showcase!B2:H134,7, FALSE), TRUE)=TRUE, IF(IFERROR(VLOOKUP(U380,Store_SRP!B2:H103,7, FALSE), TRUE)=TRUE,VLOOKUP(U380,Store_VAM!B2:H271,7, FALSE),VLOOKUP(U380,Store_SRP!B2:H103,7, FALSE)), VLOOKUP(U380,Store_Showcase!B2:H134,7, FALSE))</f>
      </c>
      <c r="S380">
        <f>IF(IFERROR(VLOOKUP(U380,Store_Showcase!B2:K134,10, FALSE), TRUE)=TRUE, IF(IFERROR(VLOOKUP(U380,Store_SRP!B2:K103,10, FALSE), TRUE)=TRUE,VLOOKUP(U380,Store_VAM!B2:K271,10, FALSE),VLOOKUP(U380,Store_SRP!B2:K103,10, FALSE)), VLOOKUP(U380,Store_Showcase!B2:K134,10, FALSE))</f>
      </c>
      <c r="T380">
        <f>IF(VLOOKUP(D380,Sku_Consolidated!A2:S948,19,FALSE)="SHOWCASE", VLOOKUP(U380,Store_Showcase!B2:L134,11, FALSE), IF(VLOOKUP(D380,Sku_Consolidated!A2:S948,19,FALSE)="VAM",VLOOKUP(U380,Store_VAM!B2:L271,11, FALSE),VLOOKUP(U380,Store_SRP!B2:L103,11, FALSE)))</f>
      </c>
      <c r="U380" s="14">
        <v>2012</v>
      </c>
      <c r="V380">
        <f>IF(VLOOKUP(D380,Sku_Consolidated!A2:S948,19,FALSE)="SHOWCASE", VLOOKUP(U380,Store_Showcase!B2:C134,2, FALSE), IF(VLOOKUP(D380,Sku_Consolidated!A2:S948,19,FALSE)="VAM",VLOOKUP(U380,Store_VAM!B2:C271,2, FALSE),VLOOKUP(U380,Store_SRP!B2:C103,2, FALSE)))</f>
      </c>
      <c r="W380">
        <f>VLOOKUP(D380,Sku_Consolidated!A2:G948, 7, FALSE)</f>
      </c>
      <c r="X380">
        <f>VLOOKUP(D380,Sku_Consolidated!A2:K948, 11, FALSE)</f>
      </c>
      <c r="Y380">
        <f>VLOOKUP(D380,Sku_Consolidated!A2:H948, 8, FALSE)</f>
      </c>
      <c r="Z380">
        <f>VLOOKUP(D380,Sku_Consolidated!A2:I948, 9, FALSE)</f>
      </c>
      <c r="AA380" t="s">
        <v>41</v>
      </c>
      <c r="AB380">
        <f>VLOOKUP(D380,Sku_Consolidated!A2:E948, {5}, FALSE)</f>
      </c>
      <c r="AC380">
        <f>IF(VLOOKUP(D380,Sku_Consolidated!A2:S948,19,FALSE)="SHOWCASE", VLOOKUP(U380,Store_Showcase!B2:N134,13, FALSE), IF(VLOOKUP(D380,Sku_Consolidated!A2:S948,19,FALSE)="VAM",VLOOKUP(U380,Store_VAM!B2:N271,13, FALSE),VLOOKUP(U380,Store_SRP!B2:N103,13, FALSE)))</f>
      </c>
      <c r="AD380">
        <f>IF(IFERROR(AC380,TRUE)=TRUE, "-","OK")</f>
      </c>
      <c r="AE380">
        <f>IF(IFERROR(VLOOKUP(U380,Store_Showcase!B2:H134,{5}, FALSE), TRUE)=TRUE, IF(IFERROR(VLOOKUP(U380,Store_SRP!B2:H103,{5}, FALSE), TRUE)=TRUE,VLOOKUP(U380,Store_VAM!B2:H271,{5}, FALSE),VLOOKUP(U380,Store_SRP!B2:H103,{5}, FALSE)), VLOOKUP(U380,Store_Showcase!B2:H134,{5}, FALSE))</f>
      </c>
      <c r="AF380">
        <f>IF(IFERROR(VLOOKUP(U380,Store_Showcase!B2:H134,{6}, FALSE), TRUE)=TRUE, IF(IFERROR(VLOOKUP(U380,Store_SRP!B2:H103,{6}, FALSE), TRUE)=TRUE,VLOOKUP(U380,Store_VAM!B2:H271,{6}, FALSE),VLOOKUP(U380,Store_SRP!B2:H103,{6}, FALSE)), VLOOKUP(U380,Store_Showcase!B2:H134,{6}, FALSE))</f>
      </c>
      <c r="AG380">
        <f>VLOOKUP(D380,Sku_Consolidated!A2:R948,18,FALSE)</f>
      </c>
      <c r="AH380">
        <f>VLOOKUP(D380,Sku_Consolidated!A2:S948,19,FALSE)</f>
      </c>
      <c r="AI380">
        <f>VLOOKUP(D380,Sku_Consolidated!A2:T948,20,FALSE)</f>
      </c>
    </row>
    <row r="381" spans="1:35" x14ac:dyDescent="0.25">
      <c r="A381">
        <v>2024</v>
      </c>
      <c r="B381" t="s">
        <v>30</v>
      </c>
      <c r="C381" t="s">
        <v>31</v>
      </c>
      <c r="D381">
        <v>21844</v>
      </c>
      <c r="E381" t="s">
        <v>220</v>
      </c>
      <c r="F381" s="12" t="s">
        <v>167</v>
      </c>
      <c r="G381" s="12" t="s">
        <v>167</v>
      </c>
      <c r="H381" t="s">
        <v>10</v>
      </c>
      <c r="I381" s="13" t="s">
        <v>736</v>
      </c>
      <c r="J381" s="13">
        <f>IF(H381="EA", I381, 0)</f>
      </c>
      <c r="K381" s="13">
        <f>IF(H381="KG", I381, I381 * VLOOKUP(D381,Sku_Consolidated!A2:U948,21,FALSE))</f>
      </c>
      <c r="L381" s="14" t="s">
        <v>36</v>
      </c>
      <c r="M381">
        <v>88</v>
      </c>
      <c r="N381" s="14" t="s">
        <v>737</v>
      </c>
      <c r="O381" s="14" t="s">
        <v>738</v>
      </c>
      <c r="P381" s="14" t="s">
        <v>36</v>
      </c>
      <c r="Q381" s="14" t="s">
        <v>738</v>
      </c>
      <c r="R381">
        <f>IF(IFERROR(VLOOKUP(U381,Store_Showcase!B2:H134,7, FALSE), TRUE)=TRUE, IF(IFERROR(VLOOKUP(U381,Store_SRP!B2:H103,7, FALSE), TRUE)=TRUE,VLOOKUP(U381,Store_VAM!B2:H271,7, FALSE),VLOOKUP(U381,Store_SRP!B2:H103,7, FALSE)), VLOOKUP(U381,Store_Showcase!B2:H134,7, FALSE))</f>
      </c>
      <c r="S381">
        <f>IF(IFERROR(VLOOKUP(U381,Store_Showcase!B2:K134,10, FALSE), TRUE)=TRUE, IF(IFERROR(VLOOKUP(U381,Store_SRP!B2:K103,10, FALSE), TRUE)=TRUE,VLOOKUP(U381,Store_VAM!B2:K271,10, FALSE),VLOOKUP(U381,Store_SRP!B2:K103,10, FALSE)), VLOOKUP(U381,Store_Showcase!B2:K134,10, FALSE))</f>
      </c>
      <c r="T381">
        <f>IF(VLOOKUP(D381,Sku_Consolidated!A2:S948,19,FALSE)="SHOWCASE", VLOOKUP(U381,Store_Showcase!B2:L134,11, FALSE), IF(VLOOKUP(D381,Sku_Consolidated!A2:S948,19,FALSE)="VAM",VLOOKUP(U381,Store_VAM!B2:L271,11, FALSE),VLOOKUP(U381,Store_SRP!B2:L103,11, FALSE)))</f>
      </c>
      <c r="U381" s="14">
        <v>2012</v>
      </c>
      <c r="V381">
        <f>IF(VLOOKUP(D381,Sku_Consolidated!A2:S948,19,FALSE)="SHOWCASE", VLOOKUP(U381,Store_Showcase!B2:C134,2, FALSE), IF(VLOOKUP(D381,Sku_Consolidated!A2:S948,19,FALSE)="VAM",VLOOKUP(U381,Store_VAM!B2:C271,2, FALSE),VLOOKUP(U381,Store_SRP!B2:C103,2, FALSE)))</f>
      </c>
      <c r="W381">
        <f>VLOOKUP(D381,Sku_Consolidated!A2:G948, 7, FALSE)</f>
      </c>
      <c r="X381">
        <f>VLOOKUP(D381,Sku_Consolidated!A2:K948, 11, FALSE)</f>
      </c>
      <c r="Y381">
        <f>VLOOKUP(D381,Sku_Consolidated!A2:H948, 8, FALSE)</f>
      </c>
      <c r="Z381">
        <f>VLOOKUP(D381,Sku_Consolidated!A2:I948, 9, FALSE)</f>
      </c>
      <c r="AA381" t="s">
        <v>41</v>
      </c>
      <c r="AB381">
        <f>VLOOKUP(D381,Sku_Consolidated!A2:E948, {5}, FALSE)</f>
      </c>
      <c r="AC381">
        <f>IF(VLOOKUP(D381,Sku_Consolidated!A2:S948,19,FALSE)="SHOWCASE", VLOOKUP(U381,Store_Showcase!B2:N134,13, FALSE), IF(VLOOKUP(D381,Sku_Consolidated!A2:S948,19,FALSE)="VAM",VLOOKUP(U381,Store_VAM!B2:N271,13, FALSE),VLOOKUP(U381,Store_SRP!B2:N103,13, FALSE)))</f>
      </c>
      <c r="AD381">
        <f>IF(IFERROR(AC381,TRUE)=TRUE, "-","OK")</f>
      </c>
      <c r="AE381">
        <f>IF(IFERROR(VLOOKUP(U381,Store_Showcase!B2:H134,{5}, FALSE), TRUE)=TRUE, IF(IFERROR(VLOOKUP(U381,Store_SRP!B2:H103,{5}, FALSE), TRUE)=TRUE,VLOOKUP(U381,Store_VAM!B2:H271,{5}, FALSE),VLOOKUP(U381,Store_SRP!B2:H103,{5}, FALSE)), VLOOKUP(U381,Store_Showcase!B2:H134,{5}, FALSE))</f>
      </c>
      <c r="AF381">
        <f>IF(IFERROR(VLOOKUP(U381,Store_Showcase!B2:H134,{6}, FALSE), TRUE)=TRUE, IF(IFERROR(VLOOKUP(U381,Store_SRP!B2:H103,{6}, FALSE), TRUE)=TRUE,VLOOKUP(U381,Store_VAM!B2:H271,{6}, FALSE),VLOOKUP(U381,Store_SRP!B2:H103,{6}, FALSE)), VLOOKUP(U381,Store_Showcase!B2:H134,{6}, FALSE))</f>
      </c>
      <c r="AG381">
        <f>VLOOKUP(D381,Sku_Consolidated!A2:R948,18,FALSE)</f>
      </c>
      <c r="AH381">
        <f>VLOOKUP(D381,Sku_Consolidated!A2:S948,19,FALSE)</f>
      </c>
      <c r="AI381">
        <f>VLOOKUP(D381,Sku_Consolidated!A2:T948,20,FALSE)</f>
      </c>
    </row>
    <row r="382" spans="1:35" x14ac:dyDescent="0.25">
      <c r="A382">
        <v>2024</v>
      </c>
      <c r="B382" t="s">
        <v>30</v>
      </c>
      <c r="C382" t="s">
        <v>31</v>
      </c>
      <c r="D382">
        <v>21846</v>
      </c>
      <c r="E382" t="s">
        <v>433</v>
      </c>
      <c r="F382" s="12" t="s">
        <v>167</v>
      </c>
      <c r="G382" s="12" t="s">
        <v>167</v>
      </c>
      <c r="H382" t="s">
        <v>10</v>
      </c>
      <c r="I382" s="13" t="s">
        <v>739</v>
      </c>
      <c r="J382" s="13">
        <f>IF(H382="EA", I382, 0)</f>
      </c>
      <c r="K382" s="13">
        <f>IF(H382="KG", I382, I382 * VLOOKUP(D382,Sku_Consolidated!A2:U948,21,FALSE))</f>
      </c>
      <c r="L382" s="14" t="s">
        <v>36</v>
      </c>
      <c r="M382">
        <v>88</v>
      </c>
      <c r="N382" s="14" t="s">
        <v>740</v>
      </c>
      <c r="O382" s="14" t="s">
        <v>741</v>
      </c>
      <c r="P382" s="14" t="s">
        <v>36</v>
      </c>
      <c r="Q382" s="14" t="s">
        <v>741</v>
      </c>
      <c r="R382">
        <f>IF(IFERROR(VLOOKUP(U382,Store_Showcase!B2:H134,7, FALSE), TRUE)=TRUE, IF(IFERROR(VLOOKUP(U382,Store_SRP!B2:H103,7, FALSE), TRUE)=TRUE,VLOOKUP(U382,Store_VAM!B2:H271,7, FALSE),VLOOKUP(U382,Store_SRP!B2:H103,7, FALSE)), VLOOKUP(U382,Store_Showcase!B2:H134,7, FALSE))</f>
      </c>
      <c r="S382">
        <f>IF(IFERROR(VLOOKUP(U382,Store_Showcase!B2:K134,10, FALSE), TRUE)=TRUE, IF(IFERROR(VLOOKUP(U382,Store_SRP!B2:K103,10, FALSE), TRUE)=TRUE,VLOOKUP(U382,Store_VAM!B2:K271,10, FALSE),VLOOKUP(U382,Store_SRP!B2:K103,10, FALSE)), VLOOKUP(U382,Store_Showcase!B2:K134,10, FALSE))</f>
      </c>
      <c r="T382">
        <f>IF(VLOOKUP(D382,Sku_Consolidated!A2:S948,19,FALSE)="SHOWCASE", VLOOKUP(U382,Store_Showcase!B2:L134,11, FALSE), IF(VLOOKUP(D382,Sku_Consolidated!A2:S948,19,FALSE)="VAM",VLOOKUP(U382,Store_VAM!B2:L271,11, FALSE),VLOOKUP(U382,Store_SRP!B2:L103,11, FALSE)))</f>
      </c>
      <c r="U382" s="14">
        <v>2012</v>
      </c>
      <c r="V382">
        <f>IF(VLOOKUP(D382,Sku_Consolidated!A2:S948,19,FALSE)="SHOWCASE", VLOOKUP(U382,Store_Showcase!B2:C134,2, FALSE), IF(VLOOKUP(D382,Sku_Consolidated!A2:S948,19,FALSE)="VAM",VLOOKUP(U382,Store_VAM!B2:C271,2, FALSE),VLOOKUP(U382,Store_SRP!B2:C103,2, FALSE)))</f>
      </c>
      <c r="W382">
        <f>VLOOKUP(D382,Sku_Consolidated!A2:G948, 7, FALSE)</f>
      </c>
      <c r="X382">
        <f>VLOOKUP(D382,Sku_Consolidated!A2:K948, 11, FALSE)</f>
      </c>
      <c r="Y382">
        <f>VLOOKUP(D382,Sku_Consolidated!A2:H948, 8, FALSE)</f>
      </c>
      <c r="Z382">
        <f>VLOOKUP(D382,Sku_Consolidated!A2:I948, 9, FALSE)</f>
      </c>
      <c r="AA382" t="s">
        <v>41</v>
      </c>
      <c r="AB382">
        <f>VLOOKUP(D382,Sku_Consolidated!A2:E948, {5}, FALSE)</f>
      </c>
      <c r="AC382">
        <f>IF(VLOOKUP(D382,Sku_Consolidated!A2:S948,19,FALSE)="SHOWCASE", VLOOKUP(U382,Store_Showcase!B2:N134,13, FALSE), IF(VLOOKUP(D382,Sku_Consolidated!A2:S948,19,FALSE)="VAM",VLOOKUP(U382,Store_VAM!B2:N271,13, FALSE),VLOOKUP(U382,Store_SRP!B2:N103,13, FALSE)))</f>
      </c>
      <c r="AD382">
        <f>IF(IFERROR(AC382,TRUE)=TRUE, "-","OK")</f>
      </c>
      <c r="AE382">
        <f>IF(IFERROR(VLOOKUP(U382,Store_Showcase!B2:H134,{5}, FALSE), TRUE)=TRUE, IF(IFERROR(VLOOKUP(U382,Store_SRP!B2:H103,{5}, FALSE), TRUE)=TRUE,VLOOKUP(U382,Store_VAM!B2:H271,{5}, FALSE),VLOOKUP(U382,Store_SRP!B2:H103,{5}, FALSE)), VLOOKUP(U382,Store_Showcase!B2:H134,{5}, FALSE))</f>
      </c>
      <c r="AF382">
        <f>IF(IFERROR(VLOOKUP(U382,Store_Showcase!B2:H134,{6}, FALSE), TRUE)=TRUE, IF(IFERROR(VLOOKUP(U382,Store_SRP!B2:H103,{6}, FALSE), TRUE)=TRUE,VLOOKUP(U382,Store_VAM!B2:H271,{6}, FALSE),VLOOKUP(U382,Store_SRP!B2:H103,{6}, FALSE)), VLOOKUP(U382,Store_Showcase!B2:H134,{6}, FALSE))</f>
      </c>
      <c r="AG382">
        <f>VLOOKUP(D382,Sku_Consolidated!A2:R948,18,FALSE)</f>
      </c>
      <c r="AH382">
        <f>VLOOKUP(D382,Sku_Consolidated!A2:S948,19,FALSE)</f>
      </c>
      <c r="AI382">
        <f>VLOOKUP(D382,Sku_Consolidated!A2:T948,20,FALSE)</f>
      </c>
    </row>
    <row r="383" spans="1:35" x14ac:dyDescent="0.25">
      <c r="A383">
        <v>2024</v>
      </c>
      <c r="B383" t="s">
        <v>30</v>
      </c>
      <c r="C383" t="s">
        <v>31</v>
      </c>
      <c r="D383">
        <v>21851</v>
      </c>
      <c r="E383" t="s">
        <v>474</v>
      </c>
      <c r="F383" s="12" t="s">
        <v>167</v>
      </c>
      <c r="G383" s="12" t="s">
        <v>167</v>
      </c>
      <c r="H383" t="s">
        <v>10</v>
      </c>
      <c r="I383" s="13" t="s">
        <v>742</v>
      </c>
      <c r="J383" s="13">
        <f>IF(H383="EA", I383, 0)</f>
      </c>
      <c r="K383" s="13">
        <f>IF(H383="KG", I383, I383 * VLOOKUP(D383,Sku_Consolidated!A2:U948,21,FALSE))</f>
      </c>
      <c r="L383" s="14" t="s">
        <v>36</v>
      </c>
      <c r="M383">
        <v>88</v>
      </c>
      <c r="N383" s="14" t="s">
        <v>743</v>
      </c>
      <c r="O383" s="14" t="s">
        <v>744</v>
      </c>
      <c r="P383" s="14" t="s">
        <v>36</v>
      </c>
      <c r="Q383" s="14" t="s">
        <v>744</v>
      </c>
      <c r="R383">
        <f>IF(IFERROR(VLOOKUP(U383,Store_Showcase!B2:H134,7, FALSE), TRUE)=TRUE, IF(IFERROR(VLOOKUP(U383,Store_SRP!B2:H103,7, FALSE), TRUE)=TRUE,VLOOKUP(U383,Store_VAM!B2:H271,7, FALSE),VLOOKUP(U383,Store_SRP!B2:H103,7, FALSE)), VLOOKUP(U383,Store_Showcase!B2:H134,7, FALSE))</f>
      </c>
      <c r="S383">
        <f>IF(IFERROR(VLOOKUP(U383,Store_Showcase!B2:K134,10, FALSE), TRUE)=TRUE, IF(IFERROR(VLOOKUP(U383,Store_SRP!B2:K103,10, FALSE), TRUE)=TRUE,VLOOKUP(U383,Store_VAM!B2:K271,10, FALSE),VLOOKUP(U383,Store_SRP!B2:K103,10, FALSE)), VLOOKUP(U383,Store_Showcase!B2:K134,10, FALSE))</f>
      </c>
      <c r="T383">
        <f>IF(VLOOKUP(D383,Sku_Consolidated!A2:S948,19,FALSE)="SHOWCASE", VLOOKUP(U383,Store_Showcase!B2:L134,11, FALSE), IF(VLOOKUP(D383,Sku_Consolidated!A2:S948,19,FALSE)="VAM",VLOOKUP(U383,Store_VAM!B2:L271,11, FALSE),VLOOKUP(U383,Store_SRP!B2:L103,11, FALSE)))</f>
      </c>
      <c r="U383" s="14">
        <v>2012</v>
      </c>
      <c r="V383">
        <f>IF(VLOOKUP(D383,Sku_Consolidated!A2:S948,19,FALSE)="SHOWCASE", VLOOKUP(U383,Store_Showcase!B2:C134,2, FALSE), IF(VLOOKUP(D383,Sku_Consolidated!A2:S948,19,FALSE)="VAM",VLOOKUP(U383,Store_VAM!B2:C271,2, FALSE),VLOOKUP(U383,Store_SRP!B2:C103,2, FALSE)))</f>
      </c>
      <c r="W383">
        <f>VLOOKUP(D383,Sku_Consolidated!A2:G948, 7, FALSE)</f>
      </c>
      <c r="X383">
        <f>VLOOKUP(D383,Sku_Consolidated!A2:K948, 11, FALSE)</f>
      </c>
      <c r="Y383">
        <f>VLOOKUP(D383,Sku_Consolidated!A2:H948, 8, FALSE)</f>
      </c>
      <c r="Z383">
        <f>VLOOKUP(D383,Sku_Consolidated!A2:I948, 9, FALSE)</f>
      </c>
      <c r="AA383" t="s">
        <v>41</v>
      </c>
      <c r="AB383">
        <f>VLOOKUP(D383,Sku_Consolidated!A2:E948, {5}, FALSE)</f>
      </c>
      <c r="AC383">
        <f>IF(VLOOKUP(D383,Sku_Consolidated!A2:S948,19,FALSE)="SHOWCASE", VLOOKUP(U383,Store_Showcase!B2:N134,13, FALSE), IF(VLOOKUP(D383,Sku_Consolidated!A2:S948,19,FALSE)="VAM",VLOOKUP(U383,Store_VAM!B2:N271,13, FALSE),VLOOKUP(U383,Store_SRP!B2:N103,13, FALSE)))</f>
      </c>
      <c r="AD383">
        <f>IF(IFERROR(AC383,TRUE)=TRUE, "-","OK")</f>
      </c>
      <c r="AE383">
        <f>IF(IFERROR(VLOOKUP(U383,Store_Showcase!B2:H134,{5}, FALSE), TRUE)=TRUE, IF(IFERROR(VLOOKUP(U383,Store_SRP!B2:H103,{5}, FALSE), TRUE)=TRUE,VLOOKUP(U383,Store_VAM!B2:H271,{5}, FALSE),VLOOKUP(U383,Store_SRP!B2:H103,{5}, FALSE)), VLOOKUP(U383,Store_Showcase!B2:H134,{5}, FALSE))</f>
      </c>
      <c r="AF383">
        <f>IF(IFERROR(VLOOKUP(U383,Store_Showcase!B2:H134,{6}, FALSE), TRUE)=TRUE, IF(IFERROR(VLOOKUP(U383,Store_SRP!B2:H103,{6}, FALSE), TRUE)=TRUE,VLOOKUP(U383,Store_VAM!B2:H271,{6}, FALSE),VLOOKUP(U383,Store_SRP!B2:H103,{6}, FALSE)), VLOOKUP(U383,Store_Showcase!B2:H134,{6}, FALSE))</f>
      </c>
      <c r="AG383">
        <f>VLOOKUP(D383,Sku_Consolidated!A2:R948,18,FALSE)</f>
      </c>
      <c r="AH383">
        <f>VLOOKUP(D383,Sku_Consolidated!A2:S948,19,FALSE)</f>
      </c>
      <c r="AI383">
        <f>VLOOKUP(D383,Sku_Consolidated!A2:T948,20,FALSE)</f>
      </c>
    </row>
    <row r="384" spans="1:35" x14ac:dyDescent="0.25">
      <c r="A384">
        <v>2024</v>
      </c>
      <c r="B384" t="s">
        <v>30</v>
      </c>
      <c r="C384" t="s">
        <v>31</v>
      </c>
      <c r="D384">
        <v>21854</v>
      </c>
      <c r="E384" t="s">
        <v>315</v>
      </c>
      <c r="F384" s="12" t="s">
        <v>167</v>
      </c>
      <c r="G384" s="12" t="s">
        <v>167</v>
      </c>
      <c r="H384" t="s">
        <v>10</v>
      </c>
      <c r="I384" s="13" t="s">
        <v>710</v>
      </c>
      <c r="J384" s="13">
        <f>IF(H384="EA", I384, 0)</f>
      </c>
      <c r="K384" s="13">
        <f>IF(H384="KG", I384, I384 * VLOOKUP(D384,Sku_Consolidated!A2:U948,21,FALSE))</f>
      </c>
      <c r="L384" s="14" t="s">
        <v>36</v>
      </c>
      <c r="M384">
        <v>88</v>
      </c>
      <c r="N384" s="14" t="s">
        <v>745</v>
      </c>
      <c r="O384" s="14" t="s">
        <v>746</v>
      </c>
      <c r="P384" s="14" t="s">
        <v>36</v>
      </c>
      <c r="Q384" s="14" t="s">
        <v>746</v>
      </c>
      <c r="R384">
        <f>IF(IFERROR(VLOOKUP(U384,Store_Showcase!B2:H134,7, FALSE), TRUE)=TRUE, IF(IFERROR(VLOOKUP(U384,Store_SRP!B2:H103,7, FALSE), TRUE)=TRUE,VLOOKUP(U384,Store_VAM!B2:H271,7, FALSE),VLOOKUP(U384,Store_SRP!B2:H103,7, FALSE)), VLOOKUP(U384,Store_Showcase!B2:H134,7, FALSE))</f>
      </c>
      <c r="S384">
        <f>IF(IFERROR(VLOOKUP(U384,Store_Showcase!B2:K134,10, FALSE), TRUE)=TRUE, IF(IFERROR(VLOOKUP(U384,Store_SRP!B2:K103,10, FALSE), TRUE)=TRUE,VLOOKUP(U384,Store_VAM!B2:K271,10, FALSE),VLOOKUP(U384,Store_SRP!B2:K103,10, FALSE)), VLOOKUP(U384,Store_Showcase!B2:K134,10, FALSE))</f>
      </c>
      <c r="T384">
        <f>IF(VLOOKUP(D384,Sku_Consolidated!A2:S948,19,FALSE)="SHOWCASE", VLOOKUP(U384,Store_Showcase!B2:L134,11, FALSE), IF(VLOOKUP(D384,Sku_Consolidated!A2:S948,19,FALSE)="VAM",VLOOKUP(U384,Store_VAM!B2:L271,11, FALSE),VLOOKUP(U384,Store_SRP!B2:L103,11, FALSE)))</f>
      </c>
      <c r="U384" s="14">
        <v>2012</v>
      </c>
      <c r="V384">
        <f>IF(VLOOKUP(D384,Sku_Consolidated!A2:S948,19,FALSE)="SHOWCASE", VLOOKUP(U384,Store_Showcase!B2:C134,2, FALSE), IF(VLOOKUP(D384,Sku_Consolidated!A2:S948,19,FALSE)="VAM",VLOOKUP(U384,Store_VAM!B2:C271,2, FALSE),VLOOKUP(U384,Store_SRP!B2:C103,2, FALSE)))</f>
      </c>
      <c r="W384">
        <f>VLOOKUP(D384,Sku_Consolidated!A2:G948, 7, FALSE)</f>
      </c>
      <c r="X384">
        <f>VLOOKUP(D384,Sku_Consolidated!A2:K948, 11, FALSE)</f>
      </c>
      <c r="Y384">
        <f>VLOOKUP(D384,Sku_Consolidated!A2:H948, 8, FALSE)</f>
      </c>
      <c r="Z384">
        <f>VLOOKUP(D384,Sku_Consolidated!A2:I948, 9, FALSE)</f>
      </c>
      <c r="AA384" t="s">
        <v>41</v>
      </c>
      <c r="AB384">
        <f>VLOOKUP(D384,Sku_Consolidated!A2:E948, {5}, FALSE)</f>
      </c>
      <c r="AC384">
        <f>IF(VLOOKUP(D384,Sku_Consolidated!A2:S948,19,FALSE)="SHOWCASE", VLOOKUP(U384,Store_Showcase!B2:N134,13, FALSE), IF(VLOOKUP(D384,Sku_Consolidated!A2:S948,19,FALSE)="VAM",VLOOKUP(U384,Store_VAM!B2:N271,13, FALSE),VLOOKUP(U384,Store_SRP!B2:N103,13, FALSE)))</f>
      </c>
      <c r="AD384">
        <f>IF(IFERROR(AC384,TRUE)=TRUE, "-","OK")</f>
      </c>
      <c r="AE384">
        <f>IF(IFERROR(VLOOKUP(U384,Store_Showcase!B2:H134,{5}, FALSE), TRUE)=TRUE, IF(IFERROR(VLOOKUP(U384,Store_SRP!B2:H103,{5}, FALSE), TRUE)=TRUE,VLOOKUP(U384,Store_VAM!B2:H271,{5}, FALSE),VLOOKUP(U384,Store_SRP!B2:H103,{5}, FALSE)), VLOOKUP(U384,Store_Showcase!B2:H134,{5}, FALSE))</f>
      </c>
      <c r="AF384">
        <f>IF(IFERROR(VLOOKUP(U384,Store_Showcase!B2:H134,{6}, FALSE), TRUE)=TRUE, IF(IFERROR(VLOOKUP(U384,Store_SRP!B2:H103,{6}, FALSE), TRUE)=TRUE,VLOOKUP(U384,Store_VAM!B2:H271,{6}, FALSE),VLOOKUP(U384,Store_SRP!B2:H103,{6}, FALSE)), VLOOKUP(U384,Store_Showcase!B2:H134,{6}, FALSE))</f>
      </c>
      <c r="AG384">
        <f>VLOOKUP(D384,Sku_Consolidated!A2:R948,18,FALSE)</f>
      </c>
      <c r="AH384">
        <f>VLOOKUP(D384,Sku_Consolidated!A2:S948,19,FALSE)</f>
      </c>
      <c r="AI384">
        <f>VLOOKUP(D384,Sku_Consolidated!A2:T948,20,FALSE)</f>
      </c>
    </row>
    <row r="385" spans="1:35" x14ac:dyDescent="0.25">
      <c r="A385">
        <v>2024</v>
      </c>
      <c r="B385" t="s">
        <v>30</v>
      </c>
      <c r="C385" t="s">
        <v>31</v>
      </c>
      <c r="D385">
        <v>21855</v>
      </c>
      <c r="E385" t="s">
        <v>440</v>
      </c>
      <c r="F385" s="12" t="s">
        <v>167</v>
      </c>
      <c r="G385" s="12" t="s">
        <v>167</v>
      </c>
      <c r="H385" t="s">
        <v>10</v>
      </c>
      <c r="I385" s="13" t="s">
        <v>747</v>
      </c>
      <c r="J385" s="13">
        <f>IF(H385="EA", I385, 0)</f>
      </c>
      <c r="K385" s="13">
        <f>IF(H385="KG", I385, I385 * VLOOKUP(D385,Sku_Consolidated!A2:U948,21,FALSE))</f>
      </c>
      <c r="L385" s="14" t="s">
        <v>36</v>
      </c>
      <c r="M385">
        <v>88</v>
      </c>
      <c r="N385" s="14" t="s">
        <v>748</v>
      </c>
      <c r="O385" s="14" t="s">
        <v>749</v>
      </c>
      <c r="P385" s="14" t="s">
        <v>36</v>
      </c>
      <c r="Q385" s="14" t="s">
        <v>749</v>
      </c>
      <c r="R385">
        <f>IF(IFERROR(VLOOKUP(U385,Store_Showcase!B2:H134,7, FALSE), TRUE)=TRUE, IF(IFERROR(VLOOKUP(U385,Store_SRP!B2:H103,7, FALSE), TRUE)=TRUE,VLOOKUP(U385,Store_VAM!B2:H271,7, FALSE),VLOOKUP(U385,Store_SRP!B2:H103,7, FALSE)), VLOOKUP(U385,Store_Showcase!B2:H134,7, FALSE))</f>
      </c>
      <c r="S385">
        <f>IF(IFERROR(VLOOKUP(U385,Store_Showcase!B2:K134,10, FALSE), TRUE)=TRUE, IF(IFERROR(VLOOKUP(U385,Store_SRP!B2:K103,10, FALSE), TRUE)=TRUE,VLOOKUP(U385,Store_VAM!B2:K271,10, FALSE),VLOOKUP(U385,Store_SRP!B2:K103,10, FALSE)), VLOOKUP(U385,Store_Showcase!B2:K134,10, FALSE))</f>
      </c>
      <c r="T385">
        <f>IF(VLOOKUP(D385,Sku_Consolidated!A2:S948,19,FALSE)="SHOWCASE", VLOOKUP(U385,Store_Showcase!B2:L134,11, FALSE), IF(VLOOKUP(D385,Sku_Consolidated!A2:S948,19,FALSE)="VAM",VLOOKUP(U385,Store_VAM!B2:L271,11, FALSE),VLOOKUP(U385,Store_SRP!B2:L103,11, FALSE)))</f>
      </c>
      <c r="U385" s="14">
        <v>2012</v>
      </c>
      <c r="V385">
        <f>IF(VLOOKUP(D385,Sku_Consolidated!A2:S948,19,FALSE)="SHOWCASE", VLOOKUP(U385,Store_Showcase!B2:C134,2, FALSE), IF(VLOOKUP(D385,Sku_Consolidated!A2:S948,19,FALSE)="VAM",VLOOKUP(U385,Store_VAM!B2:C271,2, FALSE),VLOOKUP(U385,Store_SRP!B2:C103,2, FALSE)))</f>
      </c>
      <c r="W385">
        <f>VLOOKUP(D385,Sku_Consolidated!A2:G948, 7, FALSE)</f>
      </c>
      <c r="X385">
        <f>VLOOKUP(D385,Sku_Consolidated!A2:K948, 11, FALSE)</f>
      </c>
      <c r="Y385">
        <f>VLOOKUP(D385,Sku_Consolidated!A2:H948, 8, FALSE)</f>
      </c>
      <c r="Z385">
        <f>VLOOKUP(D385,Sku_Consolidated!A2:I948, 9, FALSE)</f>
      </c>
      <c r="AA385" t="s">
        <v>41</v>
      </c>
      <c r="AB385">
        <f>VLOOKUP(D385,Sku_Consolidated!A2:E948, {5}, FALSE)</f>
      </c>
      <c r="AC385">
        <f>IF(VLOOKUP(D385,Sku_Consolidated!A2:S948,19,FALSE)="SHOWCASE", VLOOKUP(U385,Store_Showcase!B2:N134,13, FALSE), IF(VLOOKUP(D385,Sku_Consolidated!A2:S948,19,FALSE)="VAM",VLOOKUP(U385,Store_VAM!B2:N271,13, FALSE),VLOOKUP(U385,Store_SRP!B2:N103,13, FALSE)))</f>
      </c>
      <c r="AD385">
        <f>IF(IFERROR(AC385,TRUE)=TRUE, "-","OK")</f>
      </c>
      <c r="AE385">
        <f>IF(IFERROR(VLOOKUP(U385,Store_Showcase!B2:H134,{5}, FALSE), TRUE)=TRUE, IF(IFERROR(VLOOKUP(U385,Store_SRP!B2:H103,{5}, FALSE), TRUE)=TRUE,VLOOKUP(U385,Store_VAM!B2:H271,{5}, FALSE),VLOOKUP(U385,Store_SRP!B2:H103,{5}, FALSE)), VLOOKUP(U385,Store_Showcase!B2:H134,{5}, FALSE))</f>
      </c>
      <c r="AF385">
        <f>IF(IFERROR(VLOOKUP(U385,Store_Showcase!B2:H134,{6}, FALSE), TRUE)=TRUE, IF(IFERROR(VLOOKUP(U385,Store_SRP!B2:H103,{6}, FALSE), TRUE)=TRUE,VLOOKUP(U385,Store_VAM!B2:H271,{6}, FALSE),VLOOKUP(U385,Store_SRP!B2:H103,{6}, FALSE)), VLOOKUP(U385,Store_Showcase!B2:H134,{6}, FALSE))</f>
      </c>
      <c r="AG385">
        <f>VLOOKUP(D385,Sku_Consolidated!A2:R948,18,FALSE)</f>
      </c>
      <c r="AH385">
        <f>VLOOKUP(D385,Sku_Consolidated!A2:S948,19,FALSE)</f>
      </c>
      <c r="AI385">
        <f>VLOOKUP(D385,Sku_Consolidated!A2:T948,20,FALSE)</f>
      </c>
    </row>
    <row r="386" spans="1:35" x14ac:dyDescent="0.25">
      <c r="A386">
        <v>2024</v>
      </c>
      <c r="B386" t="s">
        <v>30</v>
      </c>
      <c r="C386" t="s">
        <v>31</v>
      </c>
      <c r="D386">
        <v>21859</v>
      </c>
      <c r="E386" t="s">
        <v>368</v>
      </c>
      <c r="F386" s="12" t="s">
        <v>167</v>
      </c>
      <c r="G386" s="12" t="s">
        <v>167</v>
      </c>
      <c r="H386" t="s">
        <v>10</v>
      </c>
      <c r="I386" s="13" t="s">
        <v>750</v>
      </c>
      <c r="J386" s="13">
        <f>IF(H386="EA", I386, 0)</f>
      </c>
      <c r="K386" s="13">
        <f>IF(H386="KG", I386, I386 * VLOOKUP(D386,Sku_Consolidated!A2:U948,21,FALSE))</f>
      </c>
      <c r="L386" s="14" t="s">
        <v>36</v>
      </c>
      <c r="M386">
        <v>88</v>
      </c>
      <c r="N386" s="14" t="s">
        <v>751</v>
      </c>
      <c r="O386" s="14" t="s">
        <v>752</v>
      </c>
      <c r="P386" s="14" t="s">
        <v>36</v>
      </c>
      <c r="Q386" s="14" t="s">
        <v>752</v>
      </c>
      <c r="R386">
        <f>IF(IFERROR(VLOOKUP(U386,Store_Showcase!B2:H134,7, FALSE), TRUE)=TRUE, IF(IFERROR(VLOOKUP(U386,Store_SRP!B2:H103,7, FALSE), TRUE)=TRUE,VLOOKUP(U386,Store_VAM!B2:H271,7, FALSE),VLOOKUP(U386,Store_SRP!B2:H103,7, FALSE)), VLOOKUP(U386,Store_Showcase!B2:H134,7, FALSE))</f>
      </c>
      <c r="S386">
        <f>IF(IFERROR(VLOOKUP(U386,Store_Showcase!B2:K134,10, FALSE), TRUE)=TRUE, IF(IFERROR(VLOOKUP(U386,Store_SRP!B2:K103,10, FALSE), TRUE)=TRUE,VLOOKUP(U386,Store_VAM!B2:K271,10, FALSE),VLOOKUP(U386,Store_SRP!B2:K103,10, FALSE)), VLOOKUP(U386,Store_Showcase!B2:K134,10, FALSE))</f>
      </c>
      <c r="T386">
        <f>IF(VLOOKUP(D386,Sku_Consolidated!A2:S948,19,FALSE)="SHOWCASE", VLOOKUP(U386,Store_Showcase!B2:L134,11, FALSE), IF(VLOOKUP(D386,Sku_Consolidated!A2:S948,19,FALSE)="VAM",VLOOKUP(U386,Store_VAM!B2:L271,11, FALSE),VLOOKUP(U386,Store_SRP!B2:L103,11, FALSE)))</f>
      </c>
      <c r="U386" s="14">
        <v>2012</v>
      </c>
      <c r="V386">
        <f>IF(VLOOKUP(D386,Sku_Consolidated!A2:S948,19,FALSE)="SHOWCASE", VLOOKUP(U386,Store_Showcase!B2:C134,2, FALSE), IF(VLOOKUP(D386,Sku_Consolidated!A2:S948,19,FALSE)="VAM",VLOOKUP(U386,Store_VAM!B2:C271,2, FALSE),VLOOKUP(U386,Store_SRP!B2:C103,2, FALSE)))</f>
      </c>
      <c r="W386">
        <f>VLOOKUP(D386,Sku_Consolidated!A2:G948, 7, FALSE)</f>
      </c>
      <c r="X386">
        <f>VLOOKUP(D386,Sku_Consolidated!A2:K948, 11, FALSE)</f>
      </c>
      <c r="Y386">
        <f>VLOOKUP(D386,Sku_Consolidated!A2:H948, 8, FALSE)</f>
      </c>
      <c r="Z386">
        <f>VLOOKUP(D386,Sku_Consolidated!A2:I948, 9, FALSE)</f>
      </c>
      <c r="AA386" t="s">
        <v>41</v>
      </c>
      <c r="AB386">
        <f>VLOOKUP(D386,Sku_Consolidated!A2:E948, {5}, FALSE)</f>
      </c>
      <c r="AC386">
        <f>IF(VLOOKUP(D386,Sku_Consolidated!A2:S948,19,FALSE)="SHOWCASE", VLOOKUP(U386,Store_Showcase!B2:N134,13, FALSE), IF(VLOOKUP(D386,Sku_Consolidated!A2:S948,19,FALSE)="VAM",VLOOKUP(U386,Store_VAM!B2:N271,13, FALSE),VLOOKUP(U386,Store_SRP!B2:N103,13, FALSE)))</f>
      </c>
      <c r="AD386">
        <f>IF(IFERROR(AC386,TRUE)=TRUE, "-","OK")</f>
      </c>
      <c r="AE386">
        <f>IF(IFERROR(VLOOKUP(U386,Store_Showcase!B2:H134,{5}, FALSE), TRUE)=TRUE, IF(IFERROR(VLOOKUP(U386,Store_SRP!B2:H103,{5}, FALSE), TRUE)=TRUE,VLOOKUP(U386,Store_VAM!B2:H271,{5}, FALSE),VLOOKUP(U386,Store_SRP!B2:H103,{5}, FALSE)), VLOOKUP(U386,Store_Showcase!B2:H134,{5}, FALSE))</f>
      </c>
      <c r="AF386">
        <f>IF(IFERROR(VLOOKUP(U386,Store_Showcase!B2:H134,{6}, FALSE), TRUE)=TRUE, IF(IFERROR(VLOOKUP(U386,Store_SRP!B2:H103,{6}, FALSE), TRUE)=TRUE,VLOOKUP(U386,Store_VAM!B2:H271,{6}, FALSE),VLOOKUP(U386,Store_SRP!B2:H103,{6}, FALSE)), VLOOKUP(U386,Store_Showcase!B2:H134,{6}, FALSE))</f>
      </c>
      <c r="AG386">
        <f>VLOOKUP(D386,Sku_Consolidated!A2:R948,18,FALSE)</f>
      </c>
      <c r="AH386">
        <f>VLOOKUP(D386,Sku_Consolidated!A2:S948,19,FALSE)</f>
      </c>
      <c r="AI386">
        <f>VLOOKUP(D386,Sku_Consolidated!A2:T948,20,FALSE)</f>
      </c>
    </row>
    <row r="387" spans="1:35" x14ac:dyDescent="0.25">
      <c r="A387">
        <v>2024</v>
      </c>
      <c r="B387" t="s">
        <v>30</v>
      </c>
      <c r="C387" t="s">
        <v>31</v>
      </c>
      <c r="D387">
        <v>21866</v>
      </c>
      <c r="E387" t="s">
        <v>267</v>
      </c>
      <c r="F387" s="12" t="s">
        <v>167</v>
      </c>
      <c r="G387" s="12" t="s">
        <v>167</v>
      </c>
      <c r="H387" t="s">
        <v>10</v>
      </c>
      <c r="I387" s="13" t="s">
        <v>753</v>
      </c>
      <c r="J387" s="13">
        <f>IF(H387="EA", I387, 0)</f>
      </c>
      <c r="K387" s="13">
        <f>IF(H387="KG", I387, I387 * VLOOKUP(D387,Sku_Consolidated!A2:U948,21,FALSE))</f>
      </c>
      <c r="L387" s="14" t="s">
        <v>36</v>
      </c>
      <c r="M387">
        <v>88</v>
      </c>
      <c r="N387" s="14" t="s">
        <v>754</v>
      </c>
      <c r="O387" s="14" t="s">
        <v>755</v>
      </c>
      <c r="P387" s="14" t="s">
        <v>36</v>
      </c>
      <c r="Q387" s="14" t="s">
        <v>755</v>
      </c>
      <c r="R387">
        <f>IF(IFERROR(VLOOKUP(U387,Store_Showcase!B2:H134,7, FALSE), TRUE)=TRUE, IF(IFERROR(VLOOKUP(U387,Store_SRP!B2:H103,7, FALSE), TRUE)=TRUE,VLOOKUP(U387,Store_VAM!B2:H271,7, FALSE),VLOOKUP(U387,Store_SRP!B2:H103,7, FALSE)), VLOOKUP(U387,Store_Showcase!B2:H134,7, FALSE))</f>
      </c>
      <c r="S387">
        <f>IF(IFERROR(VLOOKUP(U387,Store_Showcase!B2:K134,10, FALSE), TRUE)=TRUE, IF(IFERROR(VLOOKUP(U387,Store_SRP!B2:K103,10, FALSE), TRUE)=TRUE,VLOOKUP(U387,Store_VAM!B2:K271,10, FALSE),VLOOKUP(U387,Store_SRP!B2:K103,10, FALSE)), VLOOKUP(U387,Store_Showcase!B2:K134,10, FALSE))</f>
      </c>
      <c r="T387">
        <f>IF(VLOOKUP(D387,Sku_Consolidated!A2:S948,19,FALSE)="SHOWCASE", VLOOKUP(U387,Store_Showcase!B2:L134,11, FALSE), IF(VLOOKUP(D387,Sku_Consolidated!A2:S948,19,FALSE)="VAM",VLOOKUP(U387,Store_VAM!B2:L271,11, FALSE),VLOOKUP(U387,Store_SRP!B2:L103,11, FALSE)))</f>
      </c>
      <c r="U387" s="14">
        <v>2012</v>
      </c>
      <c r="V387">
        <f>IF(VLOOKUP(D387,Sku_Consolidated!A2:S948,19,FALSE)="SHOWCASE", VLOOKUP(U387,Store_Showcase!B2:C134,2, FALSE), IF(VLOOKUP(D387,Sku_Consolidated!A2:S948,19,FALSE)="VAM",VLOOKUP(U387,Store_VAM!B2:C271,2, FALSE),VLOOKUP(U387,Store_SRP!B2:C103,2, FALSE)))</f>
      </c>
      <c r="W387">
        <f>VLOOKUP(D387,Sku_Consolidated!A2:G948, 7, FALSE)</f>
      </c>
      <c r="X387">
        <f>VLOOKUP(D387,Sku_Consolidated!A2:K948, 11, FALSE)</f>
      </c>
      <c r="Y387">
        <f>VLOOKUP(D387,Sku_Consolidated!A2:H948, 8, FALSE)</f>
      </c>
      <c r="Z387">
        <f>VLOOKUP(D387,Sku_Consolidated!A2:I948, 9, FALSE)</f>
      </c>
      <c r="AA387" t="s">
        <v>41</v>
      </c>
      <c r="AB387">
        <f>VLOOKUP(D387,Sku_Consolidated!A2:E948, {5}, FALSE)</f>
      </c>
      <c r="AC387">
        <f>IF(VLOOKUP(D387,Sku_Consolidated!A2:S948,19,FALSE)="SHOWCASE", VLOOKUP(U387,Store_Showcase!B2:N134,13, FALSE), IF(VLOOKUP(D387,Sku_Consolidated!A2:S948,19,FALSE)="VAM",VLOOKUP(U387,Store_VAM!B2:N271,13, FALSE),VLOOKUP(U387,Store_SRP!B2:N103,13, FALSE)))</f>
      </c>
      <c r="AD387">
        <f>IF(IFERROR(AC387,TRUE)=TRUE, "-","OK")</f>
      </c>
      <c r="AE387">
        <f>IF(IFERROR(VLOOKUP(U387,Store_Showcase!B2:H134,{5}, FALSE), TRUE)=TRUE, IF(IFERROR(VLOOKUP(U387,Store_SRP!B2:H103,{5}, FALSE), TRUE)=TRUE,VLOOKUP(U387,Store_VAM!B2:H271,{5}, FALSE),VLOOKUP(U387,Store_SRP!B2:H103,{5}, FALSE)), VLOOKUP(U387,Store_Showcase!B2:H134,{5}, FALSE))</f>
      </c>
      <c r="AF387">
        <f>IF(IFERROR(VLOOKUP(U387,Store_Showcase!B2:H134,{6}, FALSE), TRUE)=TRUE, IF(IFERROR(VLOOKUP(U387,Store_SRP!B2:H103,{6}, FALSE), TRUE)=TRUE,VLOOKUP(U387,Store_VAM!B2:H271,{6}, FALSE),VLOOKUP(U387,Store_SRP!B2:H103,{6}, FALSE)), VLOOKUP(U387,Store_Showcase!B2:H134,{6}, FALSE))</f>
      </c>
      <c r="AG387">
        <f>VLOOKUP(D387,Sku_Consolidated!A2:R948,18,FALSE)</f>
      </c>
      <c r="AH387">
        <f>VLOOKUP(D387,Sku_Consolidated!A2:S948,19,FALSE)</f>
      </c>
      <c r="AI387">
        <f>VLOOKUP(D387,Sku_Consolidated!A2:T948,20,FALSE)</f>
      </c>
    </row>
    <row r="388" spans="1:35" x14ac:dyDescent="0.25">
      <c r="A388">
        <v>2024</v>
      </c>
      <c r="B388" t="s">
        <v>30</v>
      </c>
      <c r="C388" t="s">
        <v>31</v>
      </c>
      <c r="D388">
        <v>21921</v>
      </c>
      <c r="E388" t="s">
        <v>232</v>
      </c>
      <c r="F388" s="12" t="s">
        <v>167</v>
      </c>
      <c r="G388" s="12" t="s">
        <v>167</v>
      </c>
      <c r="H388" t="s">
        <v>10</v>
      </c>
      <c r="I388" s="13" t="s">
        <v>756</v>
      </c>
      <c r="J388" s="13">
        <f>IF(H388="EA", I388, 0)</f>
      </c>
      <c r="K388" s="13">
        <f>IF(H388="KG", I388, I388 * VLOOKUP(D388,Sku_Consolidated!A2:U948,21,FALSE))</f>
      </c>
      <c r="L388" s="14" t="s">
        <v>36</v>
      </c>
      <c r="M388">
        <v>86</v>
      </c>
      <c r="N388" s="14" t="s">
        <v>757</v>
      </c>
      <c r="O388" s="14" t="s">
        <v>758</v>
      </c>
      <c r="P388" s="14" t="s">
        <v>36</v>
      </c>
      <c r="Q388" s="14" t="s">
        <v>758</v>
      </c>
      <c r="R388">
        <f>IF(IFERROR(VLOOKUP(U388,Store_Showcase!B2:H134,7, FALSE), TRUE)=TRUE, IF(IFERROR(VLOOKUP(U388,Store_SRP!B2:H103,7, FALSE), TRUE)=TRUE,VLOOKUP(U388,Store_VAM!B2:H271,7, FALSE),VLOOKUP(U388,Store_SRP!B2:H103,7, FALSE)), VLOOKUP(U388,Store_Showcase!B2:H134,7, FALSE))</f>
      </c>
      <c r="S388">
        <f>IF(IFERROR(VLOOKUP(U388,Store_Showcase!B2:K134,10, FALSE), TRUE)=TRUE, IF(IFERROR(VLOOKUP(U388,Store_SRP!B2:K103,10, FALSE), TRUE)=TRUE,VLOOKUP(U388,Store_VAM!B2:K271,10, FALSE),VLOOKUP(U388,Store_SRP!B2:K103,10, FALSE)), VLOOKUP(U388,Store_Showcase!B2:K134,10, FALSE))</f>
      </c>
      <c r="T388">
        <f>IF(VLOOKUP(D388,Sku_Consolidated!A2:S948,19,FALSE)="SHOWCASE", VLOOKUP(U388,Store_Showcase!B2:L134,11, FALSE), IF(VLOOKUP(D388,Sku_Consolidated!A2:S948,19,FALSE)="VAM",VLOOKUP(U388,Store_VAM!B2:L271,11, FALSE),VLOOKUP(U388,Store_SRP!B2:L103,11, FALSE)))</f>
      </c>
      <c r="U388" s="14">
        <v>2012</v>
      </c>
      <c r="V388">
        <f>IF(VLOOKUP(D388,Sku_Consolidated!A2:S948,19,FALSE)="SHOWCASE", VLOOKUP(U388,Store_Showcase!B2:C134,2, FALSE), IF(VLOOKUP(D388,Sku_Consolidated!A2:S948,19,FALSE)="VAM",VLOOKUP(U388,Store_VAM!B2:C271,2, FALSE),VLOOKUP(U388,Store_SRP!B2:C103,2, FALSE)))</f>
      </c>
      <c r="W388">
        <f>VLOOKUP(D388,Sku_Consolidated!A2:G948, 7, FALSE)</f>
      </c>
      <c r="X388">
        <f>VLOOKUP(D388,Sku_Consolidated!A2:K948, 11, FALSE)</f>
      </c>
      <c r="Y388">
        <f>VLOOKUP(D388,Sku_Consolidated!A2:H948, 8, FALSE)</f>
      </c>
      <c r="Z388">
        <f>VLOOKUP(D388,Sku_Consolidated!A2:I948, 9, FALSE)</f>
      </c>
      <c r="AA388" t="s">
        <v>41</v>
      </c>
      <c r="AB388">
        <f>VLOOKUP(D388,Sku_Consolidated!A2:E948, {5}, FALSE)</f>
      </c>
      <c r="AC388">
        <f>IF(VLOOKUP(D388,Sku_Consolidated!A2:S948,19,FALSE)="SHOWCASE", VLOOKUP(U388,Store_Showcase!B2:N134,13, FALSE), IF(VLOOKUP(D388,Sku_Consolidated!A2:S948,19,FALSE)="VAM",VLOOKUP(U388,Store_VAM!B2:N271,13, FALSE),VLOOKUP(U388,Store_SRP!B2:N103,13, FALSE)))</f>
      </c>
      <c r="AD388">
        <f>IF(IFERROR(AC388,TRUE)=TRUE, "-","OK")</f>
      </c>
      <c r="AE388">
        <f>IF(IFERROR(VLOOKUP(U388,Store_Showcase!B2:H134,{5}, FALSE), TRUE)=TRUE, IF(IFERROR(VLOOKUP(U388,Store_SRP!B2:H103,{5}, FALSE), TRUE)=TRUE,VLOOKUP(U388,Store_VAM!B2:H271,{5}, FALSE),VLOOKUP(U388,Store_SRP!B2:H103,{5}, FALSE)), VLOOKUP(U388,Store_Showcase!B2:H134,{5}, FALSE))</f>
      </c>
      <c r="AF388">
        <f>IF(IFERROR(VLOOKUP(U388,Store_Showcase!B2:H134,{6}, FALSE), TRUE)=TRUE, IF(IFERROR(VLOOKUP(U388,Store_SRP!B2:H103,{6}, FALSE), TRUE)=TRUE,VLOOKUP(U388,Store_VAM!B2:H271,{6}, FALSE),VLOOKUP(U388,Store_SRP!B2:H103,{6}, FALSE)), VLOOKUP(U388,Store_Showcase!B2:H134,{6}, FALSE))</f>
      </c>
      <c r="AG388">
        <f>VLOOKUP(D388,Sku_Consolidated!A2:R948,18,FALSE)</f>
      </c>
      <c r="AH388">
        <f>VLOOKUP(D388,Sku_Consolidated!A2:S948,19,FALSE)</f>
      </c>
      <c r="AI388">
        <f>VLOOKUP(D388,Sku_Consolidated!A2:T948,20,FALSE)</f>
      </c>
    </row>
    <row r="389" spans="1:35" x14ac:dyDescent="0.25">
      <c r="A389">
        <v>2024</v>
      </c>
      <c r="B389" t="s">
        <v>30</v>
      </c>
      <c r="C389" t="s">
        <v>31</v>
      </c>
      <c r="D389">
        <v>21825</v>
      </c>
      <c r="E389" t="s">
        <v>208</v>
      </c>
      <c r="F389" s="12" t="s">
        <v>149</v>
      </c>
      <c r="G389" s="12" t="s">
        <v>149</v>
      </c>
      <c r="H389" t="s">
        <v>10</v>
      </c>
      <c r="I389" s="13" t="s">
        <v>759</v>
      </c>
      <c r="J389" s="13">
        <f>IF(H389="EA", I389, 0)</f>
      </c>
      <c r="K389" s="13">
        <f>IF(H389="KG", I389, I389 * VLOOKUP(D389,Sku_Consolidated!A2:U948,21,FALSE))</f>
      </c>
      <c r="L389" s="14" t="s">
        <v>36</v>
      </c>
      <c r="M389">
        <v>88</v>
      </c>
      <c r="N389" s="14" t="s">
        <v>760</v>
      </c>
      <c r="O389" s="14" t="s">
        <v>761</v>
      </c>
      <c r="P389" s="14" t="s">
        <v>36</v>
      </c>
      <c r="Q389" s="14" t="s">
        <v>761</v>
      </c>
      <c r="R389">
        <f>IF(IFERROR(VLOOKUP(U389,Store_Showcase!B2:H134,7, FALSE), TRUE)=TRUE, IF(IFERROR(VLOOKUP(U389,Store_SRP!B2:H103,7, FALSE), TRUE)=TRUE,VLOOKUP(U389,Store_VAM!B2:H271,7, FALSE),VLOOKUP(U389,Store_SRP!B2:H103,7, FALSE)), VLOOKUP(U389,Store_Showcase!B2:H134,7, FALSE))</f>
      </c>
      <c r="S389">
        <f>IF(IFERROR(VLOOKUP(U389,Store_Showcase!B2:K134,10, FALSE), TRUE)=TRUE, IF(IFERROR(VLOOKUP(U389,Store_SRP!B2:K103,10, FALSE), TRUE)=TRUE,VLOOKUP(U389,Store_VAM!B2:K271,10, FALSE),VLOOKUP(U389,Store_SRP!B2:K103,10, FALSE)), VLOOKUP(U389,Store_Showcase!B2:K134,10, FALSE))</f>
      </c>
      <c r="T389">
        <f>IF(VLOOKUP(D389,Sku_Consolidated!A2:S948,19,FALSE)="SHOWCASE", VLOOKUP(U389,Store_Showcase!B2:L134,11, FALSE), IF(VLOOKUP(D389,Sku_Consolidated!A2:S948,19,FALSE)="VAM",VLOOKUP(U389,Store_VAM!B2:L271,11, FALSE),VLOOKUP(U389,Store_SRP!B2:L103,11, FALSE)))</f>
      </c>
      <c r="U389" s="14">
        <v>2012</v>
      </c>
      <c r="V389">
        <f>IF(VLOOKUP(D389,Sku_Consolidated!A2:S948,19,FALSE)="SHOWCASE", VLOOKUP(U389,Store_Showcase!B2:C134,2, FALSE), IF(VLOOKUP(D389,Sku_Consolidated!A2:S948,19,FALSE)="VAM",VLOOKUP(U389,Store_VAM!B2:C271,2, FALSE),VLOOKUP(U389,Store_SRP!B2:C103,2, FALSE)))</f>
      </c>
      <c r="W389">
        <f>VLOOKUP(D389,Sku_Consolidated!A2:G948, 7, FALSE)</f>
      </c>
      <c r="X389">
        <f>VLOOKUP(D389,Sku_Consolidated!A2:K948, 11, FALSE)</f>
      </c>
      <c r="Y389">
        <f>VLOOKUP(D389,Sku_Consolidated!A2:H948, 8, FALSE)</f>
      </c>
      <c r="Z389">
        <f>VLOOKUP(D389,Sku_Consolidated!A2:I948, 9, FALSE)</f>
      </c>
      <c r="AA389" t="s">
        <v>41</v>
      </c>
      <c r="AB389">
        <f>VLOOKUP(D389,Sku_Consolidated!A2:E948, {5}, FALSE)</f>
      </c>
      <c r="AC389">
        <f>IF(VLOOKUP(D389,Sku_Consolidated!A2:S948,19,FALSE)="SHOWCASE", VLOOKUP(U389,Store_Showcase!B2:N134,13, FALSE), IF(VLOOKUP(D389,Sku_Consolidated!A2:S948,19,FALSE)="VAM",VLOOKUP(U389,Store_VAM!B2:N271,13, FALSE),VLOOKUP(U389,Store_SRP!B2:N103,13, FALSE)))</f>
      </c>
      <c r="AD389">
        <f>IF(IFERROR(AC389,TRUE)=TRUE, "-","OK")</f>
      </c>
      <c r="AE389">
        <f>IF(IFERROR(VLOOKUP(U389,Store_Showcase!B2:H134,{5}, FALSE), TRUE)=TRUE, IF(IFERROR(VLOOKUP(U389,Store_SRP!B2:H103,{5}, FALSE), TRUE)=TRUE,VLOOKUP(U389,Store_VAM!B2:H271,{5}, FALSE),VLOOKUP(U389,Store_SRP!B2:H103,{5}, FALSE)), VLOOKUP(U389,Store_Showcase!B2:H134,{5}, FALSE))</f>
      </c>
      <c r="AF389">
        <f>IF(IFERROR(VLOOKUP(U389,Store_Showcase!B2:H134,{6}, FALSE), TRUE)=TRUE, IF(IFERROR(VLOOKUP(U389,Store_SRP!B2:H103,{6}, FALSE), TRUE)=TRUE,VLOOKUP(U389,Store_VAM!B2:H271,{6}, FALSE),VLOOKUP(U389,Store_SRP!B2:H103,{6}, FALSE)), VLOOKUP(U389,Store_Showcase!B2:H134,{6}, FALSE))</f>
      </c>
      <c r="AG389">
        <f>VLOOKUP(D389,Sku_Consolidated!A2:R948,18,FALSE)</f>
      </c>
      <c r="AH389">
        <f>VLOOKUP(D389,Sku_Consolidated!A2:S948,19,FALSE)</f>
      </c>
      <c r="AI389">
        <f>VLOOKUP(D389,Sku_Consolidated!A2:T948,20,FALSE)</f>
      </c>
    </row>
    <row r="390" spans="1:35" x14ac:dyDescent="0.25">
      <c r="A390">
        <v>2024</v>
      </c>
      <c r="B390" t="s">
        <v>30</v>
      </c>
      <c r="C390" t="s">
        <v>31</v>
      </c>
      <c r="D390">
        <v>21837</v>
      </c>
      <c r="E390" t="s">
        <v>519</v>
      </c>
      <c r="F390" s="12" t="s">
        <v>149</v>
      </c>
      <c r="G390" s="12" t="s">
        <v>149</v>
      </c>
      <c r="H390" t="s">
        <v>10</v>
      </c>
      <c r="I390" s="13" t="s">
        <v>695</v>
      </c>
      <c r="J390" s="13">
        <f>IF(H390="EA", I390, 0)</f>
      </c>
      <c r="K390" s="13">
        <f>IF(H390="KG", I390, I390 * VLOOKUP(D390,Sku_Consolidated!A2:U948,21,FALSE))</f>
      </c>
      <c r="L390" s="14" t="s">
        <v>36</v>
      </c>
      <c r="M390">
        <v>88</v>
      </c>
      <c r="N390" s="14" t="s">
        <v>762</v>
      </c>
      <c r="O390" s="14" t="s">
        <v>763</v>
      </c>
      <c r="P390" s="14" t="s">
        <v>36</v>
      </c>
      <c r="Q390" s="14" t="s">
        <v>763</v>
      </c>
      <c r="R390">
        <f>IF(IFERROR(VLOOKUP(U390,Store_Showcase!B2:H134,7, FALSE), TRUE)=TRUE, IF(IFERROR(VLOOKUP(U390,Store_SRP!B2:H103,7, FALSE), TRUE)=TRUE,VLOOKUP(U390,Store_VAM!B2:H271,7, FALSE),VLOOKUP(U390,Store_SRP!B2:H103,7, FALSE)), VLOOKUP(U390,Store_Showcase!B2:H134,7, FALSE))</f>
      </c>
      <c r="S390">
        <f>IF(IFERROR(VLOOKUP(U390,Store_Showcase!B2:K134,10, FALSE), TRUE)=TRUE, IF(IFERROR(VLOOKUP(U390,Store_SRP!B2:K103,10, FALSE), TRUE)=TRUE,VLOOKUP(U390,Store_VAM!B2:K271,10, FALSE),VLOOKUP(U390,Store_SRP!B2:K103,10, FALSE)), VLOOKUP(U390,Store_Showcase!B2:K134,10, FALSE))</f>
      </c>
      <c r="T390">
        <f>IF(VLOOKUP(D390,Sku_Consolidated!A2:S948,19,FALSE)="SHOWCASE", VLOOKUP(U390,Store_Showcase!B2:L134,11, FALSE), IF(VLOOKUP(D390,Sku_Consolidated!A2:S948,19,FALSE)="VAM",VLOOKUP(U390,Store_VAM!B2:L271,11, FALSE),VLOOKUP(U390,Store_SRP!B2:L103,11, FALSE)))</f>
      </c>
      <c r="U390" s="14">
        <v>2012</v>
      </c>
      <c r="V390">
        <f>IF(VLOOKUP(D390,Sku_Consolidated!A2:S948,19,FALSE)="SHOWCASE", VLOOKUP(U390,Store_Showcase!B2:C134,2, FALSE), IF(VLOOKUP(D390,Sku_Consolidated!A2:S948,19,FALSE)="VAM",VLOOKUP(U390,Store_VAM!B2:C271,2, FALSE),VLOOKUP(U390,Store_SRP!B2:C103,2, FALSE)))</f>
      </c>
      <c r="W390">
        <f>VLOOKUP(D390,Sku_Consolidated!A2:G948, 7, FALSE)</f>
      </c>
      <c r="X390">
        <f>VLOOKUP(D390,Sku_Consolidated!A2:K948, 11, FALSE)</f>
      </c>
      <c r="Y390">
        <f>VLOOKUP(D390,Sku_Consolidated!A2:H948, 8, FALSE)</f>
      </c>
      <c r="Z390">
        <f>VLOOKUP(D390,Sku_Consolidated!A2:I948, 9, FALSE)</f>
      </c>
      <c r="AA390" t="s">
        <v>41</v>
      </c>
      <c r="AB390">
        <f>VLOOKUP(D390,Sku_Consolidated!A2:E948, {5}, FALSE)</f>
      </c>
      <c r="AC390">
        <f>IF(VLOOKUP(D390,Sku_Consolidated!A2:S948,19,FALSE)="SHOWCASE", VLOOKUP(U390,Store_Showcase!B2:N134,13, FALSE), IF(VLOOKUP(D390,Sku_Consolidated!A2:S948,19,FALSE)="VAM",VLOOKUP(U390,Store_VAM!B2:N271,13, FALSE),VLOOKUP(U390,Store_SRP!B2:N103,13, FALSE)))</f>
      </c>
      <c r="AD390">
        <f>IF(IFERROR(AC390,TRUE)=TRUE, "-","OK")</f>
      </c>
      <c r="AE390">
        <f>IF(IFERROR(VLOOKUP(U390,Store_Showcase!B2:H134,{5}, FALSE), TRUE)=TRUE, IF(IFERROR(VLOOKUP(U390,Store_SRP!B2:H103,{5}, FALSE), TRUE)=TRUE,VLOOKUP(U390,Store_VAM!B2:H271,{5}, FALSE),VLOOKUP(U390,Store_SRP!B2:H103,{5}, FALSE)), VLOOKUP(U390,Store_Showcase!B2:H134,{5}, FALSE))</f>
      </c>
      <c r="AF390">
        <f>IF(IFERROR(VLOOKUP(U390,Store_Showcase!B2:H134,{6}, FALSE), TRUE)=TRUE, IF(IFERROR(VLOOKUP(U390,Store_SRP!B2:H103,{6}, FALSE), TRUE)=TRUE,VLOOKUP(U390,Store_VAM!B2:H271,{6}, FALSE),VLOOKUP(U390,Store_SRP!B2:H103,{6}, FALSE)), VLOOKUP(U390,Store_Showcase!B2:H134,{6}, FALSE))</f>
      </c>
      <c r="AG390">
        <f>VLOOKUP(D390,Sku_Consolidated!A2:R948,18,FALSE)</f>
      </c>
      <c r="AH390">
        <f>VLOOKUP(D390,Sku_Consolidated!A2:S948,19,FALSE)</f>
      </c>
      <c r="AI390">
        <f>VLOOKUP(D390,Sku_Consolidated!A2:T948,20,FALSE)</f>
      </c>
    </row>
    <row r="391" spans="1:35" x14ac:dyDescent="0.25">
      <c r="A391">
        <v>2024</v>
      </c>
      <c r="B391" t="s">
        <v>30</v>
      </c>
      <c r="C391" t="s">
        <v>31</v>
      </c>
      <c r="D391">
        <v>21841</v>
      </c>
      <c r="E391" t="s">
        <v>253</v>
      </c>
      <c r="F391" s="12" t="s">
        <v>149</v>
      </c>
      <c r="G391" s="12" t="s">
        <v>149</v>
      </c>
      <c r="H391" t="s">
        <v>10</v>
      </c>
      <c r="I391" s="13" t="s">
        <v>480</v>
      </c>
      <c r="J391" s="13">
        <f>IF(H391="EA", I391, 0)</f>
      </c>
      <c r="K391" s="13">
        <f>IF(H391="KG", I391, I391 * VLOOKUP(D391,Sku_Consolidated!A2:U948,21,FALSE))</f>
      </c>
      <c r="L391" s="14" t="s">
        <v>36</v>
      </c>
      <c r="M391">
        <v>88</v>
      </c>
      <c r="N391" s="14" t="s">
        <v>764</v>
      </c>
      <c r="O391" s="14" t="s">
        <v>765</v>
      </c>
      <c r="P391" s="14" t="s">
        <v>36</v>
      </c>
      <c r="Q391" s="14" t="s">
        <v>765</v>
      </c>
      <c r="R391">
        <f>IF(IFERROR(VLOOKUP(U391,Store_Showcase!B2:H134,7, FALSE), TRUE)=TRUE, IF(IFERROR(VLOOKUP(U391,Store_SRP!B2:H103,7, FALSE), TRUE)=TRUE,VLOOKUP(U391,Store_VAM!B2:H271,7, FALSE),VLOOKUP(U391,Store_SRP!B2:H103,7, FALSE)), VLOOKUP(U391,Store_Showcase!B2:H134,7, FALSE))</f>
      </c>
      <c r="S391">
        <f>IF(IFERROR(VLOOKUP(U391,Store_Showcase!B2:K134,10, FALSE), TRUE)=TRUE, IF(IFERROR(VLOOKUP(U391,Store_SRP!B2:K103,10, FALSE), TRUE)=TRUE,VLOOKUP(U391,Store_VAM!B2:K271,10, FALSE),VLOOKUP(U391,Store_SRP!B2:K103,10, FALSE)), VLOOKUP(U391,Store_Showcase!B2:K134,10, FALSE))</f>
      </c>
      <c r="T391">
        <f>IF(VLOOKUP(D391,Sku_Consolidated!A2:S948,19,FALSE)="SHOWCASE", VLOOKUP(U391,Store_Showcase!B2:L134,11, FALSE), IF(VLOOKUP(D391,Sku_Consolidated!A2:S948,19,FALSE)="VAM",VLOOKUP(U391,Store_VAM!B2:L271,11, FALSE),VLOOKUP(U391,Store_SRP!B2:L103,11, FALSE)))</f>
      </c>
      <c r="U391" s="14">
        <v>2012</v>
      </c>
      <c r="V391">
        <f>IF(VLOOKUP(D391,Sku_Consolidated!A2:S948,19,FALSE)="SHOWCASE", VLOOKUP(U391,Store_Showcase!B2:C134,2, FALSE), IF(VLOOKUP(D391,Sku_Consolidated!A2:S948,19,FALSE)="VAM",VLOOKUP(U391,Store_VAM!B2:C271,2, FALSE),VLOOKUP(U391,Store_SRP!B2:C103,2, FALSE)))</f>
      </c>
      <c r="W391">
        <f>VLOOKUP(D391,Sku_Consolidated!A2:G948, 7, FALSE)</f>
      </c>
      <c r="X391">
        <f>VLOOKUP(D391,Sku_Consolidated!A2:K948, 11, FALSE)</f>
      </c>
      <c r="Y391">
        <f>VLOOKUP(D391,Sku_Consolidated!A2:H948, 8, FALSE)</f>
      </c>
      <c r="Z391">
        <f>VLOOKUP(D391,Sku_Consolidated!A2:I948, 9, FALSE)</f>
      </c>
      <c r="AA391" t="s">
        <v>41</v>
      </c>
      <c r="AB391">
        <f>VLOOKUP(D391,Sku_Consolidated!A2:E948, {5}, FALSE)</f>
      </c>
      <c r="AC391">
        <f>IF(VLOOKUP(D391,Sku_Consolidated!A2:S948,19,FALSE)="SHOWCASE", VLOOKUP(U391,Store_Showcase!B2:N134,13, FALSE), IF(VLOOKUP(D391,Sku_Consolidated!A2:S948,19,FALSE)="VAM",VLOOKUP(U391,Store_VAM!B2:N271,13, FALSE),VLOOKUP(U391,Store_SRP!B2:N103,13, FALSE)))</f>
      </c>
      <c r="AD391">
        <f>IF(IFERROR(AC391,TRUE)=TRUE, "-","OK")</f>
      </c>
      <c r="AE391">
        <f>IF(IFERROR(VLOOKUP(U391,Store_Showcase!B2:H134,{5}, FALSE), TRUE)=TRUE, IF(IFERROR(VLOOKUP(U391,Store_SRP!B2:H103,{5}, FALSE), TRUE)=TRUE,VLOOKUP(U391,Store_VAM!B2:H271,{5}, FALSE),VLOOKUP(U391,Store_SRP!B2:H103,{5}, FALSE)), VLOOKUP(U391,Store_Showcase!B2:H134,{5}, FALSE))</f>
      </c>
      <c r="AF391">
        <f>IF(IFERROR(VLOOKUP(U391,Store_Showcase!B2:H134,{6}, FALSE), TRUE)=TRUE, IF(IFERROR(VLOOKUP(U391,Store_SRP!B2:H103,{6}, FALSE), TRUE)=TRUE,VLOOKUP(U391,Store_VAM!B2:H271,{6}, FALSE),VLOOKUP(U391,Store_SRP!B2:H103,{6}, FALSE)), VLOOKUP(U391,Store_Showcase!B2:H134,{6}, FALSE))</f>
      </c>
      <c r="AG391">
        <f>VLOOKUP(D391,Sku_Consolidated!A2:R948,18,FALSE)</f>
      </c>
      <c r="AH391">
        <f>VLOOKUP(D391,Sku_Consolidated!A2:S948,19,FALSE)</f>
      </c>
      <c r="AI391">
        <f>VLOOKUP(D391,Sku_Consolidated!A2:T948,20,FALSE)</f>
      </c>
    </row>
    <row r="392" spans="1:35" x14ac:dyDescent="0.25">
      <c r="A392">
        <v>2024</v>
      </c>
      <c r="B392" t="s">
        <v>30</v>
      </c>
      <c r="C392" t="s">
        <v>31</v>
      </c>
      <c r="D392">
        <v>21846</v>
      </c>
      <c r="E392" t="s">
        <v>433</v>
      </c>
      <c r="F392" s="12" t="s">
        <v>149</v>
      </c>
      <c r="G392" s="12" t="s">
        <v>149</v>
      </c>
      <c r="H392" t="s">
        <v>10</v>
      </c>
      <c r="I392" s="13" t="s">
        <v>766</v>
      </c>
      <c r="J392" s="13">
        <f>IF(H392="EA", I392, 0)</f>
      </c>
      <c r="K392" s="13">
        <f>IF(H392="KG", I392, I392 * VLOOKUP(D392,Sku_Consolidated!A2:U948,21,FALSE))</f>
      </c>
      <c r="L392" s="14" t="s">
        <v>36</v>
      </c>
      <c r="M392">
        <v>88</v>
      </c>
      <c r="N392" s="14" t="s">
        <v>767</v>
      </c>
      <c r="O392" s="14" t="s">
        <v>768</v>
      </c>
      <c r="P392" s="14" t="s">
        <v>36</v>
      </c>
      <c r="Q392" s="14" t="s">
        <v>768</v>
      </c>
      <c r="R392">
        <f>IF(IFERROR(VLOOKUP(U392,Store_Showcase!B2:H134,7, FALSE), TRUE)=TRUE, IF(IFERROR(VLOOKUP(U392,Store_SRP!B2:H103,7, FALSE), TRUE)=TRUE,VLOOKUP(U392,Store_VAM!B2:H271,7, FALSE),VLOOKUP(U392,Store_SRP!B2:H103,7, FALSE)), VLOOKUP(U392,Store_Showcase!B2:H134,7, FALSE))</f>
      </c>
      <c r="S392">
        <f>IF(IFERROR(VLOOKUP(U392,Store_Showcase!B2:K134,10, FALSE), TRUE)=TRUE, IF(IFERROR(VLOOKUP(U392,Store_SRP!B2:K103,10, FALSE), TRUE)=TRUE,VLOOKUP(U392,Store_VAM!B2:K271,10, FALSE),VLOOKUP(U392,Store_SRP!B2:K103,10, FALSE)), VLOOKUP(U392,Store_Showcase!B2:K134,10, FALSE))</f>
      </c>
      <c r="T392">
        <f>IF(VLOOKUP(D392,Sku_Consolidated!A2:S948,19,FALSE)="SHOWCASE", VLOOKUP(U392,Store_Showcase!B2:L134,11, FALSE), IF(VLOOKUP(D392,Sku_Consolidated!A2:S948,19,FALSE)="VAM",VLOOKUP(U392,Store_VAM!B2:L271,11, FALSE),VLOOKUP(U392,Store_SRP!B2:L103,11, FALSE)))</f>
      </c>
      <c r="U392" s="14">
        <v>2012</v>
      </c>
      <c r="V392">
        <f>IF(VLOOKUP(D392,Sku_Consolidated!A2:S948,19,FALSE)="SHOWCASE", VLOOKUP(U392,Store_Showcase!B2:C134,2, FALSE), IF(VLOOKUP(D392,Sku_Consolidated!A2:S948,19,FALSE)="VAM",VLOOKUP(U392,Store_VAM!B2:C271,2, FALSE),VLOOKUP(U392,Store_SRP!B2:C103,2, FALSE)))</f>
      </c>
      <c r="W392">
        <f>VLOOKUP(D392,Sku_Consolidated!A2:G948, 7, FALSE)</f>
      </c>
      <c r="X392">
        <f>VLOOKUP(D392,Sku_Consolidated!A2:K948, 11, FALSE)</f>
      </c>
      <c r="Y392">
        <f>VLOOKUP(D392,Sku_Consolidated!A2:H948, 8, FALSE)</f>
      </c>
      <c r="Z392">
        <f>VLOOKUP(D392,Sku_Consolidated!A2:I948, 9, FALSE)</f>
      </c>
      <c r="AA392" t="s">
        <v>41</v>
      </c>
      <c r="AB392">
        <f>VLOOKUP(D392,Sku_Consolidated!A2:E948, {5}, FALSE)</f>
      </c>
      <c r="AC392">
        <f>IF(VLOOKUP(D392,Sku_Consolidated!A2:S948,19,FALSE)="SHOWCASE", VLOOKUP(U392,Store_Showcase!B2:N134,13, FALSE), IF(VLOOKUP(D392,Sku_Consolidated!A2:S948,19,FALSE)="VAM",VLOOKUP(U392,Store_VAM!B2:N271,13, FALSE),VLOOKUP(U392,Store_SRP!B2:N103,13, FALSE)))</f>
      </c>
      <c r="AD392">
        <f>IF(IFERROR(AC392,TRUE)=TRUE, "-","OK")</f>
      </c>
      <c r="AE392">
        <f>IF(IFERROR(VLOOKUP(U392,Store_Showcase!B2:H134,{5}, FALSE), TRUE)=TRUE, IF(IFERROR(VLOOKUP(U392,Store_SRP!B2:H103,{5}, FALSE), TRUE)=TRUE,VLOOKUP(U392,Store_VAM!B2:H271,{5}, FALSE),VLOOKUP(U392,Store_SRP!B2:H103,{5}, FALSE)), VLOOKUP(U392,Store_Showcase!B2:H134,{5}, FALSE))</f>
      </c>
      <c r="AF392">
        <f>IF(IFERROR(VLOOKUP(U392,Store_Showcase!B2:H134,{6}, FALSE), TRUE)=TRUE, IF(IFERROR(VLOOKUP(U392,Store_SRP!B2:H103,{6}, FALSE), TRUE)=TRUE,VLOOKUP(U392,Store_VAM!B2:H271,{6}, FALSE),VLOOKUP(U392,Store_SRP!B2:H103,{6}, FALSE)), VLOOKUP(U392,Store_Showcase!B2:H134,{6}, FALSE))</f>
      </c>
      <c r="AG392">
        <f>VLOOKUP(D392,Sku_Consolidated!A2:R948,18,FALSE)</f>
      </c>
      <c r="AH392">
        <f>VLOOKUP(D392,Sku_Consolidated!A2:S948,19,FALSE)</f>
      </c>
      <c r="AI392">
        <f>VLOOKUP(D392,Sku_Consolidated!A2:T948,20,FALSE)</f>
      </c>
    </row>
    <row r="393" spans="1:35" x14ac:dyDescent="0.25">
      <c r="A393">
        <v>2024</v>
      </c>
      <c r="B393" t="s">
        <v>30</v>
      </c>
      <c r="C393" t="s">
        <v>31</v>
      </c>
      <c r="D393">
        <v>21854</v>
      </c>
      <c r="E393" t="s">
        <v>315</v>
      </c>
      <c r="F393" s="12" t="s">
        <v>149</v>
      </c>
      <c r="G393" s="12" t="s">
        <v>149</v>
      </c>
      <c r="H393" t="s">
        <v>10</v>
      </c>
      <c r="I393" s="13" t="s">
        <v>233</v>
      </c>
      <c r="J393" s="13">
        <f>IF(H393="EA", I393, 0)</f>
      </c>
      <c r="K393" s="13">
        <f>IF(H393="KG", I393, I393 * VLOOKUP(D393,Sku_Consolidated!A2:U948,21,FALSE))</f>
      </c>
      <c r="L393" s="14" t="s">
        <v>36</v>
      </c>
      <c r="M393">
        <v>88</v>
      </c>
      <c r="N393" s="14" t="s">
        <v>769</v>
      </c>
      <c r="O393" s="14" t="s">
        <v>770</v>
      </c>
      <c r="P393" s="14" t="s">
        <v>36</v>
      </c>
      <c r="Q393" s="14" t="s">
        <v>770</v>
      </c>
      <c r="R393">
        <f>IF(IFERROR(VLOOKUP(U393,Store_Showcase!B2:H134,7, FALSE), TRUE)=TRUE, IF(IFERROR(VLOOKUP(U393,Store_SRP!B2:H103,7, FALSE), TRUE)=TRUE,VLOOKUP(U393,Store_VAM!B2:H271,7, FALSE),VLOOKUP(U393,Store_SRP!B2:H103,7, FALSE)), VLOOKUP(U393,Store_Showcase!B2:H134,7, FALSE))</f>
      </c>
      <c r="S393">
        <f>IF(IFERROR(VLOOKUP(U393,Store_Showcase!B2:K134,10, FALSE), TRUE)=TRUE, IF(IFERROR(VLOOKUP(U393,Store_SRP!B2:K103,10, FALSE), TRUE)=TRUE,VLOOKUP(U393,Store_VAM!B2:K271,10, FALSE),VLOOKUP(U393,Store_SRP!B2:K103,10, FALSE)), VLOOKUP(U393,Store_Showcase!B2:K134,10, FALSE))</f>
      </c>
      <c r="T393">
        <f>IF(VLOOKUP(D393,Sku_Consolidated!A2:S948,19,FALSE)="SHOWCASE", VLOOKUP(U393,Store_Showcase!B2:L134,11, FALSE), IF(VLOOKUP(D393,Sku_Consolidated!A2:S948,19,FALSE)="VAM",VLOOKUP(U393,Store_VAM!B2:L271,11, FALSE),VLOOKUP(U393,Store_SRP!B2:L103,11, FALSE)))</f>
      </c>
      <c r="U393" s="14">
        <v>2012</v>
      </c>
      <c r="V393">
        <f>IF(VLOOKUP(D393,Sku_Consolidated!A2:S948,19,FALSE)="SHOWCASE", VLOOKUP(U393,Store_Showcase!B2:C134,2, FALSE), IF(VLOOKUP(D393,Sku_Consolidated!A2:S948,19,FALSE)="VAM",VLOOKUP(U393,Store_VAM!B2:C271,2, FALSE),VLOOKUP(U393,Store_SRP!B2:C103,2, FALSE)))</f>
      </c>
      <c r="W393">
        <f>VLOOKUP(D393,Sku_Consolidated!A2:G948, 7, FALSE)</f>
      </c>
      <c r="X393">
        <f>VLOOKUP(D393,Sku_Consolidated!A2:K948, 11, FALSE)</f>
      </c>
      <c r="Y393">
        <f>VLOOKUP(D393,Sku_Consolidated!A2:H948, 8, FALSE)</f>
      </c>
      <c r="Z393">
        <f>VLOOKUP(D393,Sku_Consolidated!A2:I948, 9, FALSE)</f>
      </c>
      <c r="AA393" t="s">
        <v>41</v>
      </c>
      <c r="AB393">
        <f>VLOOKUP(D393,Sku_Consolidated!A2:E948, {5}, FALSE)</f>
      </c>
      <c r="AC393">
        <f>IF(VLOOKUP(D393,Sku_Consolidated!A2:S948,19,FALSE)="SHOWCASE", VLOOKUP(U393,Store_Showcase!B2:N134,13, FALSE), IF(VLOOKUP(D393,Sku_Consolidated!A2:S948,19,FALSE)="VAM",VLOOKUP(U393,Store_VAM!B2:N271,13, FALSE),VLOOKUP(U393,Store_SRP!B2:N103,13, FALSE)))</f>
      </c>
      <c r="AD393">
        <f>IF(IFERROR(AC393,TRUE)=TRUE, "-","OK")</f>
      </c>
      <c r="AE393">
        <f>IF(IFERROR(VLOOKUP(U393,Store_Showcase!B2:H134,{5}, FALSE), TRUE)=TRUE, IF(IFERROR(VLOOKUP(U393,Store_SRP!B2:H103,{5}, FALSE), TRUE)=TRUE,VLOOKUP(U393,Store_VAM!B2:H271,{5}, FALSE),VLOOKUP(U393,Store_SRP!B2:H103,{5}, FALSE)), VLOOKUP(U393,Store_Showcase!B2:H134,{5}, FALSE))</f>
      </c>
      <c r="AF393">
        <f>IF(IFERROR(VLOOKUP(U393,Store_Showcase!B2:H134,{6}, FALSE), TRUE)=TRUE, IF(IFERROR(VLOOKUP(U393,Store_SRP!B2:H103,{6}, FALSE), TRUE)=TRUE,VLOOKUP(U393,Store_VAM!B2:H271,{6}, FALSE),VLOOKUP(U393,Store_SRP!B2:H103,{6}, FALSE)), VLOOKUP(U393,Store_Showcase!B2:H134,{6}, FALSE))</f>
      </c>
      <c r="AG393">
        <f>VLOOKUP(D393,Sku_Consolidated!A2:R948,18,FALSE)</f>
      </c>
      <c r="AH393">
        <f>VLOOKUP(D393,Sku_Consolidated!A2:S948,19,FALSE)</f>
      </c>
      <c r="AI393">
        <f>VLOOKUP(D393,Sku_Consolidated!A2:T948,20,FALSE)</f>
      </c>
    </row>
    <row r="394" spans="1:35" x14ac:dyDescent="0.25">
      <c r="A394">
        <v>2024</v>
      </c>
      <c r="B394" t="s">
        <v>30</v>
      </c>
      <c r="C394" t="s">
        <v>31</v>
      </c>
      <c r="D394">
        <v>21862</v>
      </c>
      <c r="E394" t="s">
        <v>443</v>
      </c>
      <c r="F394" s="12" t="s">
        <v>149</v>
      </c>
      <c r="G394" s="12" t="s">
        <v>149</v>
      </c>
      <c r="H394" t="s">
        <v>10</v>
      </c>
      <c r="I394" s="13" t="s">
        <v>747</v>
      </c>
      <c r="J394" s="13">
        <f>IF(H394="EA", I394, 0)</f>
      </c>
      <c r="K394" s="13">
        <f>IF(H394="KG", I394, I394 * VLOOKUP(D394,Sku_Consolidated!A2:U948,21,FALSE))</f>
      </c>
      <c r="L394" s="14" t="s">
        <v>36</v>
      </c>
      <c r="M394">
        <v>88</v>
      </c>
      <c r="N394" s="14" t="s">
        <v>771</v>
      </c>
      <c r="O394" s="14" t="s">
        <v>772</v>
      </c>
      <c r="P394" s="14" t="s">
        <v>36</v>
      </c>
      <c r="Q394" s="14" t="s">
        <v>772</v>
      </c>
      <c r="R394">
        <f>IF(IFERROR(VLOOKUP(U394,Store_Showcase!B2:H134,7, FALSE), TRUE)=TRUE, IF(IFERROR(VLOOKUP(U394,Store_SRP!B2:H103,7, FALSE), TRUE)=TRUE,VLOOKUP(U394,Store_VAM!B2:H271,7, FALSE),VLOOKUP(U394,Store_SRP!B2:H103,7, FALSE)), VLOOKUP(U394,Store_Showcase!B2:H134,7, FALSE))</f>
      </c>
      <c r="S394">
        <f>IF(IFERROR(VLOOKUP(U394,Store_Showcase!B2:K134,10, FALSE), TRUE)=TRUE, IF(IFERROR(VLOOKUP(U394,Store_SRP!B2:K103,10, FALSE), TRUE)=TRUE,VLOOKUP(U394,Store_VAM!B2:K271,10, FALSE),VLOOKUP(U394,Store_SRP!B2:K103,10, FALSE)), VLOOKUP(U394,Store_Showcase!B2:K134,10, FALSE))</f>
      </c>
      <c r="T394">
        <f>IF(VLOOKUP(D394,Sku_Consolidated!A2:S948,19,FALSE)="SHOWCASE", VLOOKUP(U394,Store_Showcase!B2:L134,11, FALSE), IF(VLOOKUP(D394,Sku_Consolidated!A2:S948,19,FALSE)="VAM",VLOOKUP(U394,Store_VAM!B2:L271,11, FALSE),VLOOKUP(U394,Store_SRP!B2:L103,11, FALSE)))</f>
      </c>
      <c r="U394" s="14">
        <v>2012</v>
      </c>
      <c r="V394">
        <f>IF(VLOOKUP(D394,Sku_Consolidated!A2:S948,19,FALSE)="SHOWCASE", VLOOKUP(U394,Store_Showcase!B2:C134,2, FALSE), IF(VLOOKUP(D394,Sku_Consolidated!A2:S948,19,FALSE)="VAM",VLOOKUP(U394,Store_VAM!B2:C271,2, FALSE),VLOOKUP(U394,Store_SRP!B2:C103,2, FALSE)))</f>
      </c>
      <c r="W394">
        <f>VLOOKUP(D394,Sku_Consolidated!A2:G948, 7, FALSE)</f>
      </c>
      <c r="X394">
        <f>VLOOKUP(D394,Sku_Consolidated!A2:K948, 11, FALSE)</f>
      </c>
      <c r="Y394">
        <f>VLOOKUP(D394,Sku_Consolidated!A2:H948, 8, FALSE)</f>
      </c>
      <c r="Z394">
        <f>VLOOKUP(D394,Sku_Consolidated!A2:I948, 9, FALSE)</f>
      </c>
      <c r="AA394" t="s">
        <v>41</v>
      </c>
      <c r="AB394">
        <f>VLOOKUP(D394,Sku_Consolidated!A2:E948, {5}, FALSE)</f>
      </c>
      <c r="AC394">
        <f>IF(VLOOKUP(D394,Sku_Consolidated!A2:S948,19,FALSE)="SHOWCASE", VLOOKUP(U394,Store_Showcase!B2:N134,13, FALSE), IF(VLOOKUP(D394,Sku_Consolidated!A2:S948,19,FALSE)="VAM",VLOOKUP(U394,Store_VAM!B2:N271,13, FALSE),VLOOKUP(U394,Store_SRP!B2:N103,13, FALSE)))</f>
      </c>
      <c r="AD394">
        <f>IF(IFERROR(AC394,TRUE)=TRUE, "-","OK")</f>
      </c>
      <c r="AE394">
        <f>IF(IFERROR(VLOOKUP(U394,Store_Showcase!B2:H134,{5}, FALSE), TRUE)=TRUE, IF(IFERROR(VLOOKUP(U394,Store_SRP!B2:H103,{5}, FALSE), TRUE)=TRUE,VLOOKUP(U394,Store_VAM!B2:H271,{5}, FALSE),VLOOKUP(U394,Store_SRP!B2:H103,{5}, FALSE)), VLOOKUP(U394,Store_Showcase!B2:H134,{5}, FALSE))</f>
      </c>
      <c r="AF394">
        <f>IF(IFERROR(VLOOKUP(U394,Store_Showcase!B2:H134,{6}, FALSE), TRUE)=TRUE, IF(IFERROR(VLOOKUP(U394,Store_SRP!B2:H103,{6}, FALSE), TRUE)=TRUE,VLOOKUP(U394,Store_VAM!B2:H271,{6}, FALSE),VLOOKUP(U394,Store_SRP!B2:H103,{6}, FALSE)), VLOOKUP(U394,Store_Showcase!B2:H134,{6}, FALSE))</f>
      </c>
      <c r="AG394">
        <f>VLOOKUP(D394,Sku_Consolidated!A2:R948,18,FALSE)</f>
      </c>
      <c r="AH394">
        <f>VLOOKUP(D394,Sku_Consolidated!A2:S948,19,FALSE)</f>
      </c>
      <c r="AI394">
        <f>VLOOKUP(D394,Sku_Consolidated!A2:T948,20,FALSE)</f>
      </c>
    </row>
    <row r="395" spans="1:35" x14ac:dyDescent="0.25">
      <c r="A395">
        <v>2024</v>
      </c>
      <c r="B395" t="s">
        <v>30</v>
      </c>
      <c r="C395" t="s">
        <v>31</v>
      </c>
      <c r="D395">
        <v>21868</v>
      </c>
      <c r="E395" t="s">
        <v>322</v>
      </c>
      <c r="F395" s="12" t="s">
        <v>149</v>
      </c>
      <c r="G395" s="12" t="s">
        <v>149</v>
      </c>
      <c r="H395" t="s">
        <v>10</v>
      </c>
      <c r="I395" s="13" t="s">
        <v>773</v>
      </c>
      <c r="J395" s="13">
        <f>IF(H395="EA", I395, 0)</f>
      </c>
      <c r="K395" s="13">
        <f>IF(H395="KG", I395, I395 * VLOOKUP(D395,Sku_Consolidated!A2:U948,21,FALSE))</f>
      </c>
      <c r="L395" s="14" t="s">
        <v>36</v>
      </c>
      <c r="M395">
        <v>88</v>
      </c>
      <c r="N395" s="14" t="s">
        <v>774</v>
      </c>
      <c r="O395" s="14" t="s">
        <v>775</v>
      </c>
      <c r="P395" s="14" t="s">
        <v>36</v>
      </c>
      <c r="Q395" s="14" t="s">
        <v>775</v>
      </c>
      <c r="R395">
        <f>IF(IFERROR(VLOOKUP(U395,Store_Showcase!B2:H134,7, FALSE), TRUE)=TRUE, IF(IFERROR(VLOOKUP(U395,Store_SRP!B2:H103,7, FALSE), TRUE)=TRUE,VLOOKUP(U395,Store_VAM!B2:H271,7, FALSE),VLOOKUP(U395,Store_SRP!B2:H103,7, FALSE)), VLOOKUP(U395,Store_Showcase!B2:H134,7, FALSE))</f>
      </c>
      <c r="S395">
        <f>IF(IFERROR(VLOOKUP(U395,Store_Showcase!B2:K134,10, FALSE), TRUE)=TRUE, IF(IFERROR(VLOOKUP(U395,Store_SRP!B2:K103,10, FALSE), TRUE)=TRUE,VLOOKUP(U395,Store_VAM!B2:K271,10, FALSE),VLOOKUP(U395,Store_SRP!B2:K103,10, FALSE)), VLOOKUP(U395,Store_Showcase!B2:K134,10, FALSE))</f>
      </c>
      <c r="T395">
        <f>IF(VLOOKUP(D395,Sku_Consolidated!A2:S948,19,FALSE)="SHOWCASE", VLOOKUP(U395,Store_Showcase!B2:L134,11, FALSE), IF(VLOOKUP(D395,Sku_Consolidated!A2:S948,19,FALSE)="VAM",VLOOKUP(U395,Store_VAM!B2:L271,11, FALSE),VLOOKUP(U395,Store_SRP!B2:L103,11, FALSE)))</f>
      </c>
      <c r="U395" s="14">
        <v>2012</v>
      </c>
      <c r="V395">
        <f>IF(VLOOKUP(D395,Sku_Consolidated!A2:S948,19,FALSE)="SHOWCASE", VLOOKUP(U395,Store_Showcase!B2:C134,2, FALSE), IF(VLOOKUP(D395,Sku_Consolidated!A2:S948,19,FALSE)="VAM",VLOOKUP(U395,Store_VAM!B2:C271,2, FALSE),VLOOKUP(U395,Store_SRP!B2:C103,2, FALSE)))</f>
      </c>
      <c r="W395">
        <f>VLOOKUP(D395,Sku_Consolidated!A2:G948, 7, FALSE)</f>
      </c>
      <c r="X395">
        <f>VLOOKUP(D395,Sku_Consolidated!A2:K948, 11, FALSE)</f>
      </c>
      <c r="Y395">
        <f>VLOOKUP(D395,Sku_Consolidated!A2:H948, 8, FALSE)</f>
      </c>
      <c r="Z395">
        <f>VLOOKUP(D395,Sku_Consolidated!A2:I948, 9, FALSE)</f>
      </c>
      <c r="AA395" t="s">
        <v>41</v>
      </c>
      <c r="AB395">
        <f>VLOOKUP(D395,Sku_Consolidated!A2:E948, {5}, FALSE)</f>
      </c>
      <c r="AC395">
        <f>IF(VLOOKUP(D395,Sku_Consolidated!A2:S948,19,FALSE)="SHOWCASE", VLOOKUP(U395,Store_Showcase!B2:N134,13, FALSE), IF(VLOOKUP(D395,Sku_Consolidated!A2:S948,19,FALSE)="VAM",VLOOKUP(U395,Store_VAM!B2:N271,13, FALSE),VLOOKUP(U395,Store_SRP!B2:N103,13, FALSE)))</f>
      </c>
      <c r="AD395">
        <f>IF(IFERROR(AC395,TRUE)=TRUE, "-","OK")</f>
      </c>
      <c r="AE395">
        <f>IF(IFERROR(VLOOKUP(U395,Store_Showcase!B2:H134,{5}, FALSE), TRUE)=TRUE, IF(IFERROR(VLOOKUP(U395,Store_SRP!B2:H103,{5}, FALSE), TRUE)=TRUE,VLOOKUP(U395,Store_VAM!B2:H271,{5}, FALSE),VLOOKUP(U395,Store_SRP!B2:H103,{5}, FALSE)), VLOOKUP(U395,Store_Showcase!B2:H134,{5}, FALSE))</f>
      </c>
      <c r="AF395">
        <f>IF(IFERROR(VLOOKUP(U395,Store_Showcase!B2:H134,{6}, FALSE), TRUE)=TRUE, IF(IFERROR(VLOOKUP(U395,Store_SRP!B2:H103,{6}, FALSE), TRUE)=TRUE,VLOOKUP(U395,Store_VAM!B2:H271,{6}, FALSE),VLOOKUP(U395,Store_SRP!B2:H103,{6}, FALSE)), VLOOKUP(U395,Store_Showcase!B2:H134,{6}, FALSE))</f>
      </c>
      <c r="AG395">
        <f>VLOOKUP(D395,Sku_Consolidated!A2:R948,18,FALSE)</f>
      </c>
      <c r="AH395">
        <f>VLOOKUP(D395,Sku_Consolidated!A2:S948,19,FALSE)</f>
      </c>
      <c r="AI395">
        <f>VLOOKUP(D395,Sku_Consolidated!A2:T948,20,FALSE)</f>
      </c>
    </row>
    <row r="396" spans="1:35" x14ac:dyDescent="0.25">
      <c r="A396">
        <v>2024</v>
      </c>
      <c r="B396" t="s">
        <v>30</v>
      </c>
      <c r="C396" t="s">
        <v>31</v>
      </c>
      <c r="D396">
        <v>21870</v>
      </c>
      <c r="E396" t="s">
        <v>271</v>
      </c>
      <c r="F396" s="12" t="s">
        <v>149</v>
      </c>
      <c r="G396" s="12" t="s">
        <v>149</v>
      </c>
      <c r="H396" t="s">
        <v>10</v>
      </c>
      <c r="I396" s="13" t="s">
        <v>372</v>
      </c>
      <c r="J396" s="13">
        <f>IF(H396="EA", I396, 0)</f>
      </c>
      <c r="K396" s="13">
        <f>IF(H396="KG", I396, I396 * VLOOKUP(D396,Sku_Consolidated!A2:U948,21,FALSE))</f>
      </c>
      <c r="L396" s="14" t="s">
        <v>36</v>
      </c>
      <c r="M396">
        <v>88</v>
      </c>
      <c r="N396" s="14" t="s">
        <v>776</v>
      </c>
      <c r="O396" s="14" t="s">
        <v>777</v>
      </c>
      <c r="P396" s="14" t="s">
        <v>36</v>
      </c>
      <c r="Q396" s="14" t="s">
        <v>777</v>
      </c>
      <c r="R396">
        <f>IF(IFERROR(VLOOKUP(U396,Store_Showcase!B2:H134,7, FALSE), TRUE)=TRUE, IF(IFERROR(VLOOKUP(U396,Store_SRP!B2:H103,7, FALSE), TRUE)=TRUE,VLOOKUP(U396,Store_VAM!B2:H271,7, FALSE),VLOOKUP(U396,Store_SRP!B2:H103,7, FALSE)), VLOOKUP(U396,Store_Showcase!B2:H134,7, FALSE))</f>
      </c>
      <c r="S396">
        <f>IF(IFERROR(VLOOKUP(U396,Store_Showcase!B2:K134,10, FALSE), TRUE)=TRUE, IF(IFERROR(VLOOKUP(U396,Store_SRP!B2:K103,10, FALSE), TRUE)=TRUE,VLOOKUP(U396,Store_VAM!B2:K271,10, FALSE),VLOOKUP(U396,Store_SRP!B2:K103,10, FALSE)), VLOOKUP(U396,Store_Showcase!B2:K134,10, FALSE))</f>
      </c>
      <c r="T396">
        <f>IF(VLOOKUP(D396,Sku_Consolidated!A2:S948,19,FALSE)="SHOWCASE", VLOOKUP(U396,Store_Showcase!B2:L134,11, FALSE), IF(VLOOKUP(D396,Sku_Consolidated!A2:S948,19,FALSE)="VAM",VLOOKUP(U396,Store_VAM!B2:L271,11, FALSE),VLOOKUP(U396,Store_SRP!B2:L103,11, FALSE)))</f>
      </c>
      <c r="U396" s="14">
        <v>2012</v>
      </c>
      <c r="V396">
        <f>IF(VLOOKUP(D396,Sku_Consolidated!A2:S948,19,FALSE)="SHOWCASE", VLOOKUP(U396,Store_Showcase!B2:C134,2, FALSE), IF(VLOOKUP(D396,Sku_Consolidated!A2:S948,19,FALSE)="VAM",VLOOKUP(U396,Store_VAM!B2:C271,2, FALSE),VLOOKUP(U396,Store_SRP!B2:C103,2, FALSE)))</f>
      </c>
      <c r="W396">
        <f>VLOOKUP(D396,Sku_Consolidated!A2:G948, 7, FALSE)</f>
      </c>
      <c r="X396">
        <f>VLOOKUP(D396,Sku_Consolidated!A2:K948, 11, FALSE)</f>
      </c>
      <c r="Y396">
        <f>VLOOKUP(D396,Sku_Consolidated!A2:H948, 8, FALSE)</f>
      </c>
      <c r="Z396">
        <f>VLOOKUP(D396,Sku_Consolidated!A2:I948, 9, FALSE)</f>
      </c>
      <c r="AA396" t="s">
        <v>41</v>
      </c>
      <c r="AB396">
        <f>VLOOKUP(D396,Sku_Consolidated!A2:E948, {5}, FALSE)</f>
      </c>
      <c r="AC396">
        <f>IF(VLOOKUP(D396,Sku_Consolidated!A2:S948,19,FALSE)="SHOWCASE", VLOOKUP(U396,Store_Showcase!B2:N134,13, FALSE), IF(VLOOKUP(D396,Sku_Consolidated!A2:S948,19,FALSE)="VAM",VLOOKUP(U396,Store_VAM!B2:N271,13, FALSE),VLOOKUP(U396,Store_SRP!B2:N103,13, FALSE)))</f>
      </c>
      <c r="AD396">
        <f>IF(IFERROR(AC396,TRUE)=TRUE, "-","OK")</f>
      </c>
      <c r="AE396">
        <f>IF(IFERROR(VLOOKUP(U396,Store_Showcase!B2:H134,{5}, FALSE), TRUE)=TRUE, IF(IFERROR(VLOOKUP(U396,Store_SRP!B2:H103,{5}, FALSE), TRUE)=TRUE,VLOOKUP(U396,Store_VAM!B2:H271,{5}, FALSE),VLOOKUP(U396,Store_SRP!B2:H103,{5}, FALSE)), VLOOKUP(U396,Store_Showcase!B2:H134,{5}, FALSE))</f>
      </c>
      <c r="AF396">
        <f>IF(IFERROR(VLOOKUP(U396,Store_Showcase!B2:H134,{6}, FALSE), TRUE)=TRUE, IF(IFERROR(VLOOKUP(U396,Store_SRP!B2:H103,{6}, FALSE), TRUE)=TRUE,VLOOKUP(U396,Store_VAM!B2:H271,{6}, FALSE),VLOOKUP(U396,Store_SRP!B2:H103,{6}, FALSE)), VLOOKUP(U396,Store_Showcase!B2:H134,{6}, FALSE))</f>
      </c>
      <c r="AG396">
        <f>VLOOKUP(D396,Sku_Consolidated!A2:R948,18,FALSE)</f>
      </c>
      <c r="AH396">
        <f>VLOOKUP(D396,Sku_Consolidated!A2:S948,19,FALSE)</f>
      </c>
      <c r="AI396">
        <f>VLOOKUP(D396,Sku_Consolidated!A2:T948,20,FALSE)</f>
      </c>
    </row>
    <row r="397" spans="1:35" x14ac:dyDescent="0.25">
      <c r="A397">
        <v>2024</v>
      </c>
      <c r="B397" t="s">
        <v>30</v>
      </c>
      <c r="C397" t="s">
        <v>31</v>
      </c>
      <c r="D397">
        <v>21871</v>
      </c>
      <c r="E397" t="s">
        <v>402</v>
      </c>
      <c r="F397" s="12" t="s">
        <v>149</v>
      </c>
      <c r="G397" s="12" t="s">
        <v>149</v>
      </c>
      <c r="H397" t="s">
        <v>10</v>
      </c>
      <c r="I397" s="13" t="s">
        <v>278</v>
      </c>
      <c r="J397" s="13">
        <f>IF(H397="EA", I397, 0)</f>
      </c>
      <c r="K397" s="13">
        <f>IF(H397="KG", I397, I397 * VLOOKUP(D397,Sku_Consolidated!A2:U948,21,FALSE))</f>
      </c>
      <c r="L397" s="14" t="s">
        <v>36</v>
      </c>
      <c r="M397">
        <v>88</v>
      </c>
      <c r="N397" s="14" t="s">
        <v>778</v>
      </c>
      <c r="O397" s="14" t="s">
        <v>779</v>
      </c>
      <c r="P397" s="14" t="s">
        <v>36</v>
      </c>
      <c r="Q397" s="14" t="s">
        <v>779</v>
      </c>
      <c r="R397">
        <f>IF(IFERROR(VLOOKUP(U397,Store_Showcase!B2:H134,7, FALSE), TRUE)=TRUE, IF(IFERROR(VLOOKUP(U397,Store_SRP!B2:H103,7, FALSE), TRUE)=TRUE,VLOOKUP(U397,Store_VAM!B2:H271,7, FALSE),VLOOKUP(U397,Store_SRP!B2:H103,7, FALSE)), VLOOKUP(U397,Store_Showcase!B2:H134,7, FALSE))</f>
      </c>
      <c r="S397">
        <f>IF(IFERROR(VLOOKUP(U397,Store_Showcase!B2:K134,10, FALSE), TRUE)=TRUE, IF(IFERROR(VLOOKUP(U397,Store_SRP!B2:K103,10, FALSE), TRUE)=TRUE,VLOOKUP(U397,Store_VAM!B2:K271,10, FALSE),VLOOKUP(U397,Store_SRP!B2:K103,10, FALSE)), VLOOKUP(U397,Store_Showcase!B2:K134,10, FALSE))</f>
      </c>
      <c r="T397">
        <f>IF(VLOOKUP(D397,Sku_Consolidated!A2:S948,19,FALSE)="SHOWCASE", VLOOKUP(U397,Store_Showcase!B2:L134,11, FALSE), IF(VLOOKUP(D397,Sku_Consolidated!A2:S948,19,FALSE)="VAM",VLOOKUP(U397,Store_VAM!B2:L271,11, FALSE),VLOOKUP(U397,Store_SRP!B2:L103,11, FALSE)))</f>
      </c>
      <c r="U397" s="14">
        <v>2012</v>
      </c>
      <c r="V397">
        <f>IF(VLOOKUP(D397,Sku_Consolidated!A2:S948,19,FALSE)="SHOWCASE", VLOOKUP(U397,Store_Showcase!B2:C134,2, FALSE), IF(VLOOKUP(D397,Sku_Consolidated!A2:S948,19,FALSE)="VAM",VLOOKUP(U397,Store_VAM!B2:C271,2, FALSE),VLOOKUP(U397,Store_SRP!B2:C103,2, FALSE)))</f>
      </c>
      <c r="W397">
        <f>VLOOKUP(D397,Sku_Consolidated!A2:G948, 7, FALSE)</f>
      </c>
      <c r="X397">
        <f>VLOOKUP(D397,Sku_Consolidated!A2:K948, 11, FALSE)</f>
      </c>
      <c r="Y397">
        <f>VLOOKUP(D397,Sku_Consolidated!A2:H948, 8, FALSE)</f>
      </c>
      <c r="Z397">
        <f>VLOOKUP(D397,Sku_Consolidated!A2:I948, 9, FALSE)</f>
      </c>
      <c r="AA397" t="s">
        <v>41</v>
      </c>
      <c r="AB397">
        <f>VLOOKUP(D397,Sku_Consolidated!A2:E948, {5}, FALSE)</f>
      </c>
      <c r="AC397">
        <f>IF(VLOOKUP(D397,Sku_Consolidated!A2:S948,19,FALSE)="SHOWCASE", VLOOKUP(U397,Store_Showcase!B2:N134,13, FALSE), IF(VLOOKUP(D397,Sku_Consolidated!A2:S948,19,FALSE)="VAM",VLOOKUP(U397,Store_VAM!B2:N271,13, FALSE),VLOOKUP(U397,Store_SRP!B2:N103,13, FALSE)))</f>
      </c>
      <c r="AD397">
        <f>IF(IFERROR(AC397,TRUE)=TRUE, "-","OK")</f>
      </c>
      <c r="AE397">
        <f>IF(IFERROR(VLOOKUP(U397,Store_Showcase!B2:H134,{5}, FALSE), TRUE)=TRUE, IF(IFERROR(VLOOKUP(U397,Store_SRP!B2:H103,{5}, FALSE), TRUE)=TRUE,VLOOKUP(U397,Store_VAM!B2:H271,{5}, FALSE),VLOOKUP(U397,Store_SRP!B2:H103,{5}, FALSE)), VLOOKUP(U397,Store_Showcase!B2:H134,{5}, FALSE))</f>
      </c>
      <c r="AF397">
        <f>IF(IFERROR(VLOOKUP(U397,Store_Showcase!B2:H134,{6}, FALSE), TRUE)=TRUE, IF(IFERROR(VLOOKUP(U397,Store_SRP!B2:H103,{6}, FALSE), TRUE)=TRUE,VLOOKUP(U397,Store_VAM!B2:H271,{6}, FALSE),VLOOKUP(U397,Store_SRP!B2:H103,{6}, FALSE)), VLOOKUP(U397,Store_Showcase!B2:H134,{6}, FALSE))</f>
      </c>
      <c r="AG397">
        <f>VLOOKUP(D397,Sku_Consolidated!A2:R948,18,FALSE)</f>
      </c>
      <c r="AH397">
        <f>VLOOKUP(D397,Sku_Consolidated!A2:S948,19,FALSE)</f>
      </c>
      <c r="AI397">
        <f>VLOOKUP(D397,Sku_Consolidated!A2:T948,20,FALSE)</f>
      </c>
    </row>
    <row r="398" spans="1:35" x14ac:dyDescent="0.25">
      <c r="A398">
        <v>2024</v>
      </c>
      <c r="B398" t="s">
        <v>30</v>
      </c>
      <c r="C398" t="s">
        <v>31</v>
      </c>
      <c r="D398">
        <v>21921</v>
      </c>
      <c r="E398" t="s">
        <v>232</v>
      </c>
      <c r="F398" s="12" t="s">
        <v>149</v>
      </c>
      <c r="G398" s="12" t="s">
        <v>149</v>
      </c>
      <c r="H398" t="s">
        <v>10</v>
      </c>
      <c r="I398" s="13" t="s">
        <v>598</v>
      </c>
      <c r="J398" s="13">
        <f>IF(H398="EA", I398, 0)</f>
      </c>
      <c r="K398" s="13">
        <f>IF(H398="KG", I398, I398 * VLOOKUP(D398,Sku_Consolidated!A2:U948,21,FALSE))</f>
      </c>
      <c r="L398" s="14" t="s">
        <v>36</v>
      </c>
      <c r="M398">
        <v>86</v>
      </c>
      <c r="N398" s="14" t="s">
        <v>780</v>
      </c>
      <c r="O398" s="14" t="s">
        <v>781</v>
      </c>
      <c r="P398" s="14" t="s">
        <v>36</v>
      </c>
      <c r="Q398" s="14" t="s">
        <v>781</v>
      </c>
      <c r="R398">
        <f>IF(IFERROR(VLOOKUP(U398,Store_Showcase!B2:H134,7, FALSE), TRUE)=TRUE, IF(IFERROR(VLOOKUP(U398,Store_SRP!B2:H103,7, FALSE), TRUE)=TRUE,VLOOKUP(U398,Store_VAM!B2:H271,7, FALSE),VLOOKUP(U398,Store_SRP!B2:H103,7, FALSE)), VLOOKUP(U398,Store_Showcase!B2:H134,7, FALSE))</f>
      </c>
      <c r="S398">
        <f>IF(IFERROR(VLOOKUP(U398,Store_Showcase!B2:K134,10, FALSE), TRUE)=TRUE, IF(IFERROR(VLOOKUP(U398,Store_SRP!B2:K103,10, FALSE), TRUE)=TRUE,VLOOKUP(U398,Store_VAM!B2:K271,10, FALSE),VLOOKUP(U398,Store_SRP!B2:K103,10, FALSE)), VLOOKUP(U398,Store_Showcase!B2:K134,10, FALSE))</f>
      </c>
      <c r="T398">
        <f>IF(VLOOKUP(D398,Sku_Consolidated!A2:S948,19,FALSE)="SHOWCASE", VLOOKUP(U398,Store_Showcase!B2:L134,11, FALSE), IF(VLOOKUP(D398,Sku_Consolidated!A2:S948,19,FALSE)="VAM",VLOOKUP(U398,Store_VAM!B2:L271,11, FALSE),VLOOKUP(U398,Store_SRP!B2:L103,11, FALSE)))</f>
      </c>
      <c r="U398" s="14">
        <v>2012</v>
      </c>
      <c r="V398">
        <f>IF(VLOOKUP(D398,Sku_Consolidated!A2:S948,19,FALSE)="SHOWCASE", VLOOKUP(U398,Store_Showcase!B2:C134,2, FALSE), IF(VLOOKUP(D398,Sku_Consolidated!A2:S948,19,FALSE)="VAM",VLOOKUP(U398,Store_VAM!B2:C271,2, FALSE),VLOOKUP(U398,Store_SRP!B2:C103,2, FALSE)))</f>
      </c>
      <c r="W398">
        <f>VLOOKUP(D398,Sku_Consolidated!A2:G948, 7, FALSE)</f>
      </c>
      <c r="X398">
        <f>VLOOKUP(D398,Sku_Consolidated!A2:K948, 11, FALSE)</f>
      </c>
      <c r="Y398">
        <f>VLOOKUP(D398,Sku_Consolidated!A2:H948, 8, FALSE)</f>
      </c>
      <c r="Z398">
        <f>VLOOKUP(D398,Sku_Consolidated!A2:I948, 9, FALSE)</f>
      </c>
      <c r="AA398" t="s">
        <v>41</v>
      </c>
      <c r="AB398">
        <f>VLOOKUP(D398,Sku_Consolidated!A2:E948, {5}, FALSE)</f>
      </c>
      <c r="AC398">
        <f>IF(VLOOKUP(D398,Sku_Consolidated!A2:S948,19,FALSE)="SHOWCASE", VLOOKUP(U398,Store_Showcase!B2:N134,13, FALSE), IF(VLOOKUP(D398,Sku_Consolidated!A2:S948,19,FALSE)="VAM",VLOOKUP(U398,Store_VAM!B2:N271,13, FALSE),VLOOKUP(U398,Store_SRP!B2:N103,13, FALSE)))</f>
      </c>
      <c r="AD398">
        <f>IF(IFERROR(AC398,TRUE)=TRUE, "-","OK")</f>
      </c>
      <c r="AE398">
        <f>IF(IFERROR(VLOOKUP(U398,Store_Showcase!B2:H134,{5}, FALSE), TRUE)=TRUE, IF(IFERROR(VLOOKUP(U398,Store_SRP!B2:H103,{5}, FALSE), TRUE)=TRUE,VLOOKUP(U398,Store_VAM!B2:H271,{5}, FALSE),VLOOKUP(U398,Store_SRP!B2:H103,{5}, FALSE)), VLOOKUP(U398,Store_Showcase!B2:H134,{5}, FALSE))</f>
      </c>
      <c r="AF398">
        <f>IF(IFERROR(VLOOKUP(U398,Store_Showcase!B2:H134,{6}, FALSE), TRUE)=TRUE, IF(IFERROR(VLOOKUP(U398,Store_SRP!B2:H103,{6}, FALSE), TRUE)=TRUE,VLOOKUP(U398,Store_VAM!B2:H271,{6}, FALSE),VLOOKUP(U398,Store_SRP!B2:H103,{6}, FALSE)), VLOOKUP(U398,Store_Showcase!B2:H134,{6}, FALSE))</f>
      </c>
      <c r="AG398">
        <f>VLOOKUP(D398,Sku_Consolidated!A2:R948,18,FALSE)</f>
      </c>
      <c r="AH398">
        <f>VLOOKUP(D398,Sku_Consolidated!A2:S948,19,FALSE)</f>
      </c>
      <c r="AI398">
        <f>VLOOKUP(D398,Sku_Consolidated!A2:T948,20,FALSE)</f>
      </c>
    </row>
    <row r="399" spans="1:35" x14ac:dyDescent="0.25">
      <c r="A399">
        <v>2024</v>
      </c>
      <c r="B399" t="s">
        <v>30</v>
      </c>
      <c r="C399" t="s">
        <v>31</v>
      </c>
      <c r="D399">
        <v>104086250</v>
      </c>
      <c r="E399" t="s">
        <v>175</v>
      </c>
      <c r="F399" s="12" t="s">
        <v>96</v>
      </c>
      <c r="G399" s="12" t="s">
        <v>96</v>
      </c>
      <c r="H399" t="s">
        <v>34</v>
      </c>
      <c r="I399" s="13" t="s">
        <v>68</v>
      </c>
      <c r="J399" s="13">
        <f>IF(H399="EA", I399, 0)</f>
      </c>
      <c r="K399" s="13">
        <f>IF(H399="KG", I399, I399 * VLOOKUP(D399,Sku_Consolidated!A2:U948,21,FALSE))</f>
      </c>
      <c r="L399" s="14" t="s">
        <v>36</v>
      </c>
      <c r="M399">
        <v>88</v>
      </c>
      <c r="N399" s="14" t="s">
        <v>204</v>
      </c>
      <c r="O399" s="14" t="s">
        <v>205</v>
      </c>
      <c r="P399" s="14" t="s">
        <v>36</v>
      </c>
      <c r="Q399" s="14" t="s">
        <v>205</v>
      </c>
      <c r="R399">
        <f>IF(IFERROR(VLOOKUP(U399,Store_Showcase!B2:H134,7, FALSE), TRUE)=TRUE, IF(IFERROR(VLOOKUP(U399,Store_SRP!B2:H103,7, FALSE), TRUE)=TRUE,VLOOKUP(U399,Store_VAM!B2:H271,7, FALSE),VLOOKUP(U399,Store_SRP!B2:H103,7, FALSE)), VLOOKUP(U399,Store_Showcase!B2:H134,7, FALSE))</f>
      </c>
      <c r="S399">
        <f>IF(IFERROR(VLOOKUP(U399,Store_Showcase!B2:K134,10, FALSE), TRUE)=TRUE, IF(IFERROR(VLOOKUP(U399,Store_SRP!B2:K103,10, FALSE), TRUE)=TRUE,VLOOKUP(U399,Store_VAM!B2:K271,10, FALSE),VLOOKUP(U399,Store_SRP!B2:K103,10, FALSE)), VLOOKUP(U399,Store_Showcase!B2:K134,10, FALSE))</f>
      </c>
      <c r="T399">
        <f>IF(VLOOKUP(D399,Sku_Consolidated!A2:S948,19,FALSE)="SHOWCASE", VLOOKUP(U399,Store_Showcase!B2:L134,11, FALSE), IF(VLOOKUP(D399,Sku_Consolidated!A2:S948,19,FALSE)="VAM",VLOOKUP(U399,Store_VAM!B2:L271,11, FALSE),VLOOKUP(U399,Store_SRP!B2:L103,11, FALSE)))</f>
      </c>
      <c r="U399" s="14">
        <v>2012</v>
      </c>
      <c r="V399">
        <f>IF(VLOOKUP(D399,Sku_Consolidated!A2:S948,19,FALSE)="SHOWCASE", VLOOKUP(U399,Store_Showcase!B2:C134,2, FALSE), IF(VLOOKUP(D399,Sku_Consolidated!A2:S948,19,FALSE)="VAM",VLOOKUP(U399,Store_VAM!B2:C271,2, FALSE),VLOOKUP(U399,Store_SRP!B2:C103,2, FALSE)))</f>
      </c>
      <c r="W399">
        <f>VLOOKUP(D399,Sku_Consolidated!A2:G948, 7, FALSE)</f>
      </c>
      <c r="X399">
        <f>VLOOKUP(D399,Sku_Consolidated!A2:K948, 11, FALSE)</f>
      </c>
      <c r="Y399">
        <f>VLOOKUP(D399,Sku_Consolidated!A2:H948, 8, FALSE)</f>
      </c>
      <c r="Z399">
        <f>VLOOKUP(D399,Sku_Consolidated!A2:I948, 9, FALSE)</f>
      </c>
      <c r="AA399" t="s">
        <v>41</v>
      </c>
      <c r="AB399">
        <f>VLOOKUP(D399,Sku_Consolidated!A2:E948, {5}, FALSE)</f>
      </c>
      <c r="AC399">
        <f>IF(VLOOKUP(D399,Sku_Consolidated!A2:S948,19,FALSE)="SHOWCASE", VLOOKUP(U399,Store_Showcase!B2:N134,13, FALSE), IF(VLOOKUP(D399,Sku_Consolidated!A2:S948,19,FALSE)="VAM",VLOOKUP(U399,Store_VAM!B2:N271,13, FALSE),VLOOKUP(U399,Store_SRP!B2:N103,13, FALSE)))</f>
      </c>
      <c r="AD399">
        <f>IF(IFERROR(AC399,TRUE)=TRUE, "-","OK")</f>
      </c>
      <c r="AE399">
        <f>IF(IFERROR(VLOOKUP(U399,Store_Showcase!B2:H134,{5}, FALSE), TRUE)=TRUE, IF(IFERROR(VLOOKUP(U399,Store_SRP!B2:H103,{5}, FALSE), TRUE)=TRUE,VLOOKUP(U399,Store_VAM!B2:H271,{5}, FALSE),VLOOKUP(U399,Store_SRP!B2:H103,{5}, FALSE)), VLOOKUP(U399,Store_Showcase!B2:H134,{5}, FALSE))</f>
      </c>
      <c r="AF399">
        <f>IF(IFERROR(VLOOKUP(U399,Store_Showcase!B2:H134,{6}, FALSE), TRUE)=TRUE, IF(IFERROR(VLOOKUP(U399,Store_SRP!B2:H103,{6}, FALSE), TRUE)=TRUE,VLOOKUP(U399,Store_VAM!B2:H271,{6}, FALSE),VLOOKUP(U399,Store_SRP!B2:H103,{6}, FALSE)), VLOOKUP(U399,Store_Showcase!B2:H134,{6}, FALSE))</f>
      </c>
      <c r="AG399">
        <f>VLOOKUP(D399,Sku_Consolidated!A2:R948,18,FALSE)</f>
      </c>
      <c r="AH399">
        <f>VLOOKUP(D399,Sku_Consolidated!A2:S948,19,FALSE)</f>
      </c>
      <c r="AI399">
        <f>VLOOKUP(D399,Sku_Consolidated!A2:T948,20,FALSE)</f>
      </c>
    </row>
    <row r="400" spans="1:35" x14ac:dyDescent="0.25">
      <c r="A400">
        <v>2024</v>
      </c>
      <c r="B400" t="s">
        <v>30</v>
      </c>
      <c r="C400" t="s">
        <v>31</v>
      </c>
      <c r="D400">
        <v>104086256</v>
      </c>
      <c r="E400" t="s">
        <v>190</v>
      </c>
      <c r="F400" s="12" t="s">
        <v>96</v>
      </c>
      <c r="G400" s="12" t="s">
        <v>96</v>
      </c>
      <c r="H400" t="s">
        <v>34</v>
      </c>
      <c r="I400" s="13" t="s">
        <v>53</v>
      </c>
      <c r="J400" s="13">
        <f>IF(H400="EA", I400, 0)</f>
      </c>
      <c r="K400" s="13">
        <f>IF(H400="KG", I400, I400 * VLOOKUP(D400,Sku_Consolidated!A2:U948,21,FALSE))</f>
      </c>
      <c r="L400" s="14" t="s">
        <v>36</v>
      </c>
      <c r="M400">
        <v>88</v>
      </c>
      <c r="N400" s="14" t="s">
        <v>202</v>
      </c>
      <c r="O400" s="14" t="s">
        <v>203</v>
      </c>
      <c r="P400" s="14" t="s">
        <v>36</v>
      </c>
      <c r="Q400" s="14" t="s">
        <v>203</v>
      </c>
      <c r="R400">
        <f>IF(IFERROR(VLOOKUP(U400,Store_Showcase!B2:H134,7, FALSE), TRUE)=TRUE, IF(IFERROR(VLOOKUP(U400,Store_SRP!B2:H103,7, FALSE), TRUE)=TRUE,VLOOKUP(U400,Store_VAM!B2:H271,7, FALSE),VLOOKUP(U400,Store_SRP!B2:H103,7, FALSE)), VLOOKUP(U400,Store_Showcase!B2:H134,7, FALSE))</f>
      </c>
      <c r="S400">
        <f>IF(IFERROR(VLOOKUP(U400,Store_Showcase!B2:K134,10, FALSE), TRUE)=TRUE, IF(IFERROR(VLOOKUP(U400,Store_SRP!B2:K103,10, FALSE), TRUE)=TRUE,VLOOKUP(U400,Store_VAM!B2:K271,10, FALSE),VLOOKUP(U400,Store_SRP!B2:K103,10, FALSE)), VLOOKUP(U400,Store_Showcase!B2:K134,10, FALSE))</f>
      </c>
      <c r="T400">
        <f>IF(VLOOKUP(D400,Sku_Consolidated!A2:S948,19,FALSE)="SHOWCASE", VLOOKUP(U400,Store_Showcase!B2:L134,11, FALSE), IF(VLOOKUP(D400,Sku_Consolidated!A2:S948,19,FALSE)="VAM",VLOOKUP(U400,Store_VAM!B2:L271,11, FALSE),VLOOKUP(U400,Store_SRP!B2:L103,11, FALSE)))</f>
      </c>
      <c r="U400" s="14">
        <v>2012</v>
      </c>
      <c r="V400">
        <f>IF(VLOOKUP(D400,Sku_Consolidated!A2:S948,19,FALSE)="SHOWCASE", VLOOKUP(U400,Store_Showcase!B2:C134,2, FALSE), IF(VLOOKUP(D400,Sku_Consolidated!A2:S948,19,FALSE)="VAM",VLOOKUP(U400,Store_VAM!B2:C271,2, FALSE),VLOOKUP(U400,Store_SRP!B2:C103,2, FALSE)))</f>
      </c>
      <c r="W400">
        <f>VLOOKUP(D400,Sku_Consolidated!A2:G948, 7, FALSE)</f>
      </c>
      <c r="X400">
        <f>VLOOKUP(D400,Sku_Consolidated!A2:K948, 11, FALSE)</f>
      </c>
      <c r="Y400">
        <f>VLOOKUP(D400,Sku_Consolidated!A2:H948, 8, FALSE)</f>
      </c>
      <c r="Z400">
        <f>VLOOKUP(D400,Sku_Consolidated!A2:I948, 9, FALSE)</f>
      </c>
      <c r="AA400" t="s">
        <v>41</v>
      </c>
      <c r="AB400">
        <f>VLOOKUP(D400,Sku_Consolidated!A2:E948, {5}, FALSE)</f>
      </c>
      <c r="AC400">
        <f>IF(VLOOKUP(D400,Sku_Consolidated!A2:S948,19,FALSE)="SHOWCASE", VLOOKUP(U400,Store_Showcase!B2:N134,13, FALSE), IF(VLOOKUP(D400,Sku_Consolidated!A2:S948,19,FALSE)="VAM",VLOOKUP(U400,Store_VAM!B2:N271,13, FALSE),VLOOKUP(U400,Store_SRP!B2:N103,13, FALSE)))</f>
      </c>
      <c r="AD400">
        <f>IF(IFERROR(AC400,TRUE)=TRUE, "-","OK")</f>
      </c>
      <c r="AE400">
        <f>IF(IFERROR(VLOOKUP(U400,Store_Showcase!B2:H134,{5}, FALSE), TRUE)=TRUE, IF(IFERROR(VLOOKUP(U400,Store_SRP!B2:H103,{5}, FALSE), TRUE)=TRUE,VLOOKUP(U400,Store_VAM!B2:H271,{5}, FALSE),VLOOKUP(U400,Store_SRP!B2:H103,{5}, FALSE)), VLOOKUP(U400,Store_Showcase!B2:H134,{5}, FALSE))</f>
      </c>
      <c r="AF400">
        <f>IF(IFERROR(VLOOKUP(U400,Store_Showcase!B2:H134,{6}, FALSE), TRUE)=TRUE, IF(IFERROR(VLOOKUP(U400,Store_SRP!B2:H103,{6}, FALSE), TRUE)=TRUE,VLOOKUP(U400,Store_VAM!B2:H271,{6}, FALSE),VLOOKUP(U400,Store_SRP!B2:H103,{6}, FALSE)), VLOOKUP(U400,Store_Showcase!B2:H134,{6}, FALSE))</f>
      </c>
      <c r="AG400">
        <f>VLOOKUP(D400,Sku_Consolidated!A2:R948,18,FALSE)</f>
      </c>
      <c r="AH400">
        <f>VLOOKUP(D400,Sku_Consolidated!A2:S948,19,FALSE)</f>
      </c>
      <c r="AI400">
        <f>VLOOKUP(D400,Sku_Consolidated!A2:T948,20,FALSE)</f>
      </c>
    </row>
    <row r="401" spans="1:35" x14ac:dyDescent="0.25">
      <c r="A401">
        <v>2024</v>
      </c>
      <c r="B401" t="s">
        <v>30</v>
      </c>
      <c r="C401" t="s">
        <v>31</v>
      </c>
      <c r="D401">
        <v>21825</v>
      </c>
      <c r="E401" t="s">
        <v>208</v>
      </c>
      <c r="F401" s="12" t="s">
        <v>96</v>
      </c>
      <c r="G401" s="12" t="s">
        <v>96</v>
      </c>
      <c r="H401" t="s">
        <v>10</v>
      </c>
      <c r="I401" s="13" t="s">
        <v>268</v>
      </c>
      <c r="J401" s="13">
        <f>IF(H401="EA", I401, 0)</f>
      </c>
      <c r="K401" s="13">
        <f>IF(H401="KG", I401, I401 * VLOOKUP(D401,Sku_Consolidated!A2:U948,21,FALSE))</f>
      </c>
      <c r="L401" s="14" t="s">
        <v>36</v>
      </c>
      <c r="M401">
        <v>88</v>
      </c>
      <c r="N401" s="14" t="s">
        <v>782</v>
      </c>
      <c r="O401" s="14" t="s">
        <v>783</v>
      </c>
      <c r="P401" s="14" t="s">
        <v>36</v>
      </c>
      <c r="Q401" s="14" t="s">
        <v>783</v>
      </c>
      <c r="R401">
        <f>IF(IFERROR(VLOOKUP(U401,Store_Showcase!B2:H134,7, FALSE), TRUE)=TRUE, IF(IFERROR(VLOOKUP(U401,Store_SRP!B2:H103,7, FALSE), TRUE)=TRUE,VLOOKUP(U401,Store_VAM!B2:H271,7, FALSE),VLOOKUP(U401,Store_SRP!B2:H103,7, FALSE)), VLOOKUP(U401,Store_Showcase!B2:H134,7, FALSE))</f>
      </c>
      <c r="S401">
        <f>IF(IFERROR(VLOOKUP(U401,Store_Showcase!B2:K134,10, FALSE), TRUE)=TRUE, IF(IFERROR(VLOOKUP(U401,Store_SRP!B2:K103,10, FALSE), TRUE)=TRUE,VLOOKUP(U401,Store_VAM!B2:K271,10, FALSE),VLOOKUP(U401,Store_SRP!B2:K103,10, FALSE)), VLOOKUP(U401,Store_Showcase!B2:K134,10, FALSE))</f>
      </c>
      <c r="T401">
        <f>IF(VLOOKUP(D401,Sku_Consolidated!A2:S948,19,FALSE)="SHOWCASE", VLOOKUP(U401,Store_Showcase!B2:L134,11, FALSE), IF(VLOOKUP(D401,Sku_Consolidated!A2:S948,19,FALSE)="VAM",VLOOKUP(U401,Store_VAM!B2:L271,11, FALSE),VLOOKUP(U401,Store_SRP!B2:L103,11, FALSE)))</f>
      </c>
      <c r="U401" s="14">
        <v>2012</v>
      </c>
      <c r="V401">
        <f>IF(VLOOKUP(D401,Sku_Consolidated!A2:S948,19,FALSE)="SHOWCASE", VLOOKUP(U401,Store_Showcase!B2:C134,2, FALSE), IF(VLOOKUP(D401,Sku_Consolidated!A2:S948,19,FALSE)="VAM",VLOOKUP(U401,Store_VAM!B2:C271,2, FALSE),VLOOKUP(U401,Store_SRP!B2:C103,2, FALSE)))</f>
      </c>
      <c r="W401">
        <f>VLOOKUP(D401,Sku_Consolidated!A2:G948, 7, FALSE)</f>
      </c>
      <c r="X401">
        <f>VLOOKUP(D401,Sku_Consolidated!A2:K948, 11, FALSE)</f>
      </c>
      <c r="Y401">
        <f>VLOOKUP(D401,Sku_Consolidated!A2:H948, 8, FALSE)</f>
      </c>
      <c r="Z401">
        <f>VLOOKUP(D401,Sku_Consolidated!A2:I948, 9, FALSE)</f>
      </c>
      <c r="AA401" t="s">
        <v>41</v>
      </c>
      <c r="AB401">
        <f>VLOOKUP(D401,Sku_Consolidated!A2:E948, {5}, FALSE)</f>
      </c>
      <c r="AC401">
        <f>IF(VLOOKUP(D401,Sku_Consolidated!A2:S948,19,FALSE)="SHOWCASE", VLOOKUP(U401,Store_Showcase!B2:N134,13, FALSE), IF(VLOOKUP(D401,Sku_Consolidated!A2:S948,19,FALSE)="VAM",VLOOKUP(U401,Store_VAM!B2:N271,13, FALSE),VLOOKUP(U401,Store_SRP!B2:N103,13, FALSE)))</f>
      </c>
      <c r="AD401">
        <f>IF(IFERROR(AC401,TRUE)=TRUE, "-","OK")</f>
      </c>
      <c r="AE401">
        <f>IF(IFERROR(VLOOKUP(U401,Store_Showcase!B2:H134,{5}, FALSE), TRUE)=TRUE, IF(IFERROR(VLOOKUP(U401,Store_SRP!B2:H103,{5}, FALSE), TRUE)=TRUE,VLOOKUP(U401,Store_VAM!B2:H271,{5}, FALSE),VLOOKUP(U401,Store_SRP!B2:H103,{5}, FALSE)), VLOOKUP(U401,Store_Showcase!B2:H134,{5}, FALSE))</f>
      </c>
      <c r="AF401">
        <f>IF(IFERROR(VLOOKUP(U401,Store_Showcase!B2:H134,{6}, FALSE), TRUE)=TRUE, IF(IFERROR(VLOOKUP(U401,Store_SRP!B2:H103,{6}, FALSE), TRUE)=TRUE,VLOOKUP(U401,Store_VAM!B2:H271,{6}, FALSE),VLOOKUP(U401,Store_SRP!B2:H103,{6}, FALSE)), VLOOKUP(U401,Store_Showcase!B2:H134,{6}, FALSE))</f>
      </c>
      <c r="AG401">
        <f>VLOOKUP(D401,Sku_Consolidated!A2:R948,18,FALSE)</f>
      </c>
      <c r="AH401">
        <f>VLOOKUP(D401,Sku_Consolidated!A2:S948,19,FALSE)</f>
      </c>
      <c r="AI401">
        <f>VLOOKUP(D401,Sku_Consolidated!A2:T948,20,FALSE)</f>
      </c>
    </row>
    <row r="402" spans="1:35" x14ac:dyDescent="0.25">
      <c r="A402">
        <v>2024</v>
      </c>
      <c r="B402" t="s">
        <v>30</v>
      </c>
      <c r="C402" t="s">
        <v>31</v>
      </c>
      <c r="D402">
        <v>21829</v>
      </c>
      <c r="E402" t="s">
        <v>212</v>
      </c>
      <c r="F402" s="12" t="s">
        <v>96</v>
      </c>
      <c r="G402" s="12" t="s">
        <v>96</v>
      </c>
      <c r="H402" t="s">
        <v>10</v>
      </c>
      <c r="I402" s="13" t="s">
        <v>427</v>
      </c>
      <c r="J402" s="13">
        <f>IF(H402="EA", I402, 0)</f>
      </c>
      <c r="K402" s="13">
        <f>IF(H402="KG", I402, I402 * VLOOKUP(D402,Sku_Consolidated!A2:U948,21,FALSE))</f>
      </c>
      <c r="L402" s="14" t="s">
        <v>36</v>
      </c>
      <c r="M402">
        <v>88</v>
      </c>
      <c r="N402" s="14" t="s">
        <v>784</v>
      </c>
      <c r="O402" s="14" t="s">
        <v>785</v>
      </c>
      <c r="P402" s="14" t="s">
        <v>36</v>
      </c>
      <c r="Q402" s="14" t="s">
        <v>785</v>
      </c>
      <c r="R402">
        <f>IF(IFERROR(VLOOKUP(U402,Store_Showcase!B2:H134,7, FALSE), TRUE)=TRUE, IF(IFERROR(VLOOKUP(U402,Store_SRP!B2:H103,7, FALSE), TRUE)=TRUE,VLOOKUP(U402,Store_VAM!B2:H271,7, FALSE),VLOOKUP(U402,Store_SRP!B2:H103,7, FALSE)), VLOOKUP(U402,Store_Showcase!B2:H134,7, FALSE))</f>
      </c>
      <c r="S402">
        <f>IF(IFERROR(VLOOKUP(U402,Store_Showcase!B2:K134,10, FALSE), TRUE)=TRUE, IF(IFERROR(VLOOKUP(U402,Store_SRP!B2:K103,10, FALSE), TRUE)=TRUE,VLOOKUP(U402,Store_VAM!B2:K271,10, FALSE),VLOOKUP(U402,Store_SRP!B2:K103,10, FALSE)), VLOOKUP(U402,Store_Showcase!B2:K134,10, FALSE))</f>
      </c>
      <c r="T402">
        <f>IF(VLOOKUP(D402,Sku_Consolidated!A2:S948,19,FALSE)="SHOWCASE", VLOOKUP(U402,Store_Showcase!B2:L134,11, FALSE), IF(VLOOKUP(D402,Sku_Consolidated!A2:S948,19,FALSE)="VAM",VLOOKUP(U402,Store_VAM!B2:L271,11, FALSE),VLOOKUP(U402,Store_SRP!B2:L103,11, FALSE)))</f>
      </c>
      <c r="U402" s="14">
        <v>2012</v>
      </c>
      <c r="V402">
        <f>IF(VLOOKUP(D402,Sku_Consolidated!A2:S948,19,FALSE)="SHOWCASE", VLOOKUP(U402,Store_Showcase!B2:C134,2, FALSE), IF(VLOOKUP(D402,Sku_Consolidated!A2:S948,19,FALSE)="VAM",VLOOKUP(U402,Store_VAM!B2:C271,2, FALSE),VLOOKUP(U402,Store_SRP!B2:C103,2, FALSE)))</f>
      </c>
      <c r="W402">
        <f>VLOOKUP(D402,Sku_Consolidated!A2:G948, 7, FALSE)</f>
      </c>
      <c r="X402">
        <f>VLOOKUP(D402,Sku_Consolidated!A2:K948, 11, FALSE)</f>
      </c>
      <c r="Y402">
        <f>VLOOKUP(D402,Sku_Consolidated!A2:H948, 8, FALSE)</f>
      </c>
      <c r="Z402">
        <f>VLOOKUP(D402,Sku_Consolidated!A2:I948, 9, FALSE)</f>
      </c>
      <c r="AA402" t="s">
        <v>41</v>
      </c>
      <c r="AB402">
        <f>VLOOKUP(D402,Sku_Consolidated!A2:E948, {5}, FALSE)</f>
      </c>
      <c r="AC402">
        <f>IF(VLOOKUP(D402,Sku_Consolidated!A2:S948,19,FALSE)="SHOWCASE", VLOOKUP(U402,Store_Showcase!B2:N134,13, FALSE), IF(VLOOKUP(D402,Sku_Consolidated!A2:S948,19,FALSE)="VAM",VLOOKUP(U402,Store_VAM!B2:N271,13, FALSE),VLOOKUP(U402,Store_SRP!B2:N103,13, FALSE)))</f>
      </c>
      <c r="AD402">
        <f>IF(IFERROR(AC402,TRUE)=TRUE, "-","OK")</f>
      </c>
      <c r="AE402">
        <f>IF(IFERROR(VLOOKUP(U402,Store_Showcase!B2:H134,{5}, FALSE), TRUE)=TRUE, IF(IFERROR(VLOOKUP(U402,Store_SRP!B2:H103,{5}, FALSE), TRUE)=TRUE,VLOOKUP(U402,Store_VAM!B2:H271,{5}, FALSE),VLOOKUP(U402,Store_SRP!B2:H103,{5}, FALSE)), VLOOKUP(U402,Store_Showcase!B2:H134,{5}, FALSE))</f>
      </c>
      <c r="AF402">
        <f>IF(IFERROR(VLOOKUP(U402,Store_Showcase!B2:H134,{6}, FALSE), TRUE)=TRUE, IF(IFERROR(VLOOKUP(U402,Store_SRP!B2:H103,{6}, FALSE), TRUE)=TRUE,VLOOKUP(U402,Store_VAM!B2:H271,{6}, FALSE),VLOOKUP(U402,Store_SRP!B2:H103,{6}, FALSE)), VLOOKUP(U402,Store_Showcase!B2:H134,{6}, FALSE))</f>
      </c>
      <c r="AG402">
        <f>VLOOKUP(D402,Sku_Consolidated!A2:R948,18,FALSE)</f>
      </c>
      <c r="AH402">
        <f>VLOOKUP(D402,Sku_Consolidated!A2:S948,19,FALSE)</f>
      </c>
      <c r="AI402">
        <f>VLOOKUP(D402,Sku_Consolidated!A2:T948,20,FALSE)</f>
      </c>
    </row>
    <row r="403" spans="1:35" x14ac:dyDescent="0.25">
      <c r="A403">
        <v>2024</v>
      </c>
      <c r="B403" t="s">
        <v>30</v>
      </c>
      <c r="C403" t="s">
        <v>31</v>
      </c>
      <c r="D403">
        <v>21832</v>
      </c>
      <c r="E403" t="s">
        <v>245</v>
      </c>
      <c r="F403" s="12" t="s">
        <v>96</v>
      </c>
      <c r="G403" s="12" t="s">
        <v>96</v>
      </c>
      <c r="H403" t="s">
        <v>10</v>
      </c>
      <c r="I403" s="13" t="s">
        <v>786</v>
      </c>
      <c r="J403" s="13">
        <f>IF(H403="EA", I403, 0)</f>
      </c>
      <c r="K403" s="13">
        <f>IF(H403="KG", I403, I403 * VLOOKUP(D403,Sku_Consolidated!A2:U948,21,FALSE))</f>
      </c>
      <c r="L403" s="14" t="s">
        <v>36</v>
      </c>
      <c r="M403">
        <v>88</v>
      </c>
      <c r="N403" s="14" t="s">
        <v>787</v>
      </c>
      <c r="O403" s="14" t="s">
        <v>788</v>
      </c>
      <c r="P403" s="14" t="s">
        <v>36</v>
      </c>
      <c r="Q403" s="14" t="s">
        <v>788</v>
      </c>
      <c r="R403">
        <f>IF(IFERROR(VLOOKUP(U403,Store_Showcase!B2:H134,7, FALSE), TRUE)=TRUE, IF(IFERROR(VLOOKUP(U403,Store_SRP!B2:H103,7, FALSE), TRUE)=TRUE,VLOOKUP(U403,Store_VAM!B2:H271,7, FALSE),VLOOKUP(U403,Store_SRP!B2:H103,7, FALSE)), VLOOKUP(U403,Store_Showcase!B2:H134,7, FALSE))</f>
      </c>
      <c r="S403">
        <f>IF(IFERROR(VLOOKUP(U403,Store_Showcase!B2:K134,10, FALSE), TRUE)=TRUE, IF(IFERROR(VLOOKUP(U403,Store_SRP!B2:K103,10, FALSE), TRUE)=TRUE,VLOOKUP(U403,Store_VAM!B2:K271,10, FALSE),VLOOKUP(U403,Store_SRP!B2:K103,10, FALSE)), VLOOKUP(U403,Store_Showcase!B2:K134,10, FALSE))</f>
      </c>
      <c r="T403">
        <f>IF(VLOOKUP(D403,Sku_Consolidated!A2:S948,19,FALSE)="SHOWCASE", VLOOKUP(U403,Store_Showcase!B2:L134,11, FALSE), IF(VLOOKUP(D403,Sku_Consolidated!A2:S948,19,FALSE)="VAM",VLOOKUP(U403,Store_VAM!B2:L271,11, FALSE),VLOOKUP(U403,Store_SRP!B2:L103,11, FALSE)))</f>
      </c>
      <c r="U403" s="14">
        <v>2012</v>
      </c>
      <c r="V403">
        <f>IF(VLOOKUP(D403,Sku_Consolidated!A2:S948,19,FALSE)="SHOWCASE", VLOOKUP(U403,Store_Showcase!B2:C134,2, FALSE), IF(VLOOKUP(D403,Sku_Consolidated!A2:S948,19,FALSE)="VAM",VLOOKUP(U403,Store_VAM!B2:C271,2, FALSE),VLOOKUP(U403,Store_SRP!B2:C103,2, FALSE)))</f>
      </c>
      <c r="W403">
        <f>VLOOKUP(D403,Sku_Consolidated!A2:G948, 7, FALSE)</f>
      </c>
      <c r="X403">
        <f>VLOOKUP(D403,Sku_Consolidated!A2:K948, 11, FALSE)</f>
      </c>
      <c r="Y403">
        <f>VLOOKUP(D403,Sku_Consolidated!A2:H948, 8, FALSE)</f>
      </c>
      <c r="Z403">
        <f>VLOOKUP(D403,Sku_Consolidated!A2:I948, 9, FALSE)</f>
      </c>
      <c r="AA403" t="s">
        <v>41</v>
      </c>
      <c r="AB403">
        <f>VLOOKUP(D403,Sku_Consolidated!A2:E948, {5}, FALSE)</f>
      </c>
      <c r="AC403">
        <f>IF(VLOOKUP(D403,Sku_Consolidated!A2:S948,19,FALSE)="SHOWCASE", VLOOKUP(U403,Store_Showcase!B2:N134,13, FALSE), IF(VLOOKUP(D403,Sku_Consolidated!A2:S948,19,FALSE)="VAM",VLOOKUP(U403,Store_VAM!B2:N271,13, FALSE),VLOOKUP(U403,Store_SRP!B2:N103,13, FALSE)))</f>
      </c>
      <c r="AD403">
        <f>IF(IFERROR(AC403,TRUE)=TRUE, "-","OK")</f>
      </c>
      <c r="AE403">
        <f>IF(IFERROR(VLOOKUP(U403,Store_Showcase!B2:H134,{5}, FALSE), TRUE)=TRUE, IF(IFERROR(VLOOKUP(U403,Store_SRP!B2:H103,{5}, FALSE), TRUE)=TRUE,VLOOKUP(U403,Store_VAM!B2:H271,{5}, FALSE),VLOOKUP(U403,Store_SRP!B2:H103,{5}, FALSE)), VLOOKUP(U403,Store_Showcase!B2:H134,{5}, FALSE))</f>
      </c>
      <c r="AF403">
        <f>IF(IFERROR(VLOOKUP(U403,Store_Showcase!B2:H134,{6}, FALSE), TRUE)=TRUE, IF(IFERROR(VLOOKUP(U403,Store_SRP!B2:H103,{6}, FALSE), TRUE)=TRUE,VLOOKUP(U403,Store_VAM!B2:H271,{6}, FALSE),VLOOKUP(U403,Store_SRP!B2:H103,{6}, FALSE)), VLOOKUP(U403,Store_Showcase!B2:H134,{6}, FALSE))</f>
      </c>
      <c r="AG403">
        <f>VLOOKUP(D403,Sku_Consolidated!A2:R948,18,FALSE)</f>
      </c>
      <c r="AH403">
        <f>VLOOKUP(D403,Sku_Consolidated!A2:S948,19,FALSE)</f>
      </c>
      <c r="AI403">
        <f>VLOOKUP(D403,Sku_Consolidated!A2:T948,20,FALSE)</f>
      </c>
    </row>
    <row r="404" spans="1:35" x14ac:dyDescent="0.25">
      <c r="A404">
        <v>2024</v>
      </c>
      <c r="B404" t="s">
        <v>30</v>
      </c>
      <c r="C404" t="s">
        <v>31</v>
      </c>
      <c r="D404">
        <v>21834</v>
      </c>
      <c r="E404" t="s">
        <v>303</v>
      </c>
      <c r="F404" s="12" t="s">
        <v>96</v>
      </c>
      <c r="G404" s="12" t="s">
        <v>96</v>
      </c>
      <c r="H404" t="s">
        <v>10</v>
      </c>
      <c r="I404" s="13" t="s">
        <v>789</v>
      </c>
      <c r="J404" s="13">
        <f>IF(H404="EA", I404, 0)</f>
      </c>
      <c r="K404" s="13">
        <f>IF(H404="KG", I404, I404 * VLOOKUP(D404,Sku_Consolidated!A2:U948,21,FALSE))</f>
      </c>
      <c r="L404" s="14" t="s">
        <v>36</v>
      </c>
      <c r="M404">
        <v>88</v>
      </c>
      <c r="N404" s="14" t="s">
        <v>790</v>
      </c>
      <c r="O404" s="14" t="s">
        <v>791</v>
      </c>
      <c r="P404" s="14" t="s">
        <v>36</v>
      </c>
      <c r="Q404" s="14" t="s">
        <v>791</v>
      </c>
      <c r="R404">
        <f>IF(IFERROR(VLOOKUP(U404,Store_Showcase!B2:H134,7, FALSE), TRUE)=TRUE, IF(IFERROR(VLOOKUP(U404,Store_SRP!B2:H103,7, FALSE), TRUE)=TRUE,VLOOKUP(U404,Store_VAM!B2:H271,7, FALSE),VLOOKUP(U404,Store_SRP!B2:H103,7, FALSE)), VLOOKUP(U404,Store_Showcase!B2:H134,7, FALSE))</f>
      </c>
      <c r="S404">
        <f>IF(IFERROR(VLOOKUP(U404,Store_Showcase!B2:K134,10, FALSE), TRUE)=TRUE, IF(IFERROR(VLOOKUP(U404,Store_SRP!B2:K103,10, FALSE), TRUE)=TRUE,VLOOKUP(U404,Store_VAM!B2:K271,10, FALSE),VLOOKUP(U404,Store_SRP!B2:K103,10, FALSE)), VLOOKUP(U404,Store_Showcase!B2:K134,10, FALSE))</f>
      </c>
      <c r="T404">
        <f>IF(VLOOKUP(D404,Sku_Consolidated!A2:S948,19,FALSE)="SHOWCASE", VLOOKUP(U404,Store_Showcase!B2:L134,11, FALSE), IF(VLOOKUP(D404,Sku_Consolidated!A2:S948,19,FALSE)="VAM",VLOOKUP(U404,Store_VAM!B2:L271,11, FALSE),VLOOKUP(U404,Store_SRP!B2:L103,11, FALSE)))</f>
      </c>
      <c r="U404" s="14">
        <v>2012</v>
      </c>
      <c r="V404">
        <f>IF(VLOOKUP(D404,Sku_Consolidated!A2:S948,19,FALSE)="SHOWCASE", VLOOKUP(U404,Store_Showcase!B2:C134,2, FALSE), IF(VLOOKUP(D404,Sku_Consolidated!A2:S948,19,FALSE)="VAM",VLOOKUP(U404,Store_VAM!B2:C271,2, FALSE),VLOOKUP(U404,Store_SRP!B2:C103,2, FALSE)))</f>
      </c>
      <c r="W404">
        <f>VLOOKUP(D404,Sku_Consolidated!A2:G948, 7, FALSE)</f>
      </c>
      <c r="X404">
        <f>VLOOKUP(D404,Sku_Consolidated!A2:K948, 11, FALSE)</f>
      </c>
      <c r="Y404">
        <f>VLOOKUP(D404,Sku_Consolidated!A2:H948, 8, FALSE)</f>
      </c>
      <c r="Z404">
        <f>VLOOKUP(D404,Sku_Consolidated!A2:I948, 9, FALSE)</f>
      </c>
      <c r="AA404" t="s">
        <v>41</v>
      </c>
      <c r="AB404">
        <f>VLOOKUP(D404,Sku_Consolidated!A2:E948, {5}, FALSE)</f>
      </c>
      <c r="AC404">
        <f>IF(VLOOKUP(D404,Sku_Consolidated!A2:S948,19,FALSE)="SHOWCASE", VLOOKUP(U404,Store_Showcase!B2:N134,13, FALSE), IF(VLOOKUP(D404,Sku_Consolidated!A2:S948,19,FALSE)="VAM",VLOOKUP(U404,Store_VAM!B2:N271,13, FALSE),VLOOKUP(U404,Store_SRP!B2:N103,13, FALSE)))</f>
      </c>
      <c r="AD404">
        <f>IF(IFERROR(AC404,TRUE)=TRUE, "-","OK")</f>
      </c>
      <c r="AE404">
        <f>IF(IFERROR(VLOOKUP(U404,Store_Showcase!B2:H134,{5}, FALSE), TRUE)=TRUE, IF(IFERROR(VLOOKUP(U404,Store_SRP!B2:H103,{5}, FALSE), TRUE)=TRUE,VLOOKUP(U404,Store_VAM!B2:H271,{5}, FALSE),VLOOKUP(U404,Store_SRP!B2:H103,{5}, FALSE)), VLOOKUP(U404,Store_Showcase!B2:H134,{5}, FALSE))</f>
      </c>
      <c r="AF404">
        <f>IF(IFERROR(VLOOKUP(U404,Store_Showcase!B2:H134,{6}, FALSE), TRUE)=TRUE, IF(IFERROR(VLOOKUP(U404,Store_SRP!B2:H103,{6}, FALSE), TRUE)=TRUE,VLOOKUP(U404,Store_VAM!B2:H271,{6}, FALSE),VLOOKUP(U404,Store_SRP!B2:H103,{6}, FALSE)), VLOOKUP(U404,Store_Showcase!B2:H134,{6}, FALSE))</f>
      </c>
      <c r="AG404">
        <f>VLOOKUP(D404,Sku_Consolidated!A2:R948,18,FALSE)</f>
      </c>
      <c r="AH404">
        <f>VLOOKUP(D404,Sku_Consolidated!A2:S948,19,FALSE)</f>
      </c>
      <c r="AI404">
        <f>VLOOKUP(D404,Sku_Consolidated!A2:T948,20,FALSE)</f>
      </c>
    </row>
    <row r="405" spans="1:35" x14ac:dyDescent="0.25">
      <c r="A405">
        <v>2024</v>
      </c>
      <c r="B405" t="s">
        <v>30</v>
      </c>
      <c r="C405" t="s">
        <v>31</v>
      </c>
      <c r="D405">
        <v>21837</v>
      </c>
      <c r="E405" t="s">
        <v>519</v>
      </c>
      <c r="F405" s="12" t="s">
        <v>96</v>
      </c>
      <c r="G405" s="12" t="s">
        <v>96</v>
      </c>
      <c r="H405" t="s">
        <v>10</v>
      </c>
      <c r="I405" s="13" t="s">
        <v>792</v>
      </c>
      <c r="J405" s="13">
        <f>IF(H405="EA", I405, 0)</f>
      </c>
      <c r="K405" s="13">
        <f>IF(H405="KG", I405, I405 * VLOOKUP(D405,Sku_Consolidated!A2:U948,21,FALSE))</f>
      </c>
      <c r="L405" s="14" t="s">
        <v>36</v>
      </c>
      <c r="M405">
        <v>88</v>
      </c>
      <c r="N405" s="14" t="s">
        <v>793</v>
      </c>
      <c r="O405" s="14" t="s">
        <v>794</v>
      </c>
      <c r="P405" s="14" t="s">
        <v>36</v>
      </c>
      <c r="Q405" s="14" t="s">
        <v>794</v>
      </c>
      <c r="R405">
        <f>IF(IFERROR(VLOOKUP(U405,Store_Showcase!B2:H134,7, FALSE), TRUE)=TRUE, IF(IFERROR(VLOOKUP(U405,Store_SRP!B2:H103,7, FALSE), TRUE)=TRUE,VLOOKUP(U405,Store_VAM!B2:H271,7, FALSE),VLOOKUP(U405,Store_SRP!B2:H103,7, FALSE)), VLOOKUP(U405,Store_Showcase!B2:H134,7, FALSE))</f>
      </c>
      <c r="S405">
        <f>IF(IFERROR(VLOOKUP(U405,Store_Showcase!B2:K134,10, FALSE), TRUE)=TRUE, IF(IFERROR(VLOOKUP(U405,Store_SRP!B2:K103,10, FALSE), TRUE)=TRUE,VLOOKUP(U405,Store_VAM!B2:K271,10, FALSE),VLOOKUP(U405,Store_SRP!B2:K103,10, FALSE)), VLOOKUP(U405,Store_Showcase!B2:K134,10, FALSE))</f>
      </c>
      <c r="T405">
        <f>IF(VLOOKUP(D405,Sku_Consolidated!A2:S948,19,FALSE)="SHOWCASE", VLOOKUP(U405,Store_Showcase!B2:L134,11, FALSE), IF(VLOOKUP(D405,Sku_Consolidated!A2:S948,19,FALSE)="VAM",VLOOKUP(U405,Store_VAM!B2:L271,11, FALSE),VLOOKUP(U405,Store_SRP!B2:L103,11, FALSE)))</f>
      </c>
      <c r="U405" s="14">
        <v>2012</v>
      </c>
      <c r="V405">
        <f>IF(VLOOKUP(D405,Sku_Consolidated!A2:S948,19,FALSE)="SHOWCASE", VLOOKUP(U405,Store_Showcase!B2:C134,2, FALSE), IF(VLOOKUP(D405,Sku_Consolidated!A2:S948,19,FALSE)="VAM",VLOOKUP(U405,Store_VAM!B2:C271,2, FALSE),VLOOKUP(U405,Store_SRP!B2:C103,2, FALSE)))</f>
      </c>
      <c r="W405">
        <f>VLOOKUP(D405,Sku_Consolidated!A2:G948, 7, FALSE)</f>
      </c>
      <c r="X405">
        <f>VLOOKUP(D405,Sku_Consolidated!A2:K948, 11, FALSE)</f>
      </c>
      <c r="Y405">
        <f>VLOOKUP(D405,Sku_Consolidated!A2:H948, 8, FALSE)</f>
      </c>
      <c r="Z405">
        <f>VLOOKUP(D405,Sku_Consolidated!A2:I948, 9, FALSE)</f>
      </c>
      <c r="AA405" t="s">
        <v>41</v>
      </c>
      <c r="AB405">
        <f>VLOOKUP(D405,Sku_Consolidated!A2:E948, {5}, FALSE)</f>
      </c>
      <c r="AC405">
        <f>IF(VLOOKUP(D405,Sku_Consolidated!A2:S948,19,FALSE)="SHOWCASE", VLOOKUP(U405,Store_Showcase!B2:N134,13, FALSE), IF(VLOOKUP(D405,Sku_Consolidated!A2:S948,19,FALSE)="VAM",VLOOKUP(U405,Store_VAM!B2:N271,13, FALSE),VLOOKUP(U405,Store_SRP!B2:N103,13, FALSE)))</f>
      </c>
      <c r="AD405">
        <f>IF(IFERROR(AC405,TRUE)=TRUE, "-","OK")</f>
      </c>
      <c r="AE405">
        <f>IF(IFERROR(VLOOKUP(U405,Store_Showcase!B2:H134,{5}, FALSE), TRUE)=TRUE, IF(IFERROR(VLOOKUP(U405,Store_SRP!B2:H103,{5}, FALSE), TRUE)=TRUE,VLOOKUP(U405,Store_VAM!B2:H271,{5}, FALSE),VLOOKUP(U405,Store_SRP!B2:H103,{5}, FALSE)), VLOOKUP(U405,Store_Showcase!B2:H134,{5}, FALSE))</f>
      </c>
      <c r="AF405">
        <f>IF(IFERROR(VLOOKUP(U405,Store_Showcase!B2:H134,{6}, FALSE), TRUE)=TRUE, IF(IFERROR(VLOOKUP(U405,Store_SRP!B2:H103,{6}, FALSE), TRUE)=TRUE,VLOOKUP(U405,Store_VAM!B2:H271,{6}, FALSE),VLOOKUP(U405,Store_SRP!B2:H103,{6}, FALSE)), VLOOKUP(U405,Store_Showcase!B2:H134,{6}, FALSE))</f>
      </c>
      <c r="AG405">
        <f>VLOOKUP(D405,Sku_Consolidated!A2:R948,18,FALSE)</f>
      </c>
      <c r="AH405">
        <f>VLOOKUP(D405,Sku_Consolidated!A2:S948,19,FALSE)</f>
      </c>
      <c r="AI405">
        <f>VLOOKUP(D405,Sku_Consolidated!A2:T948,20,FALSE)</f>
      </c>
    </row>
    <row r="406" spans="1:35" x14ac:dyDescent="0.25">
      <c r="A406">
        <v>2024</v>
      </c>
      <c r="B406" t="s">
        <v>30</v>
      </c>
      <c r="C406" t="s">
        <v>31</v>
      </c>
      <c r="D406">
        <v>21838</v>
      </c>
      <c r="E406" t="s">
        <v>249</v>
      </c>
      <c r="F406" s="12" t="s">
        <v>96</v>
      </c>
      <c r="G406" s="12" t="s">
        <v>96</v>
      </c>
      <c r="H406" t="s">
        <v>10</v>
      </c>
      <c r="I406" s="13" t="s">
        <v>260</v>
      </c>
      <c r="J406" s="13">
        <f>IF(H406="EA", I406, 0)</f>
      </c>
      <c r="K406" s="13">
        <f>IF(H406="KG", I406, I406 * VLOOKUP(D406,Sku_Consolidated!A2:U948,21,FALSE))</f>
      </c>
      <c r="L406" s="14" t="s">
        <v>36</v>
      </c>
      <c r="M406">
        <v>88</v>
      </c>
      <c r="N406" s="14" t="s">
        <v>795</v>
      </c>
      <c r="O406" s="14" t="s">
        <v>796</v>
      </c>
      <c r="P406" s="14" t="s">
        <v>36</v>
      </c>
      <c r="Q406" s="14" t="s">
        <v>796</v>
      </c>
      <c r="R406">
        <f>IF(IFERROR(VLOOKUP(U406,Store_Showcase!B2:H134,7, FALSE), TRUE)=TRUE, IF(IFERROR(VLOOKUP(U406,Store_SRP!B2:H103,7, FALSE), TRUE)=TRUE,VLOOKUP(U406,Store_VAM!B2:H271,7, FALSE),VLOOKUP(U406,Store_SRP!B2:H103,7, FALSE)), VLOOKUP(U406,Store_Showcase!B2:H134,7, FALSE))</f>
      </c>
      <c r="S406">
        <f>IF(IFERROR(VLOOKUP(U406,Store_Showcase!B2:K134,10, FALSE), TRUE)=TRUE, IF(IFERROR(VLOOKUP(U406,Store_SRP!B2:K103,10, FALSE), TRUE)=TRUE,VLOOKUP(U406,Store_VAM!B2:K271,10, FALSE),VLOOKUP(U406,Store_SRP!B2:K103,10, FALSE)), VLOOKUP(U406,Store_Showcase!B2:K134,10, FALSE))</f>
      </c>
      <c r="T406">
        <f>IF(VLOOKUP(D406,Sku_Consolidated!A2:S948,19,FALSE)="SHOWCASE", VLOOKUP(U406,Store_Showcase!B2:L134,11, FALSE), IF(VLOOKUP(D406,Sku_Consolidated!A2:S948,19,FALSE)="VAM",VLOOKUP(U406,Store_VAM!B2:L271,11, FALSE),VLOOKUP(U406,Store_SRP!B2:L103,11, FALSE)))</f>
      </c>
      <c r="U406" s="14">
        <v>2012</v>
      </c>
      <c r="V406">
        <f>IF(VLOOKUP(D406,Sku_Consolidated!A2:S948,19,FALSE)="SHOWCASE", VLOOKUP(U406,Store_Showcase!B2:C134,2, FALSE), IF(VLOOKUP(D406,Sku_Consolidated!A2:S948,19,FALSE)="VAM",VLOOKUP(U406,Store_VAM!B2:C271,2, FALSE),VLOOKUP(U406,Store_SRP!B2:C103,2, FALSE)))</f>
      </c>
      <c r="W406">
        <f>VLOOKUP(D406,Sku_Consolidated!A2:G948, 7, FALSE)</f>
      </c>
      <c r="X406">
        <f>VLOOKUP(D406,Sku_Consolidated!A2:K948, 11, FALSE)</f>
      </c>
      <c r="Y406">
        <f>VLOOKUP(D406,Sku_Consolidated!A2:H948, 8, FALSE)</f>
      </c>
      <c r="Z406">
        <f>VLOOKUP(D406,Sku_Consolidated!A2:I948, 9, FALSE)</f>
      </c>
      <c r="AA406" t="s">
        <v>41</v>
      </c>
      <c r="AB406">
        <f>VLOOKUP(D406,Sku_Consolidated!A2:E948, {5}, FALSE)</f>
      </c>
      <c r="AC406">
        <f>IF(VLOOKUP(D406,Sku_Consolidated!A2:S948,19,FALSE)="SHOWCASE", VLOOKUP(U406,Store_Showcase!B2:N134,13, FALSE), IF(VLOOKUP(D406,Sku_Consolidated!A2:S948,19,FALSE)="VAM",VLOOKUP(U406,Store_VAM!B2:N271,13, FALSE),VLOOKUP(U406,Store_SRP!B2:N103,13, FALSE)))</f>
      </c>
      <c r="AD406">
        <f>IF(IFERROR(AC406,TRUE)=TRUE, "-","OK")</f>
      </c>
      <c r="AE406">
        <f>IF(IFERROR(VLOOKUP(U406,Store_Showcase!B2:H134,{5}, FALSE), TRUE)=TRUE, IF(IFERROR(VLOOKUP(U406,Store_SRP!B2:H103,{5}, FALSE), TRUE)=TRUE,VLOOKUP(U406,Store_VAM!B2:H271,{5}, FALSE),VLOOKUP(U406,Store_SRP!B2:H103,{5}, FALSE)), VLOOKUP(U406,Store_Showcase!B2:H134,{5}, FALSE))</f>
      </c>
      <c r="AF406">
        <f>IF(IFERROR(VLOOKUP(U406,Store_Showcase!B2:H134,{6}, FALSE), TRUE)=TRUE, IF(IFERROR(VLOOKUP(U406,Store_SRP!B2:H103,{6}, FALSE), TRUE)=TRUE,VLOOKUP(U406,Store_VAM!B2:H271,{6}, FALSE),VLOOKUP(U406,Store_SRP!B2:H103,{6}, FALSE)), VLOOKUP(U406,Store_Showcase!B2:H134,{6}, FALSE))</f>
      </c>
      <c r="AG406">
        <f>VLOOKUP(D406,Sku_Consolidated!A2:R948,18,FALSE)</f>
      </c>
      <c r="AH406">
        <f>VLOOKUP(D406,Sku_Consolidated!A2:S948,19,FALSE)</f>
      </c>
      <c r="AI406">
        <f>VLOOKUP(D406,Sku_Consolidated!A2:T948,20,FALSE)</f>
      </c>
    </row>
    <row r="407" spans="1:35" x14ac:dyDescent="0.25">
      <c r="A407">
        <v>2024</v>
      </c>
      <c r="B407" t="s">
        <v>30</v>
      </c>
      <c r="C407" t="s">
        <v>31</v>
      </c>
      <c r="D407">
        <v>21843</v>
      </c>
      <c r="E407" t="s">
        <v>216</v>
      </c>
      <c r="F407" s="12" t="s">
        <v>96</v>
      </c>
      <c r="G407" s="12" t="s">
        <v>96</v>
      </c>
      <c r="H407" t="s">
        <v>10</v>
      </c>
      <c r="I407" s="13" t="s">
        <v>797</v>
      </c>
      <c r="J407" s="13">
        <f>IF(H407="EA", I407, 0)</f>
      </c>
      <c r="K407" s="13">
        <f>IF(H407="KG", I407, I407 * VLOOKUP(D407,Sku_Consolidated!A2:U948,21,FALSE))</f>
      </c>
      <c r="L407" s="14" t="s">
        <v>36</v>
      </c>
      <c r="M407">
        <v>88</v>
      </c>
      <c r="N407" s="14" t="s">
        <v>798</v>
      </c>
      <c r="O407" s="14" t="s">
        <v>799</v>
      </c>
      <c r="P407" s="14" t="s">
        <v>36</v>
      </c>
      <c r="Q407" s="14" t="s">
        <v>799</v>
      </c>
      <c r="R407">
        <f>IF(IFERROR(VLOOKUP(U407,Store_Showcase!B2:H134,7, FALSE), TRUE)=TRUE, IF(IFERROR(VLOOKUP(U407,Store_SRP!B2:H103,7, FALSE), TRUE)=TRUE,VLOOKUP(U407,Store_VAM!B2:H271,7, FALSE),VLOOKUP(U407,Store_SRP!B2:H103,7, FALSE)), VLOOKUP(U407,Store_Showcase!B2:H134,7, FALSE))</f>
      </c>
      <c r="S407">
        <f>IF(IFERROR(VLOOKUP(U407,Store_Showcase!B2:K134,10, FALSE), TRUE)=TRUE, IF(IFERROR(VLOOKUP(U407,Store_SRP!B2:K103,10, FALSE), TRUE)=TRUE,VLOOKUP(U407,Store_VAM!B2:K271,10, FALSE),VLOOKUP(U407,Store_SRP!B2:K103,10, FALSE)), VLOOKUP(U407,Store_Showcase!B2:K134,10, FALSE))</f>
      </c>
      <c r="T407">
        <f>IF(VLOOKUP(D407,Sku_Consolidated!A2:S948,19,FALSE)="SHOWCASE", VLOOKUP(U407,Store_Showcase!B2:L134,11, FALSE), IF(VLOOKUP(D407,Sku_Consolidated!A2:S948,19,FALSE)="VAM",VLOOKUP(U407,Store_VAM!B2:L271,11, FALSE),VLOOKUP(U407,Store_SRP!B2:L103,11, FALSE)))</f>
      </c>
      <c r="U407" s="14">
        <v>2012</v>
      </c>
      <c r="V407">
        <f>IF(VLOOKUP(D407,Sku_Consolidated!A2:S948,19,FALSE)="SHOWCASE", VLOOKUP(U407,Store_Showcase!B2:C134,2, FALSE), IF(VLOOKUP(D407,Sku_Consolidated!A2:S948,19,FALSE)="VAM",VLOOKUP(U407,Store_VAM!B2:C271,2, FALSE),VLOOKUP(U407,Store_SRP!B2:C103,2, FALSE)))</f>
      </c>
      <c r="W407">
        <f>VLOOKUP(D407,Sku_Consolidated!A2:G948, 7, FALSE)</f>
      </c>
      <c r="X407">
        <f>VLOOKUP(D407,Sku_Consolidated!A2:K948, 11, FALSE)</f>
      </c>
      <c r="Y407">
        <f>VLOOKUP(D407,Sku_Consolidated!A2:H948, 8, FALSE)</f>
      </c>
      <c r="Z407">
        <f>VLOOKUP(D407,Sku_Consolidated!A2:I948, 9, FALSE)</f>
      </c>
      <c r="AA407" t="s">
        <v>41</v>
      </c>
      <c r="AB407">
        <f>VLOOKUP(D407,Sku_Consolidated!A2:E948, {5}, FALSE)</f>
      </c>
      <c r="AC407">
        <f>IF(VLOOKUP(D407,Sku_Consolidated!A2:S948,19,FALSE)="SHOWCASE", VLOOKUP(U407,Store_Showcase!B2:N134,13, FALSE), IF(VLOOKUP(D407,Sku_Consolidated!A2:S948,19,FALSE)="VAM",VLOOKUP(U407,Store_VAM!B2:N271,13, FALSE),VLOOKUP(U407,Store_SRP!B2:N103,13, FALSE)))</f>
      </c>
      <c r="AD407">
        <f>IF(IFERROR(AC407,TRUE)=TRUE, "-","OK")</f>
      </c>
      <c r="AE407">
        <f>IF(IFERROR(VLOOKUP(U407,Store_Showcase!B2:H134,{5}, FALSE), TRUE)=TRUE, IF(IFERROR(VLOOKUP(U407,Store_SRP!B2:H103,{5}, FALSE), TRUE)=TRUE,VLOOKUP(U407,Store_VAM!B2:H271,{5}, FALSE),VLOOKUP(U407,Store_SRP!B2:H103,{5}, FALSE)), VLOOKUP(U407,Store_Showcase!B2:H134,{5}, FALSE))</f>
      </c>
      <c r="AF407">
        <f>IF(IFERROR(VLOOKUP(U407,Store_Showcase!B2:H134,{6}, FALSE), TRUE)=TRUE, IF(IFERROR(VLOOKUP(U407,Store_SRP!B2:H103,{6}, FALSE), TRUE)=TRUE,VLOOKUP(U407,Store_VAM!B2:H271,{6}, FALSE),VLOOKUP(U407,Store_SRP!B2:H103,{6}, FALSE)), VLOOKUP(U407,Store_Showcase!B2:H134,{6}, FALSE))</f>
      </c>
      <c r="AG407">
        <f>VLOOKUP(D407,Sku_Consolidated!A2:R948,18,FALSE)</f>
      </c>
      <c r="AH407">
        <f>VLOOKUP(D407,Sku_Consolidated!A2:S948,19,FALSE)</f>
      </c>
      <c r="AI407">
        <f>VLOOKUP(D407,Sku_Consolidated!A2:T948,20,FALSE)</f>
      </c>
    </row>
    <row r="408" spans="1:35" x14ac:dyDescent="0.25">
      <c r="A408">
        <v>2024</v>
      </c>
      <c r="B408" t="s">
        <v>30</v>
      </c>
      <c r="C408" t="s">
        <v>31</v>
      </c>
      <c r="D408">
        <v>21844</v>
      </c>
      <c r="E408" t="s">
        <v>220</v>
      </c>
      <c r="F408" s="12" t="s">
        <v>96</v>
      </c>
      <c r="G408" s="12" t="s">
        <v>96</v>
      </c>
      <c r="H408" t="s">
        <v>10</v>
      </c>
      <c r="I408" s="13" t="s">
        <v>800</v>
      </c>
      <c r="J408" s="13">
        <f>IF(H408="EA", I408, 0)</f>
      </c>
      <c r="K408" s="13">
        <f>IF(H408="KG", I408, I408 * VLOOKUP(D408,Sku_Consolidated!A2:U948,21,FALSE))</f>
      </c>
      <c r="L408" s="14" t="s">
        <v>36</v>
      </c>
      <c r="M408">
        <v>88</v>
      </c>
      <c r="N408" s="14" t="s">
        <v>801</v>
      </c>
      <c r="O408" s="14" t="s">
        <v>802</v>
      </c>
      <c r="P408" s="14" t="s">
        <v>36</v>
      </c>
      <c r="Q408" s="14" t="s">
        <v>802</v>
      </c>
      <c r="R408">
        <f>IF(IFERROR(VLOOKUP(U408,Store_Showcase!B2:H134,7, FALSE), TRUE)=TRUE, IF(IFERROR(VLOOKUP(U408,Store_SRP!B2:H103,7, FALSE), TRUE)=TRUE,VLOOKUP(U408,Store_VAM!B2:H271,7, FALSE),VLOOKUP(U408,Store_SRP!B2:H103,7, FALSE)), VLOOKUP(U408,Store_Showcase!B2:H134,7, FALSE))</f>
      </c>
      <c r="S408">
        <f>IF(IFERROR(VLOOKUP(U408,Store_Showcase!B2:K134,10, FALSE), TRUE)=TRUE, IF(IFERROR(VLOOKUP(U408,Store_SRP!B2:K103,10, FALSE), TRUE)=TRUE,VLOOKUP(U408,Store_VAM!B2:K271,10, FALSE),VLOOKUP(U408,Store_SRP!B2:K103,10, FALSE)), VLOOKUP(U408,Store_Showcase!B2:K134,10, FALSE))</f>
      </c>
      <c r="T408">
        <f>IF(VLOOKUP(D408,Sku_Consolidated!A2:S948,19,FALSE)="SHOWCASE", VLOOKUP(U408,Store_Showcase!B2:L134,11, FALSE), IF(VLOOKUP(D408,Sku_Consolidated!A2:S948,19,FALSE)="VAM",VLOOKUP(U408,Store_VAM!B2:L271,11, FALSE),VLOOKUP(U408,Store_SRP!B2:L103,11, FALSE)))</f>
      </c>
      <c r="U408" s="14">
        <v>2012</v>
      </c>
      <c r="V408">
        <f>IF(VLOOKUP(D408,Sku_Consolidated!A2:S948,19,FALSE)="SHOWCASE", VLOOKUP(U408,Store_Showcase!B2:C134,2, FALSE), IF(VLOOKUP(D408,Sku_Consolidated!A2:S948,19,FALSE)="VAM",VLOOKUP(U408,Store_VAM!B2:C271,2, FALSE),VLOOKUP(U408,Store_SRP!B2:C103,2, FALSE)))</f>
      </c>
      <c r="W408">
        <f>VLOOKUP(D408,Sku_Consolidated!A2:G948, 7, FALSE)</f>
      </c>
      <c r="X408">
        <f>VLOOKUP(D408,Sku_Consolidated!A2:K948, 11, FALSE)</f>
      </c>
      <c r="Y408">
        <f>VLOOKUP(D408,Sku_Consolidated!A2:H948, 8, FALSE)</f>
      </c>
      <c r="Z408">
        <f>VLOOKUP(D408,Sku_Consolidated!A2:I948, 9, FALSE)</f>
      </c>
      <c r="AA408" t="s">
        <v>41</v>
      </c>
      <c r="AB408">
        <f>VLOOKUP(D408,Sku_Consolidated!A2:E948, {5}, FALSE)</f>
      </c>
      <c r="AC408">
        <f>IF(VLOOKUP(D408,Sku_Consolidated!A2:S948,19,FALSE)="SHOWCASE", VLOOKUP(U408,Store_Showcase!B2:N134,13, FALSE), IF(VLOOKUP(D408,Sku_Consolidated!A2:S948,19,FALSE)="VAM",VLOOKUP(U408,Store_VAM!B2:N271,13, FALSE),VLOOKUP(U408,Store_SRP!B2:N103,13, FALSE)))</f>
      </c>
      <c r="AD408">
        <f>IF(IFERROR(AC408,TRUE)=TRUE, "-","OK")</f>
      </c>
      <c r="AE408">
        <f>IF(IFERROR(VLOOKUP(U408,Store_Showcase!B2:H134,{5}, FALSE), TRUE)=TRUE, IF(IFERROR(VLOOKUP(U408,Store_SRP!B2:H103,{5}, FALSE), TRUE)=TRUE,VLOOKUP(U408,Store_VAM!B2:H271,{5}, FALSE),VLOOKUP(U408,Store_SRP!B2:H103,{5}, FALSE)), VLOOKUP(U408,Store_Showcase!B2:H134,{5}, FALSE))</f>
      </c>
      <c r="AF408">
        <f>IF(IFERROR(VLOOKUP(U408,Store_Showcase!B2:H134,{6}, FALSE), TRUE)=TRUE, IF(IFERROR(VLOOKUP(U408,Store_SRP!B2:H103,{6}, FALSE), TRUE)=TRUE,VLOOKUP(U408,Store_VAM!B2:H271,{6}, FALSE),VLOOKUP(U408,Store_SRP!B2:H103,{6}, FALSE)), VLOOKUP(U408,Store_Showcase!B2:H134,{6}, FALSE))</f>
      </c>
      <c r="AG408">
        <f>VLOOKUP(D408,Sku_Consolidated!A2:R948,18,FALSE)</f>
      </c>
      <c r="AH408">
        <f>VLOOKUP(D408,Sku_Consolidated!A2:S948,19,FALSE)</f>
      </c>
      <c r="AI408">
        <f>VLOOKUP(D408,Sku_Consolidated!A2:T948,20,FALSE)</f>
      </c>
    </row>
    <row r="409" spans="1:35" x14ac:dyDescent="0.25">
      <c r="A409">
        <v>2024</v>
      </c>
      <c r="B409" t="s">
        <v>30</v>
      </c>
      <c r="C409" t="s">
        <v>31</v>
      </c>
      <c r="D409">
        <v>21851</v>
      </c>
      <c r="E409" t="s">
        <v>474</v>
      </c>
      <c r="F409" s="12" t="s">
        <v>96</v>
      </c>
      <c r="G409" s="12" t="s">
        <v>96</v>
      </c>
      <c r="H409" t="s">
        <v>10</v>
      </c>
      <c r="I409" s="13" t="s">
        <v>229</v>
      </c>
      <c r="J409" s="13">
        <f>IF(H409="EA", I409, 0)</f>
      </c>
      <c r="K409" s="13">
        <f>IF(H409="KG", I409, I409 * VLOOKUP(D409,Sku_Consolidated!A2:U948,21,FALSE))</f>
      </c>
      <c r="L409" s="14" t="s">
        <v>36</v>
      </c>
      <c r="M409">
        <v>88</v>
      </c>
      <c r="N409" s="14" t="s">
        <v>803</v>
      </c>
      <c r="O409" s="14" t="s">
        <v>804</v>
      </c>
      <c r="P409" s="14" t="s">
        <v>36</v>
      </c>
      <c r="Q409" s="14" t="s">
        <v>804</v>
      </c>
      <c r="R409">
        <f>IF(IFERROR(VLOOKUP(U409,Store_Showcase!B2:H134,7, FALSE), TRUE)=TRUE, IF(IFERROR(VLOOKUP(U409,Store_SRP!B2:H103,7, FALSE), TRUE)=TRUE,VLOOKUP(U409,Store_VAM!B2:H271,7, FALSE),VLOOKUP(U409,Store_SRP!B2:H103,7, FALSE)), VLOOKUP(U409,Store_Showcase!B2:H134,7, FALSE))</f>
      </c>
      <c r="S409">
        <f>IF(IFERROR(VLOOKUP(U409,Store_Showcase!B2:K134,10, FALSE), TRUE)=TRUE, IF(IFERROR(VLOOKUP(U409,Store_SRP!B2:K103,10, FALSE), TRUE)=TRUE,VLOOKUP(U409,Store_VAM!B2:K271,10, FALSE),VLOOKUP(U409,Store_SRP!B2:K103,10, FALSE)), VLOOKUP(U409,Store_Showcase!B2:K134,10, FALSE))</f>
      </c>
      <c r="T409">
        <f>IF(VLOOKUP(D409,Sku_Consolidated!A2:S948,19,FALSE)="SHOWCASE", VLOOKUP(U409,Store_Showcase!B2:L134,11, FALSE), IF(VLOOKUP(D409,Sku_Consolidated!A2:S948,19,FALSE)="VAM",VLOOKUP(U409,Store_VAM!B2:L271,11, FALSE),VLOOKUP(U409,Store_SRP!B2:L103,11, FALSE)))</f>
      </c>
      <c r="U409" s="14">
        <v>2012</v>
      </c>
      <c r="V409">
        <f>IF(VLOOKUP(D409,Sku_Consolidated!A2:S948,19,FALSE)="SHOWCASE", VLOOKUP(U409,Store_Showcase!B2:C134,2, FALSE), IF(VLOOKUP(D409,Sku_Consolidated!A2:S948,19,FALSE)="VAM",VLOOKUP(U409,Store_VAM!B2:C271,2, FALSE),VLOOKUP(U409,Store_SRP!B2:C103,2, FALSE)))</f>
      </c>
      <c r="W409">
        <f>VLOOKUP(D409,Sku_Consolidated!A2:G948, 7, FALSE)</f>
      </c>
      <c r="X409">
        <f>VLOOKUP(D409,Sku_Consolidated!A2:K948, 11, FALSE)</f>
      </c>
      <c r="Y409">
        <f>VLOOKUP(D409,Sku_Consolidated!A2:H948, 8, FALSE)</f>
      </c>
      <c r="Z409">
        <f>VLOOKUP(D409,Sku_Consolidated!A2:I948, 9, FALSE)</f>
      </c>
      <c r="AA409" t="s">
        <v>41</v>
      </c>
      <c r="AB409">
        <f>VLOOKUP(D409,Sku_Consolidated!A2:E948, {5}, FALSE)</f>
      </c>
      <c r="AC409">
        <f>IF(VLOOKUP(D409,Sku_Consolidated!A2:S948,19,FALSE)="SHOWCASE", VLOOKUP(U409,Store_Showcase!B2:N134,13, FALSE), IF(VLOOKUP(D409,Sku_Consolidated!A2:S948,19,FALSE)="VAM",VLOOKUP(U409,Store_VAM!B2:N271,13, FALSE),VLOOKUP(U409,Store_SRP!B2:N103,13, FALSE)))</f>
      </c>
      <c r="AD409">
        <f>IF(IFERROR(AC409,TRUE)=TRUE, "-","OK")</f>
      </c>
      <c r="AE409">
        <f>IF(IFERROR(VLOOKUP(U409,Store_Showcase!B2:H134,{5}, FALSE), TRUE)=TRUE, IF(IFERROR(VLOOKUP(U409,Store_SRP!B2:H103,{5}, FALSE), TRUE)=TRUE,VLOOKUP(U409,Store_VAM!B2:H271,{5}, FALSE),VLOOKUP(U409,Store_SRP!B2:H103,{5}, FALSE)), VLOOKUP(U409,Store_Showcase!B2:H134,{5}, FALSE))</f>
      </c>
      <c r="AF409">
        <f>IF(IFERROR(VLOOKUP(U409,Store_Showcase!B2:H134,{6}, FALSE), TRUE)=TRUE, IF(IFERROR(VLOOKUP(U409,Store_SRP!B2:H103,{6}, FALSE), TRUE)=TRUE,VLOOKUP(U409,Store_VAM!B2:H271,{6}, FALSE),VLOOKUP(U409,Store_SRP!B2:H103,{6}, FALSE)), VLOOKUP(U409,Store_Showcase!B2:H134,{6}, FALSE))</f>
      </c>
      <c r="AG409">
        <f>VLOOKUP(D409,Sku_Consolidated!A2:R948,18,FALSE)</f>
      </c>
      <c r="AH409">
        <f>VLOOKUP(D409,Sku_Consolidated!A2:S948,19,FALSE)</f>
      </c>
      <c r="AI409">
        <f>VLOOKUP(D409,Sku_Consolidated!A2:T948,20,FALSE)</f>
      </c>
    </row>
    <row r="410" spans="1:35" x14ac:dyDescent="0.25">
      <c r="A410">
        <v>2024</v>
      </c>
      <c r="B410" t="s">
        <v>30</v>
      </c>
      <c r="C410" t="s">
        <v>31</v>
      </c>
      <c r="D410">
        <v>21854</v>
      </c>
      <c r="E410" t="s">
        <v>315</v>
      </c>
      <c r="F410" s="12" t="s">
        <v>96</v>
      </c>
      <c r="G410" s="12" t="s">
        <v>96</v>
      </c>
      <c r="H410" t="s">
        <v>10</v>
      </c>
      <c r="I410" s="13" t="s">
        <v>413</v>
      </c>
      <c r="J410" s="13">
        <f>IF(H410="EA", I410, 0)</f>
      </c>
      <c r="K410" s="13">
        <f>IF(H410="KG", I410, I410 * VLOOKUP(D410,Sku_Consolidated!A2:U948,21,FALSE))</f>
      </c>
      <c r="L410" s="14" t="s">
        <v>36</v>
      </c>
      <c r="M410">
        <v>88</v>
      </c>
      <c r="N410" s="14" t="s">
        <v>805</v>
      </c>
      <c r="O410" s="14" t="s">
        <v>806</v>
      </c>
      <c r="P410" s="14" t="s">
        <v>36</v>
      </c>
      <c r="Q410" s="14" t="s">
        <v>806</v>
      </c>
      <c r="R410">
        <f>IF(IFERROR(VLOOKUP(U410,Store_Showcase!B2:H134,7, FALSE), TRUE)=TRUE, IF(IFERROR(VLOOKUP(U410,Store_SRP!B2:H103,7, FALSE), TRUE)=TRUE,VLOOKUP(U410,Store_VAM!B2:H271,7, FALSE),VLOOKUP(U410,Store_SRP!B2:H103,7, FALSE)), VLOOKUP(U410,Store_Showcase!B2:H134,7, FALSE))</f>
      </c>
      <c r="S410">
        <f>IF(IFERROR(VLOOKUP(U410,Store_Showcase!B2:K134,10, FALSE), TRUE)=TRUE, IF(IFERROR(VLOOKUP(U410,Store_SRP!B2:K103,10, FALSE), TRUE)=TRUE,VLOOKUP(U410,Store_VAM!B2:K271,10, FALSE),VLOOKUP(U410,Store_SRP!B2:K103,10, FALSE)), VLOOKUP(U410,Store_Showcase!B2:K134,10, FALSE))</f>
      </c>
      <c r="T410">
        <f>IF(VLOOKUP(D410,Sku_Consolidated!A2:S948,19,FALSE)="SHOWCASE", VLOOKUP(U410,Store_Showcase!B2:L134,11, FALSE), IF(VLOOKUP(D410,Sku_Consolidated!A2:S948,19,FALSE)="VAM",VLOOKUP(U410,Store_VAM!B2:L271,11, FALSE),VLOOKUP(U410,Store_SRP!B2:L103,11, FALSE)))</f>
      </c>
      <c r="U410" s="14">
        <v>2012</v>
      </c>
      <c r="V410">
        <f>IF(VLOOKUP(D410,Sku_Consolidated!A2:S948,19,FALSE)="SHOWCASE", VLOOKUP(U410,Store_Showcase!B2:C134,2, FALSE), IF(VLOOKUP(D410,Sku_Consolidated!A2:S948,19,FALSE)="VAM",VLOOKUP(U410,Store_VAM!B2:C271,2, FALSE),VLOOKUP(U410,Store_SRP!B2:C103,2, FALSE)))</f>
      </c>
      <c r="W410">
        <f>VLOOKUP(D410,Sku_Consolidated!A2:G948, 7, FALSE)</f>
      </c>
      <c r="X410">
        <f>VLOOKUP(D410,Sku_Consolidated!A2:K948, 11, FALSE)</f>
      </c>
      <c r="Y410">
        <f>VLOOKUP(D410,Sku_Consolidated!A2:H948, 8, FALSE)</f>
      </c>
      <c r="Z410">
        <f>VLOOKUP(D410,Sku_Consolidated!A2:I948, 9, FALSE)</f>
      </c>
      <c r="AA410" t="s">
        <v>41</v>
      </c>
      <c r="AB410">
        <f>VLOOKUP(D410,Sku_Consolidated!A2:E948, {5}, FALSE)</f>
      </c>
      <c r="AC410">
        <f>IF(VLOOKUP(D410,Sku_Consolidated!A2:S948,19,FALSE)="SHOWCASE", VLOOKUP(U410,Store_Showcase!B2:N134,13, FALSE), IF(VLOOKUP(D410,Sku_Consolidated!A2:S948,19,FALSE)="VAM",VLOOKUP(U410,Store_VAM!B2:N271,13, FALSE),VLOOKUP(U410,Store_SRP!B2:N103,13, FALSE)))</f>
      </c>
      <c r="AD410">
        <f>IF(IFERROR(AC410,TRUE)=TRUE, "-","OK")</f>
      </c>
      <c r="AE410">
        <f>IF(IFERROR(VLOOKUP(U410,Store_Showcase!B2:H134,{5}, FALSE), TRUE)=TRUE, IF(IFERROR(VLOOKUP(U410,Store_SRP!B2:H103,{5}, FALSE), TRUE)=TRUE,VLOOKUP(U410,Store_VAM!B2:H271,{5}, FALSE),VLOOKUP(U410,Store_SRP!B2:H103,{5}, FALSE)), VLOOKUP(U410,Store_Showcase!B2:H134,{5}, FALSE))</f>
      </c>
      <c r="AF410">
        <f>IF(IFERROR(VLOOKUP(U410,Store_Showcase!B2:H134,{6}, FALSE), TRUE)=TRUE, IF(IFERROR(VLOOKUP(U410,Store_SRP!B2:H103,{6}, FALSE), TRUE)=TRUE,VLOOKUP(U410,Store_VAM!B2:H271,{6}, FALSE),VLOOKUP(U410,Store_SRP!B2:H103,{6}, FALSE)), VLOOKUP(U410,Store_Showcase!B2:H134,{6}, FALSE))</f>
      </c>
      <c r="AG410">
        <f>VLOOKUP(D410,Sku_Consolidated!A2:R948,18,FALSE)</f>
      </c>
      <c r="AH410">
        <f>VLOOKUP(D410,Sku_Consolidated!A2:S948,19,FALSE)</f>
      </c>
      <c r="AI410">
        <f>VLOOKUP(D410,Sku_Consolidated!A2:T948,20,FALSE)</f>
      </c>
    </row>
    <row r="411" spans="1:35" x14ac:dyDescent="0.25">
      <c r="A411">
        <v>2024</v>
      </c>
      <c r="B411" t="s">
        <v>30</v>
      </c>
      <c r="C411" t="s">
        <v>31</v>
      </c>
      <c r="D411">
        <v>21859</v>
      </c>
      <c r="E411" t="s">
        <v>368</v>
      </c>
      <c r="F411" s="12" t="s">
        <v>96</v>
      </c>
      <c r="G411" s="12" t="s">
        <v>96</v>
      </c>
      <c r="H411" t="s">
        <v>10</v>
      </c>
      <c r="I411" s="13" t="s">
        <v>456</v>
      </c>
      <c r="J411" s="13">
        <f>IF(H411="EA", I411, 0)</f>
      </c>
      <c r="K411" s="13">
        <f>IF(H411="KG", I411, I411 * VLOOKUP(D411,Sku_Consolidated!A2:U948,21,FALSE))</f>
      </c>
      <c r="L411" s="14" t="s">
        <v>36</v>
      </c>
      <c r="M411">
        <v>88</v>
      </c>
      <c r="N411" s="14" t="s">
        <v>807</v>
      </c>
      <c r="O411" s="14" t="s">
        <v>808</v>
      </c>
      <c r="P411" s="14" t="s">
        <v>36</v>
      </c>
      <c r="Q411" s="14" t="s">
        <v>808</v>
      </c>
      <c r="R411">
        <f>IF(IFERROR(VLOOKUP(U411,Store_Showcase!B2:H134,7, FALSE), TRUE)=TRUE, IF(IFERROR(VLOOKUP(U411,Store_SRP!B2:H103,7, FALSE), TRUE)=TRUE,VLOOKUP(U411,Store_VAM!B2:H271,7, FALSE),VLOOKUP(U411,Store_SRP!B2:H103,7, FALSE)), VLOOKUP(U411,Store_Showcase!B2:H134,7, FALSE))</f>
      </c>
      <c r="S411">
        <f>IF(IFERROR(VLOOKUP(U411,Store_Showcase!B2:K134,10, FALSE), TRUE)=TRUE, IF(IFERROR(VLOOKUP(U411,Store_SRP!B2:K103,10, FALSE), TRUE)=TRUE,VLOOKUP(U411,Store_VAM!B2:K271,10, FALSE),VLOOKUP(U411,Store_SRP!B2:K103,10, FALSE)), VLOOKUP(U411,Store_Showcase!B2:K134,10, FALSE))</f>
      </c>
      <c r="T411">
        <f>IF(VLOOKUP(D411,Sku_Consolidated!A2:S948,19,FALSE)="SHOWCASE", VLOOKUP(U411,Store_Showcase!B2:L134,11, FALSE), IF(VLOOKUP(D411,Sku_Consolidated!A2:S948,19,FALSE)="VAM",VLOOKUP(U411,Store_VAM!B2:L271,11, FALSE),VLOOKUP(U411,Store_SRP!B2:L103,11, FALSE)))</f>
      </c>
      <c r="U411" s="14">
        <v>2012</v>
      </c>
      <c r="V411">
        <f>IF(VLOOKUP(D411,Sku_Consolidated!A2:S948,19,FALSE)="SHOWCASE", VLOOKUP(U411,Store_Showcase!B2:C134,2, FALSE), IF(VLOOKUP(D411,Sku_Consolidated!A2:S948,19,FALSE)="VAM",VLOOKUP(U411,Store_VAM!B2:C271,2, FALSE),VLOOKUP(U411,Store_SRP!B2:C103,2, FALSE)))</f>
      </c>
      <c r="W411">
        <f>VLOOKUP(D411,Sku_Consolidated!A2:G948, 7, FALSE)</f>
      </c>
      <c r="X411">
        <f>VLOOKUP(D411,Sku_Consolidated!A2:K948, 11, FALSE)</f>
      </c>
      <c r="Y411">
        <f>VLOOKUP(D411,Sku_Consolidated!A2:H948, 8, FALSE)</f>
      </c>
      <c r="Z411">
        <f>VLOOKUP(D411,Sku_Consolidated!A2:I948, 9, FALSE)</f>
      </c>
      <c r="AA411" t="s">
        <v>41</v>
      </c>
      <c r="AB411">
        <f>VLOOKUP(D411,Sku_Consolidated!A2:E948, {5}, FALSE)</f>
      </c>
      <c r="AC411">
        <f>IF(VLOOKUP(D411,Sku_Consolidated!A2:S948,19,FALSE)="SHOWCASE", VLOOKUP(U411,Store_Showcase!B2:N134,13, FALSE), IF(VLOOKUP(D411,Sku_Consolidated!A2:S948,19,FALSE)="VAM",VLOOKUP(U411,Store_VAM!B2:N271,13, FALSE),VLOOKUP(U411,Store_SRP!B2:N103,13, FALSE)))</f>
      </c>
      <c r="AD411">
        <f>IF(IFERROR(AC411,TRUE)=TRUE, "-","OK")</f>
      </c>
      <c r="AE411">
        <f>IF(IFERROR(VLOOKUP(U411,Store_Showcase!B2:H134,{5}, FALSE), TRUE)=TRUE, IF(IFERROR(VLOOKUP(U411,Store_SRP!B2:H103,{5}, FALSE), TRUE)=TRUE,VLOOKUP(U411,Store_VAM!B2:H271,{5}, FALSE),VLOOKUP(U411,Store_SRP!B2:H103,{5}, FALSE)), VLOOKUP(U411,Store_Showcase!B2:H134,{5}, FALSE))</f>
      </c>
      <c r="AF411">
        <f>IF(IFERROR(VLOOKUP(U411,Store_Showcase!B2:H134,{6}, FALSE), TRUE)=TRUE, IF(IFERROR(VLOOKUP(U411,Store_SRP!B2:H103,{6}, FALSE), TRUE)=TRUE,VLOOKUP(U411,Store_VAM!B2:H271,{6}, FALSE),VLOOKUP(U411,Store_SRP!B2:H103,{6}, FALSE)), VLOOKUP(U411,Store_Showcase!B2:H134,{6}, FALSE))</f>
      </c>
      <c r="AG411">
        <f>VLOOKUP(D411,Sku_Consolidated!A2:R948,18,FALSE)</f>
      </c>
      <c r="AH411">
        <f>VLOOKUP(D411,Sku_Consolidated!A2:S948,19,FALSE)</f>
      </c>
      <c r="AI411">
        <f>VLOOKUP(D411,Sku_Consolidated!A2:T948,20,FALSE)</f>
      </c>
    </row>
    <row r="412" spans="1:35" x14ac:dyDescent="0.25">
      <c r="A412">
        <v>2024</v>
      </c>
      <c r="B412" t="s">
        <v>30</v>
      </c>
      <c r="C412" t="s">
        <v>31</v>
      </c>
      <c r="D412">
        <v>21862</v>
      </c>
      <c r="E412" t="s">
        <v>443</v>
      </c>
      <c r="F412" s="12" t="s">
        <v>96</v>
      </c>
      <c r="G412" s="12" t="s">
        <v>96</v>
      </c>
      <c r="H412" t="s">
        <v>10</v>
      </c>
      <c r="I412" s="13" t="s">
        <v>809</v>
      </c>
      <c r="J412" s="13">
        <f>IF(H412="EA", I412, 0)</f>
      </c>
      <c r="K412" s="13">
        <f>IF(H412="KG", I412, I412 * VLOOKUP(D412,Sku_Consolidated!A2:U948,21,FALSE))</f>
      </c>
      <c r="L412" s="14" t="s">
        <v>36</v>
      </c>
      <c r="M412">
        <v>88</v>
      </c>
      <c r="N412" s="14" t="s">
        <v>810</v>
      </c>
      <c r="O412" s="14" t="s">
        <v>811</v>
      </c>
      <c r="P412" s="14" t="s">
        <v>36</v>
      </c>
      <c r="Q412" s="14" t="s">
        <v>811</v>
      </c>
      <c r="R412">
        <f>IF(IFERROR(VLOOKUP(U412,Store_Showcase!B2:H134,7, FALSE), TRUE)=TRUE, IF(IFERROR(VLOOKUP(U412,Store_SRP!B2:H103,7, FALSE), TRUE)=TRUE,VLOOKUP(U412,Store_VAM!B2:H271,7, FALSE),VLOOKUP(U412,Store_SRP!B2:H103,7, FALSE)), VLOOKUP(U412,Store_Showcase!B2:H134,7, FALSE))</f>
      </c>
      <c r="S412">
        <f>IF(IFERROR(VLOOKUP(U412,Store_Showcase!B2:K134,10, FALSE), TRUE)=TRUE, IF(IFERROR(VLOOKUP(U412,Store_SRP!B2:K103,10, FALSE), TRUE)=TRUE,VLOOKUP(U412,Store_VAM!B2:K271,10, FALSE),VLOOKUP(U412,Store_SRP!B2:K103,10, FALSE)), VLOOKUP(U412,Store_Showcase!B2:K134,10, FALSE))</f>
      </c>
      <c r="T412">
        <f>IF(VLOOKUP(D412,Sku_Consolidated!A2:S948,19,FALSE)="SHOWCASE", VLOOKUP(U412,Store_Showcase!B2:L134,11, FALSE), IF(VLOOKUP(D412,Sku_Consolidated!A2:S948,19,FALSE)="VAM",VLOOKUP(U412,Store_VAM!B2:L271,11, FALSE),VLOOKUP(U412,Store_SRP!B2:L103,11, FALSE)))</f>
      </c>
      <c r="U412" s="14">
        <v>2012</v>
      </c>
      <c r="V412">
        <f>IF(VLOOKUP(D412,Sku_Consolidated!A2:S948,19,FALSE)="SHOWCASE", VLOOKUP(U412,Store_Showcase!B2:C134,2, FALSE), IF(VLOOKUP(D412,Sku_Consolidated!A2:S948,19,FALSE)="VAM",VLOOKUP(U412,Store_VAM!B2:C271,2, FALSE),VLOOKUP(U412,Store_SRP!B2:C103,2, FALSE)))</f>
      </c>
      <c r="W412">
        <f>VLOOKUP(D412,Sku_Consolidated!A2:G948, 7, FALSE)</f>
      </c>
      <c r="X412">
        <f>VLOOKUP(D412,Sku_Consolidated!A2:K948, 11, FALSE)</f>
      </c>
      <c r="Y412">
        <f>VLOOKUP(D412,Sku_Consolidated!A2:H948, 8, FALSE)</f>
      </c>
      <c r="Z412">
        <f>VLOOKUP(D412,Sku_Consolidated!A2:I948, 9, FALSE)</f>
      </c>
      <c r="AA412" t="s">
        <v>41</v>
      </c>
      <c r="AB412">
        <f>VLOOKUP(D412,Sku_Consolidated!A2:E948, {5}, FALSE)</f>
      </c>
      <c r="AC412">
        <f>IF(VLOOKUP(D412,Sku_Consolidated!A2:S948,19,FALSE)="SHOWCASE", VLOOKUP(U412,Store_Showcase!B2:N134,13, FALSE), IF(VLOOKUP(D412,Sku_Consolidated!A2:S948,19,FALSE)="VAM",VLOOKUP(U412,Store_VAM!B2:N271,13, FALSE),VLOOKUP(U412,Store_SRP!B2:N103,13, FALSE)))</f>
      </c>
      <c r="AD412">
        <f>IF(IFERROR(AC412,TRUE)=TRUE, "-","OK")</f>
      </c>
      <c r="AE412">
        <f>IF(IFERROR(VLOOKUP(U412,Store_Showcase!B2:H134,{5}, FALSE), TRUE)=TRUE, IF(IFERROR(VLOOKUP(U412,Store_SRP!B2:H103,{5}, FALSE), TRUE)=TRUE,VLOOKUP(U412,Store_VAM!B2:H271,{5}, FALSE),VLOOKUP(U412,Store_SRP!B2:H103,{5}, FALSE)), VLOOKUP(U412,Store_Showcase!B2:H134,{5}, FALSE))</f>
      </c>
      <c r="AF412">
        <f>IF(IFERROR(VLOOKUP(U412,Store_Showcase!B2:H134,{6}, FALSE), TRUE)=TRUE, IF(IFERROR(VLOOKUP(U412,Store_SRP!B2:H103,{6}, FALSE), TRUE)=TRUE,VLOOKUP(U412,Store_VAM!B2:H271,{6}, FALSE),VLOOKUP(U412,Store_SRP!B2:H103,{6}, FALSE)), VLOOKUP(U412,Store_Showcase!B2:H134,{6}, FALSE))</f>
      </c>
      <c r="AG412">
        <f>VLOOKUP(D412,Sku_Consolidated!A2:R948,18,FALSE)</f>
      </c>
      <c r="AH412">
        <f>VLOOKUP(D412,Sku_Consolidated!A2:S948,19,FALSE)</f>
      </c>
      <c r="AI412">
        <f>VLOOKUP(D412,Sku_Consolidated!A2:T948,20,FALSE)</f>
      </c>
    </row>
    <row r="413" spans="1:35" x14ac:dyDescent="0.25">
      <c r="A413">
        <v>2024</v>
      </c>
      <c r="B413" t="s">
        <v>30</v>
      </c>
      <c r="C413" t="s">
        <v>31</v>
      </c>
      <c r="D413">
        <v>21865</v>
      </c>
      <c r="E413" t="s">
        <v>263</v>
      </c>
      <c r="F413" s="12" t="s">
        <v>96</v>
      </c>
      <c r="G413" s="12" t="s">
        <v>96</v>
      </c>
      <c r="H413" t="s">
        <v>10</v>
      </c>
      <c r="I413" s="13" t="s">
        <v>486</v>
      </c>
      <c r="J413" s="13">
        <f>IF(H413="EA", I413, 0)</f>
      </c>
      <c r="K413" s="13">
        <f>IF(H413="KG", I413, I413 * VLOOKUP(D413,Sku_Consolidated!A2:U948,21,FALSE))</f>
      </c>
      <c r="L413" s="14" t="s">
        <v>36</v>
      </c>
      <c r="M413">
        <v>88</v>
      </c>
      <c r="N413" s="14" t="s">
        <v>812</v>
      </c>
      <c r="O413" s="14" t="s">
        <v>813</v>
      </c>
      <c r="P413" s="14" t="s">
        <v>36</v>
      </c>
      <c r="Q413" s="14" t="s">
        <v>813</v>
      </c>
      <c r="R413">
        <f>IF(IFERROR(VLOOKUP(U413,Store_Showcase!B2:H134,7, FALSE), TRUE)=TRUE, IF(IFERROR(VLOOKUP(U413,Store_SRP!B2:H103,7, FALSE), TRUE)=TRUE,VLOOKUP(U413,Store_VAM!B2:H271,7, FALSE),VLOOKUP(U413,Store_SRP!B2:H103,7, FALSE)), VLOOKUP(U413,Store_Showcase!B2:H134,7, FALSE))</f>
      </c>
      <c r="S413">
        <f>IF(IFERROR(VLOOKUP(U413,Store_Showcase!B2:K134,10, FALSE), TRUE)=TRUE, IF(IFERROR(VLOOKUP(U413,Store_SRP!B2:K103,10, FALSE), TRUE)=TRUE,VLOOKUP(U413,Store_VAM!B2:K271,10, FALSE),VLOOKUP(U413,Store_SRP!B2:K103,10, FALSE)), VLOOKUP(U413,Store_Showcase!B2:K134,10, FALSE))</f>
      </c>
      <c r="T413">
        <f>IF(VLOOKUP(D413,Sku_Consolidated!A2:S948,19,FALSE)="SHOWCASE", VLOOKUP(U413,Store_Showcase!B2:L134,11, FALSE), IF(VLOOKUP(D413,Sku_Consolidated!A2:S948,19,FALSE)="VAM",VLOOKUP(U413,Store_VAM!B2:L271,11, FALSE),VLOOKUP(U413,Store_SRP!B2:L103,11, FALSE)))</f>
      </c>
      <c r="U413" s="14">
        <v>2012</v>
      </c>
      <c r="V413">
        <f>IF(VLOOKUP(D413,Sku_Consolidated!A2:S948,19,FALSE)="SHOWCASE", VLOOKUP(U413,Store_Showcase!B2:C134,2, FALSE), IF(VLOOKUP(D413,Sku_Consolidated!A2:S948,19,FALSE)="VAM",VLOOKUP(U413,Store_VAM!B2:C271,2, FALSE),VLOOKUP(U413,Store_SRP!B2:C103,2, FALSE)))</f>
      </c>
      <c r="W413">
        <f>VLOOKUP(D413,Sku_Consolidated!A2:G948, 7, FALSE)</f>
      </c>
      <c r="X413">
        <f>VLOOKUP(D413,Sku_Consolidated!A2:K948, 11, FALSE)</f>
      </c>
      <c r="Y413">
        <f>VLOOKUP(D413,Sku_Consolidated!A2:H948, 8, FALSE)</f>
      </c>
      <c r="Z413">
        <f>VLOOKUP(D413,Sku_Consolidated!A2:I948, 9, FALSE)</f>
      </c>
      <c r="AA413" t="s">
        <v>41</v>
      </c>
      <c r="AB413">
        <f>VLOOKUP(D413,Sku_Consolidated!A2:E948, {5}, FALSE)</f>
      </c>
      <c r="AC413">
        <f>IF(VLOOKUP(D413,Sku_Consolidated!A2:S948,19,FALSE)="SHOWCASE", VLOOKUP(U413,Store_Showcase!B2:N134,13, FALSE), IF(VLOOKUP(D413,Sku_Consolidated!A2:S948,19,FALSE)="VAM",VLOOKUP(U413,Store_VAM!B2:N271,13, FALSE),VLOOKUP(U413,Store_SRP!B2:N103,13, FALSE)))</f>
      </c>
      <c r="AD413">
        <f>IF(IFERROR(AC413,TRUE)=TRUE, "-","OK")</f>
      </c>
      <c r="AE413">
        <f>IF(IFERROR(VLOOKUP(U413,Store_Showcase!B2:H134,{5}, FALSE), TRUE)=TRUE, IF(IFERROR(VLOOKUP(U413,Store_SRP!B2:H103,{5}, FALSE), TRUE)=TRUE,VLOOKUP(U413,Store_VAM!B2:H271,{5}, FALSE),VLOOKUP(U413,Store_SRP!B2:H103,{5}, FALSE)), VLOOKUP(U413,Store_Showcase!B2:H134,{5}, FALSE))</f>
      </c>
      <c r="AF413">
        <f>IF(IFERROR(VLOOKUP(U413,Store_Showcase!B2:H134,{6}, FALSE), TRUE)=TRUE, IF(IFERROR(VLOOKUP(U413,Store_SRP!B2:H103,{6}, FALSE), TRUE)=TRUE,VLOOKUP(U413,Store_VAM!B2:H271,{6}, FALSE),VLOOKUP(U413,Store_SRP!B2:H103,{6}, FALSE)), VLOOKUP(U413,Store_Showcase!B2:H134,{6}, FALSE))</f>
      </c>
      <c r="AG413">
        <f>VLOOKUP(D413,Sku_Consolidated!A2:R948,18,FALSE)</f>
      </c>
      <c r="AH413">
        <f>VLOOKUP(D413,Sku_Consolidated!A2:S948,19,FALSE)</f>
      </c>
      <c r="AI413">
        <f>VLOOKUP(D413,Sku_Consolidated!A2:T948,20,FALSE)</f>
      </c>
    </row>
    <row r="414" spans="1:35" x14ac:dyDescent="0.25">
      <c r="A414">
        <v>2024</v>
      </c>
      <c r="B414" t="s">
        <v>30</v>
      </c>
      <c r="C414" t="s">
        <v>31</v>
      </c>
      <c r="D414">
        <v>21866</v>
      </c>
      <c r="E414" t="s">
        <v>267</v>
      </c>
      <c r="F414" s="12" t="s">
        <v>96</v>
      </c>
      <c r="G414" s="12" t="s">
        <v>96</v>
      </c>
      <c r="H414" t="s">
        <v>10</v>
      </c>
      <c r="I414" s="13" t="s">
        <v>663</v>
      </c>
      <c r="J414" s="13">
        <f>IF(H414="EA", I414, 0)</f>
      </c>
      <c r="K414" s="13">
        <f>IF(H414="KG", I414, I414 * VLOOKUP(D414,Sku_Consolidated!A2:U948,21,FALSE))</f>
      </c>
      <c r="L414" s="14" t="s">
        <v>36</v>
      </c>
      <c r="M414">
        <v>88</v>
      </c>
      <c r="N414" s="14" t="s">
        <v>814</v>
      </c>
      <c r="O414" s="14" t="s">
        <v>815</v>
      </c>
      <c r="P414" s="14" t="s">
        <v>36</v>
      </c>
      <c r="Q414" s="14" t="s">
        <v>815</v>
      </c>
      <c r="R414">
        <f>IF(IFERROR(VLOOKUP(U414,Store_Showcase!B2:H134,7, FALSE), TRUE)=TRUE, IF(IFERROR(VLOOKUP(U414,Store_SRP!B2:H103,7, FALSE), TRUE)=TRUE,VLOOKUP(U414,Store_VAM!B2:H271,7, FALSE),VLOOKUP(U414,Store_SRP!B2:H103,7, FALSE)), VLOOKUP(U414,Store_Showcase!B2:H134,7, FALSE))</f>
      </c>
      <c r="S414">
        <f>IF(IFERROR(VLOOKUP(U414,Store_Showcase!B2:K134,10, FALSE), TRUE)=TRUE, IF(IFERROR(VLOOKUP(U414,Store_SRP!B2:K103,10, FALSE), TRUE)=TRUE,VLOOKUP(U414,Store_VAM!B2:K271,10, FALSE),VLOOKUP(U414,Store_SRP!B2:K103,10, FALSE)), VLOOKUP(U414,Store_Showcase!B2:K134,10, FALSE))</f>
      </c>
      <c r="T414">
        <f>IF(VLOOKUP(D414,Sku_Consolidated!A2:S948,19,FALSE)="SHOWCASE", VLOOKUP(U414,Store_Showcase!B2:L134,11, FALSE), IF(VLOOKUP(D414,Sku_Consolidated!A2:S948,19,FALSE)="VAM",VLOOKUP(U414,Store_VAM!B2:L271,11, FALSE),VLOOKUP(U414,Store_SRP!B2:L103,11, FALSE)))</f>
      </c>
      <c r="U414" s="14">
        <v>2012</v>
      </c>
      <c r="V414">
        <f>IF(VLOOKUP(D414,Sku_Consolidated!A2:S948,19,FALSE)="SHOWCASE", VLOOKUP(U414,Store_Showcase!B2:C134,2, FALSE), IF(VLOOKUP(D414,Sku_Consolidated!A2:S948,19,FALSE)="VAM",VLOOKUP(U414,Store_VAM!B2:C271,2, FALSE),VLOOKUP(U414,Store_SRP!B2:C103,2, FALSE)))</f>
      </c>
      <c r="W414">
        <f>VLOOKUP(D414,Sku_Consolidated!A2:G948, 7, FALSE)</f>
      </c>
      <c r="X414">
        <f>VLOOKUP(D414,Sku_Consolidated!A2:K948, 11, FALSE)</f>
      </c>
      <c r="Y414">
        <f>VLOOKUP(D414,Sku_Consolidated!A2:H948, 8, FALSE)</f>
      </c>
      <c r="Z414">
        <f>VLOOKUP(D414,Sku_Consolidated!A2:I948, 9, FALSE)</f>
      </c>
      <c r="AA414" t="s">
        <v>41</v>
      </c>
      <c r="AB414">
        <f>VLOOKUP(D414,Sku_Consolidated!A2:E948, {5}, FALSE)</f>
      </c>
      <c r="AC414">
        <f>IF(VLOOKUP(D414,Sku_Consolidated!A2:S948,19,FALSE)="SHOWCASE", VLOOKUP(U414,Store_Showcase!B2:N134,13, FALSE), IF(VLOOKUP(D414,Sku_Consolidated!A2:S948,19,FALSE)="VAM",VLOOKUP(U414,Store_VAM!B2:N271,13, FALSE),VLOOKUP(U414,Store_SRP!B2:N103,13, FALSE)))</f>
      </c>
      <c r="AD414">
        <f>IF(IFERROR(AC414,TRUE)=TRUE, "-","OK")</f>
      </c>
      <c r="AE414">
        <f>IF(IFERROR(VLOOKUP(U414,Store_Showcase!B2:H134,{5}, FALSE), TRUE)=TRUE, IF(IFERROR(VLOOKUP(U414,Store_SRP!B2:H103,{5}, FALSE), TRUE)=TRUE,VLOOKUP(U414,Store_VAM!B2:H271,{5}, FALSE),VLOOKUP(U414,Store_SRP!B2:H103,{5}, FALSE)), VLOOKUP(U414,Store_Showcase!B2:H134,{5}, FALSE))</f>
      </c>
      <c r="AF414">
        <f>IF(IFERROR(VLOOKUP(U414,Store_Showcase!B2:H134,{6}, FALSE), TRUE)=TRUE, IF(IFERROR(VLOOKUP(U414,Store_SRP!B2:H103,{6}, FALSE), TRUE)=TRUE,VLOOKUP(U414,Store_VAM!B2:H271,{6}, FALSE),VLOOKUP(U414,Store_SRP!B2:H103,{6}, FALSE)), VLOOKUP(U414,Store_Showcase!B2:H134,{6}, FALSE))</f>
      </c>
      <c r="AG414">
        <f>VLOOKUP(D414,Sku_Consolidated!A2:R948,18,FALSE)</f>
      </c>
      <c r="AH414">
        <f>VLOOKUP(D414,Sku_Consolidated!A2:S948,19,FALSE)</f>
      </c>
      <c r="AI414">
        <f>VLOOKUP(D414,Sku_Consolidated!A2:T948,20,FALSE)</f>
      </c>
    </row>
    <row r="415" spans="1:35" x14ac:dyDescent="0.25">
      <c r="A415">
        <v>2024</v>
      </c>
      <c r="B415" t="s">
        <v>30</v>
      </c>
      <c r="C415" t="s">
        <v>31</v>
      </c>
      <c r="D415">
        <v>21870</v>
      </c>
      <c r="E415" t="s">
        <v>271</v>
      </c>
      <c r="F415" s="12" t="s">
        <v>96</v>
      </c>
      <c r="G415" s="12" t="s">
        <v>96</v>
      </c>
      <c r="H415" t="s">
        <v>10</v>
      </c>
      <c r="I415" s="13" t="s">
        <v>504</v>
      </c>
      <c r="J415" s="13">
        <f>IF(H415="EA", I415, 0)</f>
      </c>
      <c r="K415" s="13">
        <f>IF(H415="KG", I415, I415 * VLOOKUP(D415,Sku_Consolidated!A2:U948,21,FALSE))</f>
      </c>
      <c r="L415" s="14" t="s">
        <v>36</v>
      </c>
      <c r="M415">
        <v>88</v>
      </c>
      <c r="N415" s="14" t="s">
        <v>816</v>
      </c>
      <c r="O415" s="14" t="s">
        <v>817</v>
      </c>
      <c r="P415" s="14" t="s">
        <v>36</v>
      </c>
      <c r="Q415" s="14" t="s">
        <v>817</v>
      </c>
      <c r="R415">
        <f>IF(IFERROR(VLOOKUP(U415,Store_Showcase!B2:H134,7, FALSE), TRUE)=TRUE, IF(IFERROR(VLOOKUP(U415,Store_SRP!B2:H103,7, FALSE), TRUE)=TRUE,VLOOKUP(U415,Store_VAM!B2:H271,7, FALSE),VLOOKUP(U415,Store_SRP!B2:H103,7, FALSE)), VLOOKUP(U415,Store_Showcase!B2:H134,7, FALSE))</f>
      </c>
      <c r="S415">
        <f>IF(IFERROR(VLOOKUP(U415,Store_Showcase!B2:K134,10, FALSE), TRUE)=TRUE, IF(IFERROR(VLOOKUP(U415,Store_SRP!B2:K103,10, FALSE), TRUE)=TRUE,VLOOKUP(U415,Store_VAM!B2:K271,10, FALSE),VLOOKUP(U415,Store_SRP!B2:K103,10, FALSE)), VLOOKUP(U415,Store_Showcase!B2:K134,10, FALSE))</f>
      </c>
      <c r="T415">
        <f>IF(VLOOKUP(D415,Sku_Consolidated!A2:S948,19,FALSE)="SHOWCASE", VLOOKUP(U415,Store_Showcase!B2:L134,11, FALSE), IF(VLOOKUP(D415,Sku_Consolidated!A2:S948,19,FALSE)="VAM",VLOOKUP(U415,Store_VAM!B2:L271,11, FALSE),VLOOKUP(U415,Store_SRP!B2:L103,11, FALSE)))</f>
      </c>
      <c r="U415" s="14">
        <v>2012</v>
      </c>
      <c r="V415">
        <f>IF(VLOOKUP(D415,Sku_Consolidated!A2:S948,19,FALSE)="SHOWCASE", VLOOKUP(U415,Store_Showcase!B2:C134,2, FALSE), IF(VLOOKUP(D415,Sku_Consolidated!A2:S948,19,FALSE)="VAM",VLOOKUP(U415,Store_VAM!B2:C271,2, FALSE),VLOOKUP(U415,Store_SRP!B2:C103,2, FALSE)))</f>
      </c>
      <c r="W415">
        <f>VLOOKUP(D415,Sku_Consolidated!A2:G948, 7, FALSE)</f>
      </c>
      <c r="X415">
        <f>VLOOKUP(D415,Sku_Consolidated!A2:K948, 11, FALSE)</f>
      </c>
      <c r="Y415">
        <f>VLOOKUP(D415,Sku_Consolidated!A2:H948, 8, FALSE)</f>
      </c>
      <c r="Z415">
        <f>VLOOKUP(D415,Sku_Consolidated!A2:I948, 9, FALSE)</f>
      </c>
      <c r="AA415" t="s">
        <v>41</v>
      </c>
      <c r="AB415">
        <f>VLOOKUP(D415,Sku_Consolidated!A2:E948, {5}, FALSE)</f>
      </c>
      <c r="AC415">
        <f>IF(VLOOKUP(D415,Sku_Consolidated!A2:S948,19,FALSE)="SHOWCASE", VLOOKUP(U415,Store_Showcase!B2:N134,13, FALSE), IF(VLOOKUP(D415,Sku_Consolidated!A2:S948,19,FALSE)="VAM",VLOOKUP(U415,Store_VAM!B2:N271,13, FALSE),VLOOKUP(U415,Store_SRP!B2:N103,13, FALSE)))</f>
      </c>
      <c r="AD415">
        <f>IF(IFERROR(AC415,TRUE)=TRUE, "-","OK")</f>
      </c>
      <c r="AE415">
        <f>IF(IFERROR(VLOOKUP(U415,Store_Showcase!B2:H134,{5}, FALSE), TRUE)=TRUE, IF(IFERROR(VLOOKUP(U415,Store_SRP!B2:H103,{5}, FALSE), TRUE)=TRUE,VLOOKUP(U415,Store_VAM!B2:H271,{5}, FALSE),VLOOKUP(U415,Store_SRP!B2:H103,{5}, FALSE)), VLOOKUP(U415,Store_Showcase!B2:H134,{5}, FALSE))</f>
      </c>
      <c r="AF415">
        <f>IF(IFERROR(VLOOKUP(U415,Store_Showcase!B2:H134,{6}, FALSE), TRUE)=TRUE, IF(IFERROR(VLOOKUP(U415,Store_SRP!B2:H103,{6}, FALSE), TRUE)=TRUE,VLOOKUP(U415,Store_VAM!B2:H271,{6}, FALSE),VLOOKUP(U415,Store_SRP!B2:H103,{6}, FALSE)), VLOOKUP(U415,Store_Showcase!B2:H134,{6}, FALSE))</f>
      </c>
      <c r="AG415">
        <f>VLOOKUP(D415,Sku_Consolidated!A2:R948,18,FALSE)</f>
      </c>
      <c r="AH415">
        <f>VLOOKUP(D415,Sku_Consolidated!A2:S948,19,FALSE)</f>
      </c>
      <c r="AI415">
        <f>VLOOKUP(D415,Sku_Consolidated!A2:T948,20,FALSE)</f>
      </c>
    </row>
    <row r="416" spans="1:35" x14ac:dyDescent="0.25">
      <c r="A416">
        <v>2024</v>
      </c>
      <c r="B416" t="s">
        <v>30</v>
      </c>
      <c r="C416" t="s">
        <v>31</v>
      </c>
      <c r="D416">
        <v>21872</v>
      </c>
      <c r="E416" t="s">
        <v>228</v>
      </c>
      <c r="F416" s="12" t="s">
        <v>96</v>
      </c>
      <c r="G416" s="12" t="s">
        <v>96</v>
      </c>
      <c r="H416" t="s">
        <v>10</v>
      </c>
      <c r="I416" s="13" t="s">
        <v>818</v>
      </c>
      <c r="J416" s="13">
        <f>IF(H416="EA", I416, 0)</f>
      </c>
      <c r="K416" s="13">
        <f>IF(H416="KG", I416, I416 * VLOOKUP(D416,Sku_Consolidated!A2:U948,21,FALSE))</f>
      </c>
      <c r="L416" s="14" t="s">
        <v>36</v>
      </c>
      <c r="M416">
        <v>88</v>
      </c>
      <c r="N416" s="14" t="s">
        <v>819</v>
      </c>
      <c r="O416" s="14" t="s">
        <v>820</v>
      </c>
      <c r="P416" s="14" t="s">
        <v>36</v>
      </c>
      <c r="Q416" s="14" t="s">
        <v>820</v>
      </c>
      <c r="R416">
        <f>IF(IFERROR(VLOOKUP(U416,Store_Showcase!B2:H134,7, FALSE), TRUE)=TRUE, IF(IFERROR(VLOOKUP(U416,Store_SRP!B2:H103,7, FALSE), TRUE)=TRUE,VLOOKUP(U416,Store_VAM!B2:H271,7, FALSE),VLOOKUP(U416,Store_SRP!B2:H103,7, FALSE)), VLOOKUP(U416,Store_Showcase!B2:H134,7, FALSE))</f>
      </c>
      <c r="S416">
        <f>IF(IFERROR(VLOOKUP(U416,Store_Showcase!B2:K134,10, FALSE), TRUE)=TRUE, IF(IFERROR(VLOOKUP(U416,Store_SRP!B2:K103,10, FALSE), TRUE)=TRUE,VLOOKUP(U416,Store_VAM!B2:K271,10, FALSE),VLOOKUP(U416,Store_SRP!B2:K103,10, FALSE)), VLOOKUP(U416,Store_Showcase!B2:K134,10, FALSE))</f>
      </c>
      <c r="T416">
        <f>IF(VLOOKUP(D416,Sku_Consolidated!A2:S948,19,FALSE)="SHOWCASE", VLOOKUP(U416,Store_Showcase!B2:L134,11, FALSE), IF(VLOOKUP(D416,Sku_Consolidated!A2:S948,19,FALSE)="VAM",VLOOKUP(U416,Store_VAM!B2:L271,11, FALSE),VLOOKUP(U416,Store_SRP!B2:L103,11, FALSE)))</f>
      </c>
      <c r="U416" s="14">
        <v>2012</v>
      </c>
      <c r="V416">
        <f>IF(VLOOKUP(D416,Sku_Consolidated!A2:S948,19,FALSE)="SHOWCASE", VLOOKUP(U416,Store_Showcase!B2:C134,2, FALSE), IF(VLOOKUP(D416,Sku_Consolidated!A2:S948,19,FALSE)="VAM",VLOOKUP(U416,Store_VAM!B2:C271,2, FALSE),VLOOKUP(U416,Store_SRP!B2:C103,2, FALSE)))</f>
      </c>
      <c r="W416">
        <f>VLOOKUP(D416,Sku_Consolidated!A2:G948, 7, FALSE)</f>
      </c>
      <c r="X416">
        <f>VLOOKUP(D416,Sku_Consolidated!A2:K948, 11, FALSE)</f>
      </c>
      <c r="Y416">
        <f>VLOOKUP(D416,Sku_Consolidated!A2:H948, 8, FALSE)</f>
      </c>
      <c r="Z416">
        <f>VLOOKUP(D416,Sku_Consolidated!A2:I948, 9, FALSE)</f>
      </c>
      <c r="AA416" t="s">
        <v>41</v>
      </c>
      <c r="AB416">
        <f>VLOOKUP(D416,Sku_Consolidated!A2:E948, {5}, FALSE)</f>
      </c>
      <c r="AC416">
        <f>IF(VLOOKUP(D416,Sku_Consolidated!A2:S948,19,FALSE)="SHOWCASE", VLOOKUP(U416,Store_Showcase!B2:N134,13, FALSE), IF(VLOOKUP(D416,Sku_Consolidated!A2:S948,19,FALSE)="VAM",VLOOKUP(U416,Store_VAM!B2:N271,13, FALSE),VLOOKUP(U416,Store_SRP!B2:N103,13, FALSE)))</f>
      </c>
      <c r="AD416">
        <f>IF(IFERROR(AC416,TRUE)=TRUE, "-","OK")</f>
      </c>
      <c r="AE416">
        <f>IF(IFERROR(VLOOKUP(U416,Store_Showcase!B2:H134,{5}, FALSE), TRUE)=TRUE, IF(IFERROR(VLOOKUP(U416,Store_SRP!B2:H103,{5}, FALSE), TRUE)=TRUE,VLOOKUP(U416,Store_VAM!B2:H271,{5}, FALSE),VLOOKUP(U416,Store_SRP!B2:H103,{5}, FALSE)), VLOOKUP(U416,Store_Showcase!B2:H134,{5}, FALSE))</f>
      </c>
      <c r="AF416">
        <f>IF(IFERROR(VLOOKUP(U416,Store_Showcase!B2:H134,{6}, FALSE), TRUE)=TRUE, IF(IFERROR(VLOOKUP(U416,Store_SRP!B2:H103,{6}, FALSE), TRUE)=TRUE,VLOOKUP(U416,Store_VAM!B2:H271,{6}, FALSE),VLOOKUP(U416,Store_SRP!B2:H103,{6}, FALSE)), VLOOKUP(U416,Store_Showcase!B2:H134,{6}, FALSE))</f>
      </c>
      <c r="AG416">
        <f>VLOOKUP(D416,Sku_Consolidated!A2:R948,18,FALSE)</f>
      </c>
      <c r="AH416">
        <f>VLOOKUP(D416,Sku_Consolidated!A2:S948,19,FALSE)</f>
      </c>
      <c r="AI416">
        <f>VLOOKUP(D416,Sku_Consolidated!A2:T948,20,FALSE)</f>
      </c>
    </row>
    <row r="417" spans="1:35" x14ac:dyDescent="0.25">
      <c r="A417">
        <v>2024</v>
      </c>
      <c r="B417" t="s">
        <v>30</v>
      </c>
      <c r="C417" t="s">
        <v>31</v>
      </c>
      <c r="D417">
        <v>21892</v>
      </c>
      <c r="E417" t="s">
        <v>378</v>
      </c>
      <c r="F417" s="12" t="s">
        <v>96</v>
      </c>
      <c r="G417" s="12" t="s">
        <v>96</v>
      </c>
      <c r="H417" t="s">
        <v>10</v>
      </c>
      <c r="I417" s="13" t="s">
        <v>593</v>
      </c>
      <c r="J417" s="13">
        <f>IF(H417="EA", I417, 0)</f>
      </c>
      <c r="K417" s="13">
        <f>IF(H417="KG", I417, I417 * VLOOKUP(D417,Sku_Consolidated!A2:U948,21,FALSE))</f>
      </c>
      <c r="L417" s="14" t="s">
        <v>36</v>
      </c>
      <c r="M417">
        <v>88</v>
      </c>
      <c r="N417" s="14" t="s">
        <v>821</v>
      </c>
      <c r="O417" s="14" t="s">
        <v>822</v>
      </c>
      <c r="P417" s="14" t="s">
        <v>36</v>
      </c>
      <c r="Q417" s="14" t="s">
        <v>822</v>
      </c>
      <c r="R417">
        <f>IF(IFERROR(VLOOKUP(U417,Store_Showcase!B2:H134,7, FALSE), TRUE)=TRUE, IF(IFERROR(VLOOKUP(U417,Store_SRP!B2:H103,7, FALSE), TRUE)=TRUE,VLOOKUP(U417,Store_VAM!B2:H271,7, FALSE),VLOOKUP(U417,Store_SRP!B2:H103,7, FALSE)), VLOOKUP(U417,Store_Showcase!B2:H134,7, FALSE))</f>
      </c>
      <c r="S417">
        <f>IF(IFERROR(VLOOKUP(U417,Store_Showcase!B2:K134,10, FALSE), TRUE)=TRUE, IF(IFERROR(VLOOKUP(U417,Store_SRP!B2:K103,10, FALSE), TRUE)=TRUE,VLOOKUP(U417,Store_VAM!B2:K271,10, FALSE),VLOOKUP(U417,Store_SRP!B2:K103,10, FALSE)), VLOOKUP(U417,Store_Showcase!B2:K134,10, FALSE))</f>
      </c>
      <c r="T417">
        <f>IF(VLOOKUP(D417,Sku_Consolidated!A2:S948,19,FALSE)="SHOWCASE", VLOOKUP(U417,Store_Showcase!B2:L134,11, FALSE), IF(VLOOKUP(D417,Sku_Consolidated!A2:S948,19,FALSE)="VAM",VLOOKUP(U417,Store_VAM!B2:L271,11, FALSE),VLOOKUP(U417,Store_SRP!B2:L103,11, FALSE)))</f>
      </c>
      <c r="U417" s="14">
        <v>2012</v>
      </c>
      <c r="V417">
        <f>IF(VLOOKUP(D417,Sku_Consolidated!A2:S948,19,FALSE)="SHOWCASE", VLOOKUP(U417,Store_Showcase!B2:C134,2, FALSE), IF(VLOOKUP(D417,Sku_Consolidated!A2:S948,19,FALSE)="VAM",VLOOKUP(U417,Store_VAM!B2:C271,2, FALSE),VLOOKUP(U417,Store_SRP!B2:C103,2, FALSE)))</f>
      </c>
      <c r="W417">
        <f>VLOOKUP(D417,Sku_Consolidated!A2:G948, 7, FALSE)</f>
      </c>
      <c r="X417">
        <f>VLOOKUP(D417,Sku_Consolidated!A2:K948, 11, FALSE)</f>
      </c>
      <c r="Y417">
        <f>VLOOKUP(D417,Sku_Consolidated!A2:H948, 8, FALSE)</f>
      </c>
      <c r="Z417">
        <f>VLOOKUP(D417,Sku_Consolidated!A2:I948, 9, FALSE)</f>
      </c>
      <c r="AA417" t="s">
        <v>41</v>
      </c>
      <c r="AB417">
        <f>VLOOKUP(D417,Sku_Consolidated!A2:E948, {5}, FALSE)</f>
      </c>
      <c r="AC417">
        <f>IF(VLOOKUP(D417,Sku_Consolidated!A2:S948,19,FALSE)="SHOWCASE", VLOOKUP(U417,Store_Showcase!B2:N134,13, FALSE), IF(VLOOKUP(D417,Sku_Consolidated!A2:S948,19,FALSE)="VAM",VLOOKUP(U417,Store_VAM!B2:N271,13, FALSE),VLOOKUP(U417,Store_SRP!B2:N103,13, FALSE)))</f>
      </c>
      <c r="AD417">
        <f>IF(IFERROR(AC417,TRUE)=TRUE, "-","OK")</f>
      </c>
      <c r="AE417">
        <f>IF(IFERROR(VLOOKUP(U417,Store_Showcase!B2:H134,{5}, FALSE), TRUE)=TRUE, IF(IFERROR(VLOOKUP(U417,Store_SRP!B2:H103,{5}, FALSE), TRUE)=TRUE,VLOOKUP(U417,Store_VAM!B2:H271,{5}, FALSE),VLOOKUP(U417,Store_SRP!B2:H103,{5}, FALSE)), VLOOKUP(U417,Store_Showcase!B2:H134,{5}, FALSE))</f>
      </c>
      <c r="AF417">
        <f>IF(IFERROR(VLOOKUP(U417,Store_Showcase!B2:H134,{6}, FALSE), TRUE)=TRUE, IF(IFERROR(VLOOKUP(U417,Store_SRP!B2:H103,{6}, FALSE), TRUE)=TRUE,VLOOKUP(U417,Store_VAM!B2:H271,{6}, FALSE),VLOOKUP(U417,Store_SRP!B2:H103,{6}, FALSE)), VLOOKUP(U417,Store_Showcase!B2:H134,{6}, FALSE))</f>
      </c>
      <c r="AG417">
        <f>VLOOKUP(D417,Sku_Consolidated!A2:R948,18,FALSE)</f>
      </c>
      <c r="AH417">
        <f>VLOOKUP(D417,Sku_Consolidated!A2:S948,19,FALSE)</f>
      </c>
      <c r="AI417">
        <f>VLOOKUP(D417,Sku_Consolidated!A2:T948,20,FALSE)</f>
      </c>
    </row>
    <row r="418" spans="1:35" x14ac:dyDescent="0.25">
      <c r="A418">
        <v>2024</v>
      </c>
      <c r="B418" t="s">
        <v>30</v>
      </c>
      <c r="C418" t="s">
        <v>31</v>
      </c>
      <c r="D418">
        <v>21921</v>
      </c>
      <c r="E418" t="s">
        <v>232</v>
      </c>
      <c r="F418" s="12" t="s">
        <v>96</v>
      </c>
      <c r="G418" s="12" t="s">
        <v>96</v>
      </c>
      <c r="H418" t="s">
        <v>10</v>
      </c>
      <c r="I418" s="13" t="s">
        <v>823</v>
      </c>
      <c r="J418" s="13">
        <f>IF(H418="EA", I418, 0)</f>
      </c>
      <c r="K418" s="13">
        <f>IF(H418="KG", I418, I418 * VLOOKUP(D418,Sku_Consolidated!A2:U948,21,FALSE))</f>
      </c>
      <c r="L418" s="14" t="s">
        <v>36</v>
      </c>
      <c r="M418">
        <v>86</v>
      </c>
      <c r="N418" s="14" t="s">
        <v>824</v>
      </c>
      <c r="O418" s="14" t="s">
        <v>825</v>
      </c>
      <c r="P418" s="14" t="s">
        <v>36</v>
      </c>
      <c r="Q418" s="14" t="s">
        <v>825</v>
      </c>
      <c r="R418">
        <f>IF(IFERROR(VLOOKUP(U418,Store_Showcase!B2:H134,7, FALSE), TRUE)=TRUE, IF(IFERROR(VLOOKUP(U418,Store_SRP!B2:H103,7, FALSE), TRUE)=TRUE,VLOOKUP(U418,Store_VAM!B2:H271,7, FALSE),VLOOKUP(U418,Store_SRP!B2:H103,7, FALSE)), VLOOKUP(U418,Store_Showcase!B2:H134,7, FALSE))</f>
      </c>
      <c r="S418">
        <f>IF(IFERROR(VLOOKUP(U418,Store_Showcase!B2:K134,10, FALSE), TRUE)=TRUE, IF(IFERROR(VLOOKUP(U418,Store_SRP!B2:K103,10, FALSE), TRUE)=TRUE,VLOOKUP(U418,Store_VAM!B2:K271,10, FALSE),VLOOKUP(U418,Store_SRP!B2:K103,10, FALSE)), VLOOKUP(U418,Store_Showcase!B2:K134,10, FALSE))</f>
      </c>
      <c r="T418">
        <f>IF(VLOOKUP(D418,Sku_Consolidated!A2:S948,19,FALSE)="SHOWCASE", VLOOKUP(U418,Store_Showcase!B2:L134,11, FALSE), IF(VLOOKUP(D418,Sku_Consolidated!A2:S948,19,FALSE)="VAM",VLOOKUP(U418,Store_VAM!B2:L271,11, FALSE),VLOOKUP(U418,Store_SRP!B2:L103,11, FALSE)))</f>
      </c>
      <c r="U418" s="14">
        <v>2012</v>
      </c>
      <c r="V418">
        <f>IF(VLOOKUP(D418,Sku_Consolidated!A2:S948,19,FALSE)="SHOWCASE", VLOOKUP(U418,Store_Showcase!B2:C134,2, FALSE), IF(VLOOKUP(D418,Sku_Consolidated!A2:S948,19,FALSE)="VAM",VLOOKUP(U418,Store_VAM!B2:C271,2, FALSE),VLOOKUP(U418,Store_SRP!B2:C103,2, FALSE)))</f>
      </c>
      <c r="W418">
        <f>VLOOKUP(D418,Sku_Consolidated!A2:G948, 7, FALSE)</f>
      </c>
      <c r="X418">
        <f>VLOOKUP(D418,Sku_Consolidated!A2:K948, 11, FALSE)</f>
      </c>
      <c r="Y418">
        <f>VLOOKUP(D418,Sku_Consolidated!A2:H948, 8, FALSE)</f>
      </c>
      <c r="Z418">
        <f>VLOOKUP(D418,Sku_Consolidated!A2:I948, 9, FALSE)</f>
      </c>
      <c r="AA418" t="s">
        <v>41</v>
      </c>
      <c r="AB418">
        <f>VLOOKUP(D418,Sku_Consolidated!A2:E948, {5}, FALSE)</f>
      </c>
      <c r="AC418">
        <f>IF(VLOOKUP(D418,Sku_Consolidated!A2:S948,19,FALSE)="SHOWCASE", VLOOKUP(U418,Store_Showcase!B2:N134,13, FALSE), IF(VLOOKUP(D418,Sku_Consolidated!A2:S948,19,FALSE)="VAM",VLOOKUP(U418,Store_VAM!B2:N271,13, FALSE),VLOOKUP(U418,Store_SRP!B2:N103,13, FALSE)))</f>
      </c>
      <c r="AD418">
        <f>IF(IFERROR(AC418,TRUE)=TRUE, "-","OK")</f>
      </c>
      <c r="AE418">
        <f>IF(IFERROR(VLOOKUP(U418,Store_Showcase!B2:H134,{5}, FALSE), TRUE)=TRUE, IF(IFERROR(VLOOKUP(U418,Store_SRP!B2:H103,{5}, FALSE), TRUE)=TRUE,VLOOKUP(U418,Store_VAM!B2:H271,{5}, FALSE),VLOOKUP(U418,Store_SRP!B2:H103,{5}, FALSE)), VLOOKUP(U418,Store_Showcase!B2:H134,{5}, FALSE))</f>
      </c>
      <c r="AF418">
        <f>IF(IFERROR(VLOOKUP(U418,Store_Showcase!B2:H134,{6}, FALSE), TRUE)=TRUE, IF(IFERROR(VLOOKUP(U418,Store_SRP!B2:H103,{6}, FALSE), TRUE)=TRUE,VLOOKUP(U418,Store_VAM!B2:H271,{6}, FALSE),VLOOKUP(U418,Store_SRP!B2:H103,{6}, FALSE)), VLOOKUP(U418,Store_Showcase!B2:H134,{6}, FALSE))</f>
      </c>
      <c r="AG418">
        <f>VLOOKUP(D418,Sku_Consolidated!A2:R948,18,FALSE)</f>
      </c>
      <c r="AH418">
        <f>VLOOKUP(D418,Sku_Consolidated!A2:S948,19,FALSE)</f>
      </c>
      <c r="AI418">
        <f>VLOOKUP(D418,Sku_Consolidated!A2:T948,20,FALSE)</f>
      </c>
    </row>
    <row r="419" spans="1:35" x14ac:dyDescent="0.25">
      <c r="A419">
        <v>2024</v>
      </c>
      <c r="B419" t="s">
        <v>30</v>
      </c>
      <c r="C419" t="s">
        <v>31</v>
      </c>
      <c r="D419">
        <v>21834</v>
      </c>
      <c r="E419" t="s">
        <v>303</v>
      </c>
      <c r="F419" s="12" t="s">
        <v>102</v>
      </c>
      <c r="G419" s="12" t="s">
        <v>102</v>
      </c>
      <c r="H419" t="s">
        <v>10</v>
      </c>
      <c r="I419" s="13" t="s">
        <v>264</v>
      </c>
      <c r="J419" s="13">
        <f>IF(H419="EA", I419, 0)</f>
      </c>
      <c r="K419" s="13">
        <f>IF(H419="KG", I419, I419 * VLOOKUP(D419,Sku_Consolidated!A2:U948,21,FALSE))</f>
      </c>
      <c r="L419" s="14" t="s">
        <v>36</v>
      </c>
      <c r="M419">
        <v>88</v>
      </c>
      <c r="N419" s="14" t="s">
        <v>826</v>
      </c>
      <c r="O419" s="14" t="s">
        <v>827</v>
      </c>
      <c r="P419" s="14" t="s">
        <v>36</v>
      </c>
      <c r="Q419" s="14" t="s">
        <v>827</v>
      </c>
      <c r="R419">
        <f>IF(IFERROR(VLOOKUP(U419,Store_Showcase!B2:H134,7, FALSE), TRUE)=TRUE, IF(IFERROR(VLOOKUP(U419,Store_SRP!B2:H103,7, FALSE), TRUE)=TRUE,VLOOKUP(U419,Store_VAM!B2:H271,7, FALSE),VLOOKUP(U419,Store_SRP!B2:H103,7, FALSE)), VLOOKUP(U419,Store_Showcase!B2:H134,7, FALSE))</f>
      </c>
      <c r="S419">
        <f>IF(IFERROR(VLOOKUP(U419,Store_Showcase!B2:K134,10, FALSE), TRUE)=TRUE, IF(IFERROR(VLOOKUP(U419,Store_SRP!B2:K103,10, FALSE), TRUE)=TRUE,VLOOKUP(U419,Store_VAM!B2:K271,10, FALSE),VLOOKUP(U419,Store_SRP!B2:K103,10, FALSE)), VLOOKUP(U419,Store_Showcase!B2:K134,10, FALSE))</f>
      </c>
      <c r="T419">
        <f>IF(VLOOKUP(D419,Sku_Consolidated!A2:S948,19,FALSE)="SHOWCASE", VLOOKUP(U419,Store_Showcase!B2:L134,11, FALSE), IF(VLOOKUP(D419,Sku_Consolidated!A2:S948,19,FALSE)="VAM",VLOOKUP(U419,Store_VAM!B2:L271,11, FALSE),VLOOKUP(U419,Store_SRP!B2:L103,11, FALSE)))</f>
      </c>
      <c r="U419" s="14">
        <v>2012</v>
      </c>
      <c r="V419">
        <f>IF(VLOOKUP(D419,Sku_Consolidated!A2:S948,19,FALSE)="SHOWCASE", VLOOKUP(U419,Store_Showcase!B2:C134,2, FALSE), IF(VLOOKUP(D419,Sku_Consolidated!A2:S948,19,FALSE)="VAM",VLOOKUP(U419,Store_VAM!B2:C271,2, FALSE),VLOOKUP(U419,Store_SRP!B2:C103,2, FALSE)))</f>
      </c>
      <c r="W419">
        <f>VLOOKUP(D419,Sku_Consolidated!A2:G948, 7, FALSE)</f>
      </c>
      <c r="X419">
        <f>VLOOKUP(D419,Sku_Consolidated!A2:K948, 11, FALSE)</f>
      </c>
      <c r="Y419">
        <f>VLOOKUP(D419,Sku_Consolidated!A2:H948, 8, FALSE)</f>
      </c>
      <c r="Z419">
        <f>VLOOKUP(D419,Sku_Consolidated!A2:I948, 9, FALSE)</f>
      </c>
      <c r="AA419" t="s">
        <v>41</v>
      </c>
      <c r="AB419">
        <f>VLOOKUP(D419,Sku_Consolidated!A2:E948, {5}, FALSE)</f>
      </c>
      <c r="AC419">
        <f>IF(VLOOKUP(D419,Sku_Consolidated!A2:S948,19,FALSE)="SHOWCASE", VLOOKUP(U419,Store_Showcase!B2:N134,13, FALSE), IF(VLOOKUP(D419,Sku_Consolidated!A2:S948,19,FALSE)="VAM",VLOOKUP(U419,Store_VAM!B2:N271,13, FALSE),VLOOKUP(U419,Store_SRP!B2:N103,13, FALSE)))</f>
      </c>
      <c r="AD419">
        <f>IF(IFERROR(AC419,TRUE)=TRUE, "-","OK")</f>
      </c>
      <c r="AE419">
        <f>IF(IFERROR(VLOOKUP(U419,Store_Showcase!B2:H134,{5}, FALSE), TRUE)=TRUE, IF(IFERROR(VLOOKUP(U419,Store_SRP!B2:H103,{5}, FALSE), TRUE)=TRUE,VLOOKUP(U419,Store_VAM!B2:H271,{5}, FALSE),VLOOKUP(U419,Store_SRP!B2:H103,{5}, FALSE)), VLOOKUP(U419,Store_Showcase!B2:H134,{5}, FALSE))</f>
      </c>
      <c r="AF419">
        <f>IF(IFERROR(VLOOKUP(U419,Store_Showcase!B2:H134,{6}, FALSE), TRUE)=TRUE, IF(IFERROR(VLOOKUP(U419,Store_SRP!B2:H103,{6}, FALSE), TRUE)=TRUE,VLOOKUP(U419,Store_VAM!B2:H271,{6}, FALSE),VLOOKUP(U419,Store_SRP!B2:H103,{6}, FALSE)), VLOOKUP(U419,Store_Showcase!B2:H134,{6}, FALSE))</f>
      </c>
      <c r="AG419">
        <f>VLOOKUP(D419,Sku_Consolidated!A2:R948,18,FALSE)</f>
      </c>
      <c r="AH419">
        <f>VLOOKUP(D419,Sku_Consolidated!A2:S948,19,FALSE)</f>
      </c>
      <c r="AI419">
        <f>VLOOKUP(D419,Sku_Consolidated!A2:T948,20,FALSE)</f>
      </c>
    </row>
    <row r="420" spans="1:35" x14ac:dyDescent="0.25">
      <c r="A420">
        <v>2024</v>
      </c>
      <c r="B420" t="s">
        <v>30</v>
      </c>
      <c r="C420" t="s">
        <v>31</v>
      </c>
      <c r="D420">
        <v>21837</v>
      </c>
      <c r="E420" t="s">
        <v>519</v>
      </c>
      <c r="F420" s="12" t="s">
        <v>102</v>
      </c>
      <c r="G420" s="12" t="s">
        <v>102</v>
      </c>
      <c r="H420" t="s">
        <v>10</v>
      </c>
      <c r="I420" s="13" t="s">
        <v>828</v>
      </c>
      <c r="J420" s="13">
        <f>IF(H420="EA", I420, 0)</f>
      </c>
      <c r="K420" s="13">
        <f>IF(H420="KG", I420, I420 * VLOOKUP(D420,Sku_Consolidated!A2:U948,21,FALSE))</f>
      </c>
      <c r="L420" s="14" t="s">
        <v>36</v>
      </c>
      <c r="M420">
        <v>88</v>
      </c>
      <c r="N420" s="14" t="s">
        <v>829</v>
      </c>
      <c r="O420" s="14" t="s">
        <v>830</v>
      </c>
      <c r="P420" s="14" t="s">
        <v>36</v>
      </c>
      <c r="Q420" s="14" t="s">
        <v>830</v>
      </c>
      <c r="R420">
        <f>IF(IFERROR(VLOOKUP(U420,Store_Showcase!B2:H134,7, FALSE), TRUE)=TRUE, IF(IFERROR(VLOOKUP(U420,Store_SRP!B2:H103,7, FALSE), TRUE)=TRUE,VLOOKUP(U420,Store_VAM!B2:H271,7, FALSE),VLOOKUP(U420,Store_SRP!B2:H103,7, FALSE)), VLOOKUP(U420,Store_Showcase!B2:H134,7, FALSE))</f>
      </c>
      <c r="S420">
        <f>IF(IFERROR(VLOOKUP(U420,Store_Showcase!B2:K134,10, FALSE), TRUE)=TRUE, IF(IFERROR(VLOOKUP(U420,Store_SRP!B2:K103,10, FALSE), TRUE)=TRUE,VLOOKUP(U420,Store_VAM!B2:K271,10, FALSE),VLOOKUP(U420,Store_SRP!B2:K103,10, FALSE)), VLOOKUP(U420,Store_Showcase!B2:K134,10, FALSE))</f>
      </c>
      <c r="T420">
        <f>IF(VLOOKUP(D420,Sku_Consolidated!A2:S948,19,FALSE)="SHOWCASE", VLOOKUP(U420,Store_Showcase!B2:L134,11, FALSE), IF(VLOOKUP(D420,Sku_Consolidated!A2:S948,19,FALSE)="VAM",VLOOKUP(U420,Store_VAM!B2:L271,11, FALSE),VLOOKUP(U420,Store_SRP!B2:L103,11, FALSE)))</f>
      </c>
      <c r="U420" s="14">
        <v>2012</v>
      </c>
      <c r="V420">
        <f>IF(VLOOKUP(D420,Sku_Consolidated!A2:S948,19,FALSE)="SHOWCASE", VLOOKUP(U420,Store_Showcase!B2:C134,2, FALSE), IF(VLOOKUP(D420,Sku_Consolidated!A2:S948,19,FALSE)="VAM",VLOOKUP(U420,Store_VAM!B2:C271,2, FALSE),VLOOKUP(U420,Store_SRP!B2:C103,2, FALSE)))</f>
      </c>
      <c r="W420">
        <f>VLOOKUP(D420,Sku_Consolidated!A2:G948, 7, FALSE)</f>
      </c>
      <c r="X420">
        <f>VLOOKUP(D420,Sku_Consolidated!A2:K948, 11, FALSE)</f>
      </c>
      <c r="Y420">
        <f>VLOOKUP(D420,Sku_Consolidated!A2:H948, 8, FALSE)</f>
      </c>
      <c r="Z420">
        <f>VLOOKUP(D420,Sku_Consolidated!A2:I948, 9, FALSE)</f>
      </c>
      <c r="AA420" t="s">
        <v>41</v>
      </c>
      <c r="AB420">
        <f>VLOOKUP(D420,Sku_Consolidated!A2:E948, {5}, FALSE)</f>
      </c>
      <c r="AC420">
        <f>IF(VLOOKUP(D420,Sku_Consolidated!A2:S948,19,FALSE)="SHOWCASE", VLOOKUP(U420,Store_Showcase!B2:N134,13, FALSE), IF(VLOOKUP(D420,Sku_Consolidated!A2:S948,19,FALSE)="VAM",VLOOKUP(U420,Store_VAM!B2:N271,13, FALSE),VLOOKUP(U420,Store_SRP!B2:N103,13, FALSE)))</f>
      </c>
      <c r="AD420">
        <f>IF(IFERROR(AC420,TRUE)=TRUE, "-","OK")</f>
      </c>
      <c r="AE420">
        <f>IF(IFERROR(VLOOKUP(U420,Store_Showcase!B2:H134,{5}, FALSE), TRUE)=TRUE, IF(IFERROR(VLOOKUP(U420,Store_SRP!B2:H103,{5}, FALSE), TRUE)=TRUE,VLOOKUP(U420,Store_VAM!B2:H271,{5}, FALSE),VLOOKUP(U420,Store_SRP!B2:H103,{5}, FALSE)), VLOOKUP(U420,Store_Showcase!B2:H134,{5}, FALSE))</f>
      </c>
      <c r="AF420">
        <f>IF(IFERROR(VLOOKUP(U420,Store_Showcase!B2:H134,{6}, FALSE), TRUE)=TRUE, IF(IFERROR(VLOOKUP(U420,Store_SRP!B2:H103,{6}, FALSE), TRUE)=TRUE,VLOOKUP(U420,Store_VAM!B2:H271,{6}, FALSE),VLOOKUP(U420,Store_SRP!B2:H103,{6}, FALSE)), VLOOKUP(U420,Store_Showcase!B2:H134,{6}, FALSE))</f>
      </c>
      <c r="AG420">
        <f>VLOOKUP(D420,Sku_Consolidated!A2:R948,18,FALSE)</f>
      </c>
      <c r="AH420">
        <f>VLOOKUP(D420,Sku_Consolidated!A2:S948,19,FALSE)</f>
      </c>
      <c r="AI420">
        <f>VLOOKUP(D420,Sku_Consolidated!A2:T948,20,FALSE)</f>
      </c>
    </row>
    <row r="421" spans="1:35" x14ac:dyDescent="0.25">
      <c r="A421">
        <v>2024</v>
      </c>
      <c r="B421" t="s">
        <v>30</v>
      </c>
      <c r="C421" t="s">
        <v>31</v>
      </c>
      <c r="D421">
        <v>21841</v>
      </c>
      <c r="E421" t="s">
        <v>253</v>
      </c>
      <c r="F421" s="12" t="s">
        <v>102</v>
      </c>
      <c r="G421" s="12" t="s">
        <v>102</v>
      </c>
      <c r="H421" t="s">
        <v>10</v>
      </c>
      <c r="I421" s="13" t="s">
        <v>593</v>
      </c>
      <c r="J421" s="13">
        <f>IF(H421="EA", I421, 0)</f>
      </c>
      <c r="K421" s="13">
        <f>IF(H421="KG", I421, I421 * VLOOKUP(D421,Sku_Consolidated!A2:U948,21,FALSE))</f>
      </c>
      <c r="L421" s="14" t="s">
        <v>36</v>
      </c>
      <c r="M421">
        <v>88</v>
      </c>
      <c r="N421" s="14" t="s">
        <v>831</v>
      </c>
      <c r="O421" s="14" t="s">
        <v>832</v>
      </c>
      <c r="P421" s="14" t="s">
        <v>36</v>
      </c>
      <c r="Q421" s="14" t="s">
        <v>832</v>
      </c>
      <c r="R421">
        <f>IF(IFERROR(VLOOKUP(U421,Store_Showcase!B2:H134,7, FALSE), TRUE)=TRUE, IF(IFERROR(VLOOKUP(U421,Store_SRP!B2:H103,7, FALSE), TRUE)=TRUE,VLOOKUP(U421,Store_VAM!B2:H271,7, FALSE),VLOOKUP(U421,Store_SRP!B2:H103,7, FALSE)), VLOOKUP(U421,Store_Showcase!B2:H134,7, FALSE))</f>
      </c>
      <c r="S421">
        <f>IF(IFERROR(VLOOKUP(U421,Store_Showcase!B2:K134,10, FALSE), TRUE)=TRUE, IF(IFERROR(VLOOKUP(U421,Store_SRP!B2:K103,10, FALSE), TRUE)=TRUE,VLOOKUP(U421,Store_VAM!B2:K271,10, FALSE),VLOOKUP(U421,Store_SRP!B2:K103,10, FALSE)), VLOOKUP(U421,Store_Showcase!B2:K134,10, FALSE))</f>
      </c>
      <c r="T421">
        <f>IF(VLOOKUP(D421,Sku_Consolidated!A2:S948,19,FALSE)="SHOWCASE", VLOOKUP(U421,Store_Showcase!B2:L134,11, FALSE), IF(VLOOKUP(D421,Sku_Consolidated!A2:S948,19,FALSE)="VAM",VLOOKUP(U421,Store_VAM!B2:L271,11, FALSE),VLOOKUP(U421,Store_SRP!B2:L103,11, FALSE)))</f>
      </c>
      <c r="U421" s="14">
        <v>2012</v>
      </c>
      <c r="V421">
        <f>IF(VLOOKUP(D421,Sku_Consolidated!A2:S948,19,FALSE)="SHOWCASE", VLOOKUP(U421,Store_Showcase!B2:C134,2, FALSE), IF(VLOOKUP(D421,Sku_Consolidated!A2:S948,19,FALSE)="VAM",VLOOKUP(U421,Store_VAM!B2:C271,2, FALSE),VLOOKUP(U421,Store_SRP!B2:C103,2, FALSE)))</f>
      </c>
      <c r="W421">
        <f>VLOOKUP(D421,Sku_Consolidated!A2:G948, 7, FALSE)</f>
      </c>
      <c r="X421">
        <f>VLOOKUP(D421,Sku_Consolidated!A2:K948, 11, FALSE)</f>
      </c>
      <c r="Y421">
        <f>VLOOKUP(D421,Sku_Consolidated!A2:H948, 8, FALSE)</f>
      </c>
      <c r="Z421">
        <f>VLOOKUP(D421,Sku_Consolidated!A2:I948, 9, FALSE)</f>
      </c>
      <c r="AA421" t="s">
        <v>41</v>
      </c>
      <c r="AB421">
        <f>VLOOKUP(D421,Sku_Consolidated!A2:E948, {5}, FALSE)</f>
      </c>
      <c r="AC421">
        <f>IF(VLOOKUP(D421,Sku_Consolidated!A2:S948,19,FALSE)="SHOWCASE", VLOOKUP(U421,Store_Showcase!B2:N134,13, FALSE), IF(VLOOKUP(D421,Sku_Consolidated!A2:S948,19,FALSE)="VAM",VLOOKUP(U421,Store_VAM!B2:N271,13, FALSE),VLOOKUP(U421,Store_SRP!B2:N103,13, FALSE)))</f>
      </c>
      <c r="AD421">
        <f>IF(IFERROR(AC421,TRUE)=TRUE, "-","OK")</f>
      </c>
      <c r="AE421">
        <f>IF(IFERROR(VLOOKUP(U421,Store_Showcase!B2:H134,{5}, FALSE), TRUE)=TRUE, IF(IFERROR(VLOOKUP(U421,Store_SRP!B2:H103,{5}, FALSE), TRUE)=TRUE,VLOOKUP(U421,Store_VAM!B2:H271,{5}, FALSE),VLOOKUP(U421,Store_SRP!B2:H103,{5}, FALSE)), VLOOKUP(U421,Store_Showcase!B2:H134,{5}, FALSE))</f>
      </c>
      <c r="AF421">
        <f>IF(IFERROR(VLOOKUP(U421,Store_Showcase!B2:H134,{6}, FALSE), TRUE)=TRUE, IF(IFERROR(VLOOKUP(U421,Store_SRP!B2:H103,{6}, FALSE), TRUE)=TRUE,VLOOKUP(U421,Store_VAM!B2:H271,{6}, FALSE),VLOOKUP(U421,Store_SRP!B2:H103,{6}, FALSE)), VLOOKUP(U421,Store_Showcase!B2:H134,{6}, FALSE))</f>
      </c>
      <c r="AG421">
        <f>VLOOKUP(D421,Sku_Consolidated!A2:R948,18,FALSE)</f>
      </c>
      <c r="AH421">
        <f>VLOOKUP(D421,Sku_Consolidated!A2:S948,19,FALSE)</f>
      </c>
      <c r="AI421">
        <f>VLOOKUP(D421,Sku_Consolidated!A2:T948,20,FALSE)</f>
      </c>
    </row>
    <row r="422" spans="1:35" x14ac:dyDescent="0.25">
      <c r="A422">
        <v>2024</v>
      </c>
      <c r="B422" t="s">
        <v>30</v>
      </c>
      <c r="C422" t="s">
        <v>31</v>
      </c>
      <c r="D422">
        <v>21844</v>
      </c>
      <c r="E422" t="s">
        <v>220</v>
      </c>
      <c r="F422" s="12" t="s">
        <v>102</v>
      </c>
      <c r="G422" s="12" t="s">
        <v>102</v>
      </c>
      <c r="H422" t="s">
        <v>10</v>
      </c>
      <c r="I422" s="13" t="s">
        <v>410</v>
      </c>
      <c r="J422" s="13">
        <f>IF(H422="EA", I422, 0)</f>
      </c>
      <c r="K422" s="13">
        <f>IF(H422="KG", I422, I422 * VLOOKUP(D422,Sku_Consolidated!A2:U948,21,FALSE))</f>
      </c>
      <c r="L422" s="14" t="s">
        <v>36</v>
      </c>
      <c r="M422">
        <v>88</v>
      </c>
      <c r="N422" s="14" t="s">
        <v>833</v>
      </c>
      <c r="O422" s="14" t="s">
        <v>834</v>
      </c>
      <c r="P422" s="14" t="s">
        <v>36</v>
      </c>
      <c r="Q422" s="14" t="s">
        <v>834</v>
      </c>
      <c r="R422">
        <f>IF(IFERROR(VLOOKUP(U422,Store_Showcase!B2:H134,7, FALSE), TRUE)=TRUE, IF(IFERROR(VLOOKUP(U422,Store_SRP!B2:H103,7, FALSE), TRUE)=TRUE,VLOOKUP(U422,Store_VAM!B2:H271,7, FALSE),VLOOKUP(U422,Store_SRP!B2:H103,7, FALSE)), VLOOKUP(U422,Store_Showcase!B2:H134,7, FALSE))</f>
      </c>
      <c r="S422">
        <f>IF(IFERROR(VLOOKUP(U422,Store_Showcase!B2:K134,10, FALSE), TRUE)=TRUE, IF(IFERROR(VLOOKUP(U422,Store_SRP!B2:K103,10, FALSE), TRUE)=TRUE,VLOOKUP(U422,Store_VAM!B2:K271,10, FALSE),VLOOKUP(U422,Store_SRP!B2:K103,10, FALSE)), VLOOKUP(U422,Store_Showcase!B2:K134,10, FALSE))</f>
      </c>
      <c r="T422">
        <f>IF(VLOOKUP(D422,Sku_Consolidated!A2:S948,19,FALSE)="SHOWCASE", VLOOKUP(U422,Store_Showcase!B2:L134,11, FALSE), IF(VLOOKUP(D422,Sku_Consolidated!A2:S948,19,FALSE)="VAM",VLOOKUP(U422,Store_VAM!B2:L271,11, FALSE),VLOOKUP(U422,Store_SRP!B2:L103,11, FALSE)))</f>
      </c>
      <c r="U422" s="14">
        <v>2012</v>
      </c>
      <c r="V422">
        <f>IF(VLOOKUP(D422,Sku_Consolidated!A2:S948,19,FALSE)="SHOWCASE", VLOOKUP(U422,Store_Showcase!B2:C134,2, FALSE), IF(VLOOKUP(D422,Sku_Consolidated!A2:S948,19,FALSE)="VAM",VLOOKUP(U422,Store_VAM!B2:C271,2, FALSE),VLOOKUP(U422,Store_SRP!B2:C103,2, FALSE)))</f>
      </c>
      <c r="W422">
        <f>VLOOKUP(D422,Sku_Consolidated!A2:G948, 7, FALSE)</f>
      </c>
      <c r="X422">
        <f>VLOOKUP(D422,Sku_Consolidated!A2:K948, 11, FALSE)</f>
      </c>
      <c r="Y422">
        <f>VLOOKUP(D422,Sku_Consolidated!A2:H948, 8, FALSE)</f>
      </c>
      <c r="Z422">
        <f>VLOOKUP(D422,Sku_Consolidated!A2:I948, 9, FALSE)</f>
      </c>
      <c r="AA422" t="s">
        <v>41</v>
      </c>
      <c r="AB422">
        <f>VLOOKUP(D422,Sku_Consolidated!A2:E948, {5}, FALSE)</f>
      </c>
      <c r="AC422">
        <f>IF(VLOOKUP(D422,Sku_Consolidated!A2:S948,19,FALSE)="SHOWCASE", VLOOKUP(U422,Store_Showcase!B2:N134,13, FALSE), IF(VLOOKUP(D422,Sku_Consolidated!A2:S948,19,FALSE)="VAM",VLOOKUP(U422,Store_VAM!B2:N271,13, FALSE),VLOOKUP(U422,Store_SRP!B2:N103,13, FALSE)))</f>
      </c>
      <c r="AD422">
        <f>IF(IFERROR(AC422,TRUE)=TRUE, "-","OK")</f>
      </c>
      <c r="AE422">
        <f>IF(IFERROR(VLOOKUP(U422,Store_Showcase!B2:H134,{5}, FALSE), TRUE)=TRUE, IF(IFERROR(VLOOKUP(U422,Store_SRP!B2:H103,{5}, FALSE), TRUE)=TRUE,VLOOKUP(U422,Store_VAM!B2:H271,{5}, FALSE),VLOOKUP(U422,Store_SRP!B2:H103,{5}, FALSE)), VLOOKUP(U422,Store_Showcase!B2:H134,{5}, FALSE))</f>
      </c>
      <c r="AF422">
        <f>IF(IFERROR(VLOOKUP(U422,Store_Showcase!B2:H134,{6}, FALSE), TRUE)=TRUE, IF(IFERROR(VLOOKUP(U422,Store_SRP!B2:H103,{6}, FALSE), TRUE)=TRUE,VLOOKUP(U422,Store_VAM!B2:H271,{6}, FALSE),VLOOKUP(U422,Store_SRP!B2:H103,{6}, FALSE)), VLOOKUP(U422,Store_Showcase!B2:H134,{6}, FALSE))</f>
      </c>
      <c r="AG422">
        <f>VLOOKUP(D422,Sku_Consolidated!A2:R948,18,FALSE)</f>
      </c>
      <c r="AH422">
        <f>VLOOKUP(D422,Sku_Consolidated!A2:S948,19,FALSE)</f>
      </c>
      <c r="AI422">
        <f>VLOOKUP(D422,Sku_Consolidated!A2:T948,20,FALSE)</f>
      </c>
    </row>
    <row r="423" spans="1:35" x14ac:dyDescent="0.25">
      <c r="A423">
        <v>2024</v>
      </c>
      <c r="B423" t="s">
        <v>30</v>
      </c>
      <c r="C423" t="s">
        <v>31</v>
      </c>
      <c r="D423">
        <v>21854</v>
      </c>
      <c r="E423" t="s">
        <v>315</v>
      </c>
      <c r="F423" s="12" t="s">
        <v>102</v>
      </c>
      <c r="G423" s="12" t="s">
        <v>102</v>
      </c>
      <c r="H423" t="s">
        <v>10</v>
      </c>
      <c r="I423" s="13" t="s">
        <v>456</v>
      </c>
      <c r="J423" s="13">
        <f>IF(H423="EA", I423, 0)</f>
      </c>
      <c r="K423" s="13">
        <f>IF(H423="KG", I423, I423 * VLOOKUP(D423,Sku_Consolidated!A2:U948,21,FALSE))</f>
      </c>
      <c r="L423" s="14" t="s">
        <v>36</v>
      </c>
      <c r="M423">
        <v>88</v>
      </c>
      <c r="N423" s="14" t="s">
        <v>835</v>
      </c>
      <c r="O423" s="14" t="s">
        <v>836</v>
      </c>
      <c r="P423" s="14" t="s">
        <v>36</v>
      </c>
      <c r="Q423" s="14" t="s">
        <v>836</v>
      </c>
      <c r="R423">
        <f>IF(IFERROR(VLOOKUP(U423,Store_Showcase!B2:H134,7, FALSE), TRUE)=TRUE, IF(IFERROR(VLOOKUP(U423,Store_SRP!B2:H103,7, FALSE), TRUE)=TRUE,VLOOKUP(U423,Store_VAM!B2:H271,7, FALSE),VLOOKUP(U423,Store_SRP!B2:H103,7, FALSE)), VLOOKUP(U423,Store_Showcase!B2:H134,7, FALSE))</f>
      </c>
      <c r="S423">
        <f>IF(IFERROR(VLOOKUP(U423,Store_Showcase!B2:K134,10, FALSE), TRUE)=TRUE, IF(IFERROR(VLOOKUP(U423,Store_SRP!B2:K103,10, FALSE), TRUE)=TRUE,VLOOKUP(U423,Store_VAM!B2:K271,10, FALSE),VLOOKUP(U423,Store_SRP!B2:K103,10, FALSE)), VLOOKUP(U423,Store_Showcase!B2:K134,10, FALSE))</f>
      </c>
      <c r="T423">
        <f>IF(VLOOKUP(D423,Sku_Consolidated!A2:S948,19,FALSE)="SHOWCASE", VLOOKUP(U423,Store_Showcase!B2:L134,11, FALSE), IF(VLOOKUP(D423,Sku_Consolidated!A2:S948,19,FALSE)="VAM",VLOOKUP(U423,Store_VAM!B2:L271,11, FALSE),VLOOKUP(U423,Store_SRP!B2:L103,11, FALSE)))</f>
      </c>
      <c r="U423" s="14">
        <v>2012</v>
      </c>
      <c r="V423">
        <f>IF(VLOOKUP(D423,Sku_Consolidated!A2:S948,19,FALSE)="SHOWCASE", VLOOKUP(U423,Store_Showcase!B2:C134,2, FALSE), IF(VLOOKUP(D423,Sku_Consolidated!A2:S948,19,FALSE)="VAM",VLOOKUP(U423,Store_VAM!B2:C271,2, FALSE),VLOOKUP(U423,Store_SRP!B2:C103,2, FALSE)))</f>
      </c>
      <c r="W423">
        <f>VLOOKUP(D423,Sku_Consolidated!A2:G948, 7, FALSE)</f>
      </c>
      <c r="X423">
        <f>VLOOKUP(D423,Sku_Consolidated!A2:K948, 11, FALSE)</f>
      </c>
      <c r="Y423">
        <f>VLOOKUP(D423,Sku_Consolidated!A2:H948, 8, FALSE)</f>
      </c>
      <c r="Z423">
        <f>VLOOKUP(D423,Sku_Consolidated!A2:I948, 9, FALSE)</f>
      </c>
      <c r="AA423" t="s">
        <v>41</v>
      </c>
      <c r="AB423">
        <f>VLOOKUP(D423,Sku_Consolidated!A2:E948, {5}, FALSE)</f>
      </c>
      <c r="AC423">
        <f>IF(VLOOKUP(D423,Sku_Consolidated!A2:S948,19,FALSE)="SHOWCASE", VLOOKUP(U423,Store_Showcase!B2:N134,13, FALSE), IF(VLOOKUP(D423,Sku_Consolidated!A2:S948,19,FALSE)="VAM",VLOOKUP(U423,Store_VAM!B2:N271,13, FALSE),VLOOKUP(U423,Store_SRP!B2:N103,13, FALSE)))</f>
      </c>
      <c r="AD423">
        <f>IF(IFERROR(AC423,TRUE)=TRUE, "-","OK")</f>
      </c>
      <c r="AE423">
        <f>IF(IFERROR(VLOOKUP(U423,Store_Showcase!B2:H134,{5}, FALSE), TRUE)=TRUE, IF(IFERROR(VLOOKUP(U423,Store_SRP!B2:H103,{5}, FALSE), TRUE)=TRUE,VLOOKUP(U423,Store_VAM!B2:H271,{5}, FALSE),VLOOKUP(U423,Store_SRP!B2:H103,{5}, FALSE)), VLOOKUP(U423,Store_Showcase!B2:H134,{5}, FALSE))</f>
      </c>
      <c r="AF423">
        <f>IF(IFERROR(VLOOKUP(U423,Store_Showcase!B2:H134,{6}, FALSE), TRUE)=TRUE, IF(IFERROR(VLOOKUP(U423,Store_SRP!B2:H103,{6}, FALSE), TRUE)=TRUE,VLOOKUP(U423,Store_VAM!B2:H271,{6}, FALSE),VLOOKUP(U423,Store_SRP!B2:H103,{6}, FALSE)), VLOOKUP(U423,Store_Showcase!B2:H134,{6}, FALSE))</f>
      </c>
      <c r="AG423">
        <f>VLOOKUP(D423,Sku_Consolidated!A2:R948,18,FALSE)</f>
      </c>
      <c r="AH423">
        <f>VLOOKUP(D423,Sku_Consolidated!A2:S948,19,FALSE)</f>
      </c>
      <c r="AI423">
        <f>VLOOKUP(D423,Sku_Consolidated!A2:T948,20,FALSE)</f>
      </c>
    </row>
    <row r="424" spans="1:35" x14ac:dyDescent="0.25">
      <c r="A424">
        <v>2024</v>
      </c>
      <c r="B424" t="s">
        <v>30</v>
      </c>
      <c r="C424" t="s">
        <v>31</v>
      </c>
      <c r="D424">
        <v>21857</v>
      </c>
      <c r="E424" t="s">
        <v>586</v>
      </c>
      <c r="F424" s="12" t="s">
        <v>102</v>
      </c>
      <c r="G424" s="12" t="s">
        <v>102</v>
      </c>
      <c r="H424" t="s">
        <v>10</v>
      </c>
      <c r="I424" s="13" t="s">
        <v>837</v>
      </c>
      <c r="J424" s="13">
        <f>IF(H424="EA", I424, 0)</f>
      </c>
      <c r="K424" s="13">
        <f>IF(H424="KG", I424, I424 * VLOOKUP(D424,Sku_Consolidated!A2:U948,21,FALSE))</f>
      </c>
      <c r="L424" s="14" t="s">
        <v>36</v>
      </c>
      <c r="M424">
        <v>88</v>
      </c>
      <c r="N424" s="14" t="s">
        <v>838</v>
      </c>
      <c r="O424" s="14" t="s">
        <v>839</v>
      </c>
      <c r="P424" s="14" t="s">
        <v>36</v>
      </c>
      <c r="Q424" s="14" t="s">
        <v>839</v>
      </c>
      <c r="R424">
        <f>IF(IFERROR(VLOOKUP(U424,Store_Showcase!B2:H134,7, FALSE), TRUE)=TRUE, IF(IFERROR(VLOOKUP(U424,Store_SRP!B2:H103,7, FALSE), TRUE)=TRUE,VLOOKUP(U424,Store_VAM!B2:H271,7, FALSE),VLOOKUP(U424,Store_SRP!B2:H103,7, FALSE)), VLOOKUP(U424,Store_Showcase!B2:H134,7, FALSE))</f>
      </c>
      <c r="S424">
        <f>IF(IFERROR(VLOOKUP(U424,Store_Showcase!B2:K134,10, FALSE), TRUE)=TRUE, IF(IFERROR(VLOOKUP(U424,Store_SRP!B2:K103,10, FALSE), TRUE)=TRUE,VLOOKUP(U424,Store_VAM!B2:K271,10, FALSE),VLOOKUP(U424,Store_SRP!B2:K103,10, FALSE)), VLOOKUP(U424,Store_Showcase!B2:K134,10, FALSE))</f>
      </c>
      <c r="T424">
        <f>IF(VLOOKUP(D424,Sku_Consolidated!A2:S948,19,FALSE)="SHOWCASE", VLOOKUP(U424,Store_Showcase!B2:L134,11, FALSE), IF(VLOOKUP(D424,Sku_Consolidated!A2:S948,19,FALSE)="VAM",VLOOKUP(U424,Store_VAM!B2:L271,11, FALSE),VLOOKUP(U424,Store_SRP!B2:L103,11, FALSE)))</f>
      </c>
      <c r="U424" s="14">
        <v>2012</v>
      </c>
      <c r="V424">
        <f>IF(VLOOKUP(D424,Sku_Consolidated!A2:S948,19,FALSE)="SHOWCASE", VLOOKUP(U424,Store_Showcase!B2:C134,2, FALSE), IF(VLOOKUP(D424,Sku_Consolidated!A2:S948,19,FALSE)="VAM",VLOOKUP(U424,Store_VAM!B2:C271,2, FALSE),VLOOKUP(U424,Store_SRP!B2:C103,2, FALSE)))</f>
      </c>
      <c r="W424">
        <f>VLOOKUP(D424,Sku_Consolidated!A2:G948, 7, FALSE)</f>
      </c>
      <c r="X424">
        <f>VLOOKUP(D424,Sku_Consolidated!A2:K948, 11, FALSE)</f>
      </c>
      <c r="Y424">
        <f>VLOOKUP(D424,Sku_Consolidated!A2:H948, 8, FALSE)</f>
      </c>
      <c r="Z424">
        <f>VLOOKUP(D424,Sku_Consolidated!A2:I948, 9, FALSE)</f>
      </c>
      <c r="AA424" t="s">
        <v>41</v>
      </c>
      <c r="AB424">
        <f>VLOOKUP(D424,Sku_Consolidated!A2:E948, {5}, FALSE)</f>
      </c>
      <c r="AC424">
        <f>IF(VLOOKUP(D424,Sku_Consolidated!A2:S948,19,FALSE)="SHOWCASE", VLOOKUP(U424,Store_Showcase!B2:N134,13, FALSE), IF(VLOOKUP(D424,Sku_Consolidated!A2:S948,19,FALSE)="VAM",VLOOKUP(U424,Store_VAM!B2:N271,13, FALSE),VLOOKUP(U424,Store_SRP!B2:N103,13, FALSE)))</f>
      </c>
      <c r="AD424">
        <f>IF(IFERROR(AC424,TRUE)=TRUE, "-","OK")</f>
      </c>
      <c r="AE424">
        <f>IF(IFERROR(VLOOKUP(U424,Store_Showcase!B2:H134,{5}, FALSE), TRUE)=TRUE, IF(IFERROR(VLOOKUP(U424,Store_SRP!B2:H103,{5}, FALSE), TRUE)=TRUE,VLOOKUP(U424,Store_VAM!B2:H271,{5}, FALSE),VLOOKUP(U424,Store_SRP!B2:H103,{5}, FALSE)), VLOOKUP(U424,Store_Showcase!B2:H134,{5}, FALSE))</f>
      </c>
      <c r="AF424">
        <f>IF(IFERROR(VLOOKUP(U424,Store_Showcase!B2:H134,{6}, FALSE), TRUE)=TRUE, IF(IFERROR(VLOOKUP(U424,Store_SRP!B2:H103,{6}, FALSE), TRUE)=TRUE,VLOOKUP(U424,Store_VAM!B2:H271,{6}, FALSE),VLOOKUP(U424,Store_SRP!B2:H103,{6}, FALSE)), VLOOKUP(U424,Store_Showcase!B2:H134,{6}, FALSE))</f>
      </c>
      <c r="AG424">
        <f>VLOOKUP(D424,Sku_Consolidated!A2:R948,18,FALSE)</f>
      </c>
      <c r="AH424">
        <f>VLOOKUP(D424,Sku_Consolidated!A2:S948,19,FALSE)</f>
      </c>
      <c r="AI424">
        <f>VLOOKUP(D424,Sku_Consolidated!A2:T948,20,FALSE)</f>
      </c>
    </row>
    <row r="425" spans="1:35" x14ac:dyDescent="0.25">
      <c r="A425">
        <v>2024</v>
      </c>
      <c r="B425" t="s">
        <v>30</v>
      </c>
      <c r="C425" t="s">
        <v>31</v>
      </c>
      <c r="D425">
        <v>21859</v>
      </c>
      <c r="E425" t="s">
        <v>368</v>
      </c>
      <c r="F425" s="12" t="s">
        <v>102</v>
      </c>
      <c r="G425" s="12" t="s">
        <v>102</v>
      </c>
      <c r="H425" t="s">
        <v>10</v>
      </c>
      <c r="I425" s="13" t="s">
        <v>840</v>
      </c>
      <c r="J425" s="13">
        <f>IF(H425="EA", I425, 0)</f>
      </c>
      <c r="K425" s="13">
        <f>IF(H425="KG", I425, I425 * VLOOKUP(D425,Sku_Consolidated!A2:U948,21,FALSE))</f>
      </c>
      <c r="L425" s="14" t="s">
        <v>36</v>
      </c>
      <c r="M425">
        <v>88</v>
      </c>
      <c r="N425" s="14" t="s">
        <v>841</v>
      </c>
      <c r="O425" s="14" t="s">
        <v>842</v>
      </c>
      <c r="P425" s="14" t="s">
        <v>36</v>
      </c>
      <c r="Q425" s="14" t="s">
        <v>842</v>
      </c>
      <c r="R425">
        <f>IF(IFERROR(VLOOKUP(U425,Store_Showcase!B2:H134,7, FALSE), TRUE)=TRUE, IF(IFERROR(VLOOKUP(U425,Store_SRP!B2:H103,7, FALSE), TRUE)=TRUE,VLOOKUP(U425,Store_VAM!B2:H271,7, FALSE),VLOOKUP(U425,Store_SRP!B2:H103,7, FALSE)), VLOOKUP(U425,Store_Showcase!B2:H134,7, FALSE))</f>
      </c>
      <c r="S425">
        <f>IF(IFERROR(VLOOKUP(U425,Store_Showcase!B2:K134,10, FALSE), TRUE)=TRUE, IF(IFERROR(VLOOKUP(U425,Store_SRP!B2:K103,10, FALSE), TRUE)=TRUE,VLOOKUP(U425,Store_VAM!B2:K271,10, FALSE),VLOOKUP(U425,Store_SRP!B2:K103,10, FALSE)), VLOOKUP(U425,Store_Showcase!B2:K134,10, FALSE))</f>
      </c>
      <c r="T425">
        <f>IF(VLOOKUP(D425,Sku_Consolidated!A2:S948,19,FALSE)="SHOWCASE", VLOOKUP(U425,Store_Showcase!B2:L134,11, FALSE), IF(VLOOKUP(D425,Sku_Consolidated!A2:S948,19,FALSE)="VAM",VLOOKUP(U425,Store_VAM!B2:L271,11, FALSE),VLOOKUP(U425,Store_SRP!B2:L103,11, FALSE)))</f>
      </c>
      <c r="U425" s="14">
        <v>2012</v>
      </c>
      <c r="V425">
        <f>IF(VLOOKUP(D425,Sku_Consolidated!A2:S948,19,FALSE)="SHOWCASE", VLOOKUP(U425,Store_Showcase!B2:C134,2, FALSE), IF(VLOOKUP(D425,Sku_Consolidated!A2:S948,19,FALSE)="VAM",VLOOKUP(U425,Store_VAM!B2:C271,2, FALSE),VLOOKUP(U425,Store_SRP!B2:C103,2, FALSE)))</f>
      </c>
      <c r="W425">
        <f>VLOOKUP(D425,Sku_Consolidated!A2:G948, 7, FALSE)</f>
      </c>
      <c r="X425">
        <f>VLOOKUP(D425,Sku_Consolidated!A2:K948, 11, FALSE)</f>
      </c>
      <c r="Y425">
        <f>VLOOKUP(D425,Sku_Consolidated!A2:H948, 8, FALSE)</f>
      </c>
      <c r="Z425">
        <f>VLOOKUP(D425,Sku_Consolidated!A2:I948, 9, FALSE)</f>
      </c>
      <c r="AA425" t="s">
        <v>41</v>
      </c>
      <c r="AB425">
        <f>VLOOKUP(D425,Sku_Consolidated!A2:E948, {5}, FALSE)</f>
      </c>
      <c r="AC425">
        <f>IF(VLOOKUP(D425,Sku_Consolidated!A2:S948,19,FALSE)="SHOWCASE", VLOOKUP(U425,Store_Showcase!B2:N134,13, FALSE), IF(VLOOKUP(D425,Sku_Consolidated!A2:S948,19,FALSE)="VAM",VLOOKUP(U425,Store_VAM!B2:N271,13, FALSE),VLOOKUP(U425,Store_SRP!B2:N103,13, FALSE)))</f>
      </c>
      <c r="AD425">
        <f>IF(IFERROR(AC425,TRUE)=TRUE, "-","OK")</f>
      </c>
      <c r="AE425">
        <f>IF(IFERROR(VLOOKUP(U425,Store_Showcase!B2:H134,{5}, FALSE), TRUE)=TRUE, IF(IFERROR(VLOOKUP(U425,Store_SRP!B2:H103,{5}, FALSE), TRUE)=TRUE,VLOOKUP(U425,Store_VAM!B2:H271,{5}, FALSE),VLOOKUP(U425,Store_SRP!B2:H103,{5}, FALSE)), VLOOKUP(U425,Store_Showcase!B2:H134,{5}, FALSE))</f>
      </c>
      <c r="AF425">
        <f>IF(IFERROR(VLOOKUP(U425,Store_Showcase!B2:H134,{6}, FALSE), TRUE)=TRUE, IF(IFERROR(VLOOKUP(U425,Store_SRP!B2:H103,{6}, FALSE), TRUE)=TRUE,VLOOKUP(U425,Store_VAM!B2:H271,{6}, FALSE),VLOOKUP(U425,Store_SRP!B2:H103,{6}, FALSE)), VLOOKUP(U425,Store_Showcase!B2:H134,{6}, FALSE))</f>
      </c>
      <c r="AG425">
        <f>VLOOKUP(D425,Sku_Consolidated!A2:R948,18,FALSE)</f>
      </c>
      <c r="AH425">
        <f>VLOOKUP(D425,Sku_Consolidated!A2:S948,19,FALSE)</f>
      </c>
      <c r="AI425">
        <f>VLOOKUP(D425,Sku_Consolidated!A2:T948,20,FALSE)</f>
      </c>
    </row>
    <row r="426" spans="1:35" x14ac:dyDescent="0.25">
      <c r="A426">
        <v>2024</v>
      </c>
      <c r="B426" t="s">
        <v>30</v>
      </c>
      <c r="C426" t="s">
        <v>31</v>
      </c>
      <c r="D426">
        <v>21862</v>
      </c>
      <c r="E426" t="s">
        <v>443</v>
      </c>
      <c r="F426" s="12" t="s">
        <v>102</v>
      </c>
      <c r="G426" s="12" t="s">
        <v>102</v>
      </c>
      <c r="H426" t="s">
        <v>10</v>
      </c>
      <c r="I426" s="13" t="s">
        <v>843</v>
      </c>
      <c r="J426" s="13">
        <f>IF(H426="EA", I426, 0)</f>
      </c>
      <c r="K426" s="13">
        <f>IF(H426="KG", I426, I426 * VLOOKUP(D426,Sku_Consolidated!A2:U948,21,FALSE))</f>
      </c>
      <c r="L426" s="14" t="s">
        <v>36</v>
      </c>
      <c r="M426">
        <v>88</v>
      </c>
      <c r="N426" s="14" t="s">
        <v>844</v>
      </c>
      <c r="O426" s="14" t="s">
        <v>845</v>
      </c>
      <c r="P426" s="14" t="s">
        <v>36</v>
      </c>
      <c r="Q426" s="14" t="s">
        <v>845</v>
      </c>
      <c r="R426">
        <f>IF(IFERROR(VLOOKUP(U426,Store_Showcase!B2:H134,7, FALSE), TRUE)=TRUE, IF(IFERROR(VLOOKUP(U426,Store_SRP!B2:H103,7, FALSE), TRUE)=TRUE,VLOOKUP(U426,Store_VAM!B2:H271,7, FALSE),VLOOKUP(U426,Store_SRP!B2:H103,7, FALSE)), VLOOKUP(U426,Store_Showcase!B2:H134,7, FALSE))</f>
      </c>
      <c r="S426">
        <f>IF(IFERROR(VLOOKUP(U426,Store_Showcase!B2:K134,10, FALSE), TRUE)=TRUE, IF(IFERROR(VLOOKUP(U426,Store_SRP!B2:K103,10, FALSE), TRUE)=TRUE,VLOOKUP(U426,Store_VAM!B2:K271,10, FALSE),VLOOKUP(U426,Store_SRP!B2:K103,10, FALSE)), VLOOKUP(U426,Store_Showcase!B2:K134,10, FALSE))</f>
      </c>
      <c r="T426">
        <f>IF(VLOOKUP(D426,Sku_Consolidated!A2:S948,19,FALSE)="SHOWCASE", VLOOKUP(U426,Store_Showcase!B2:L134,11, FALSE), IF(VLOOKUP(D426,Sku_Consolidated!A2:S948,19,FALSE)="VAM",VLOOKUP(U426,Store_VAM!B2:L271,11, FALSE),VLOOKUP(U426,Store_SRP!B2:L103,11, FALSE)))</f>
      </c>
      <c r="U426" s="14">
        <v>2012</v>
      </c>
      <c r="V426">
        <f>IF(VLOOKUP(D426,Sku_Consolidated!A2:S948,19,FALSE)="SHOWCASE", VLOOKUP(U426,Store_Showcase!B2:C134,2, FALSE), IF(VLOOKUP(D426,Sku_Consolidated!A2:S948,19,FALSE)="VAM",VLOOKUP(U426,Store_VAM!B2:C271,2, FALSE),VLOOKUP(U426,Store_SRP!B2:C103,2, FALSE)))</f>
      </c>
      <c r="W426">
        <f>VLOOKUP(D426,Sku_Consolidated!A2:G948, 7, FALSE)</f>
      </c>
      <c r="X426">
        <f>VLOOKUP(D426,Sku_Consolidated!A2:K948, 11, FALSE)</f>
      </c>
      <c r="Y426">
        <f>VLOOKUP(D426,Sku_Consolidated!A2:H948, 8, FALSE)</f>
      </c>
      <c r="Z426">
        <f>VLOOKUP(D426,Sku_Consolidated!A2:I948, 9, FALSE)</f>
      </c>
      <c r="AA426" t="s">
        <v>41</v>
      </c>
      <c r="AB426">
        <f>VLOOKUP(D426,Sku_Consolidated!A2:E948, {5}, FALSE)</f>
      </c>
      <c r="AC426">
        <f>IF(VLOOKUP(D426,Sku_Consolidated!A2:S948,19,FALSE)="SHOWCASE", VLOOKUP(U426,Store_Showcase!B2:N134,13, FALSE), IF(VLOOKUP(D426,Sku_Consolidated!A2:S948,19,FALSE)="VAM",VLOOKUP(U426,Store_VAM!B2:N271,13, FALSE),VLOOKUP(U426,Store_SRP!B2:N103,13, FALSE)))</f>
      </c>
      <c r="AD426">
        <f>IF(IFERROR(AC426,TRUE)=TRUE, "-","OK")</f>
      </c>
      <c r="AE426">
        <f>IF(IFERROR(VLOOKUP(U426,Store_Showcase!B2:H134,{5}, FALSE), TRUE)=TRUE, IF(IFERROR(VLOOKUP(U426,Store_SRP!B2:H103,{5}, FALSE), TRUE)=TRUE,VLOOKUP(U426,Store_VAM!B2:H271,{5}, FALSE),VLOOKUP(U426,Store_SRP!B2:H103,{5}, FALSE)), VLOOKUP(U426,Store_Showcase!B2:H134,{5}, FALSE))</f>
      </c>
      <c r="AF426">
        <f>IF(IFERROR(VLOOKUP(U426,Store_Showcase!B2:H134,{6}, FALSE), TRUE)=TRUE, IF(IFERROR(VLOOKUP(U426,Store_SRP!B2:H103,{6}, FALSE), TRUE)=TRUE,VLOOKUP(U426,Store_VAM!B2:H271,{6}, FALSE),VLOOKUP(U426,Store_SRP!B2:H103,{6}, FALSE)), VLOOKUP(U426,Store_Showcase!B2:H134,{6}, FALSE))</f>
      </c>
      <c r="AG426">
        <f>VLOOKUP(D426,Sku_Consolidated!A2:R948,18,FALSE)</f>
      </c>
      <c r="AH426">
        <f>VLOOKUP(D426,Sku_Consolidated!A2:S948,19,FALSE)</f>
      </c>
      <c r="AI426">
        <f>VLOOKUP(D426,Sku_Consolidated!A2:T948,20,FALSE)</f>
      </c>
    </row>
    <row r="427" spans="1:35" x14ac:dyDescent="0.25">
      <c r="A427">
        <v>2024</v>
      </c>
      <c r="B427" t="s">
        <v>30</v>
      </c>
      <c r="C427" t="s">
        <v>31</v>
      </c>
      <c r="D427">
        <v>21865</v>
      </c>
      <c r="E427" t="s">
        <v>263</v>
      </c>
      <c r="F427" s="12" t="s">
        <v>102</v>
      </c>
      <c r="G427" s="12" t="s">
        <v>102</v>
      </c>
      <c r="H427" t="s">
        <v>10</v>
      </c>
      <c r="I427" s="13" t="s">
        <v>846</v>
      </c>
      <c r="J427" s="13">
        <f>IF(H427="EA", I427, 0)</f>
      </c>
      <c r="K427" s="13">
        <f>IF(H427="KG", I427, I427 * VLOOKUP(D427,Sku_Consolidated!A2:U948,21,FALSE))</f>
      </c>
      <c r="L427" s="14" t="s">
        <v>36</v>
      </c>
      <c r="M427">
        <v>88</v>
      </c>
      <c r="N427" s="14" t="s">
        <v>847</v>
      </c>
      <c r="O427" s="14" t="s">
        <v>848</v>
      </c>
      <c r="P427" s="14" t="s">
        <v>36</v>
      </c>
      <c r="Q427" s="14" t="s">
        <v>848</v>
      </c>
      <c r="R427">
        <f>IF(IFERROR(VLOOKUP(U427,Store_Showcase!B2:H134,7, FALSE), TRUE)=TRUE, IF(IFERROR(VLOOKUP(U427,Store_SRP!B2:H103,7, FALSE), TRUE)=TRUE,VLOOKUP(U427,Store_VAM!B2:H271,7, FALSE),VLOOKUP(U427,Store_SRP!B2:H103,7, FALSE)), VLOOKUP(U427,Store_Showcase!B2:H134,7, FALSE))</f>
      </c>
      <c r="S427">
        <f>IF(IFERROR(VLOOKUP(U427,Store_Showcase!B2:K134,10, FALSE), TRUE)=TRUE, IF(IFERROR(VLOOKUP(U427,Store_SRP!B2:K103,10, FALSE), TRUE)=TRUE,VLOOKUP(U427,Store_VAM!B2:K271,10, FALSE),VLOOKUP(U427,Store_SRP!B2:K103,10, FALSE)), VLOOKUP(U427,Store_Showcase!B2:K134,10, FALSE))</f>
      </c>
      <c r="T427">
        <f>IF(VLOOKUP(D427,Sku_Consolidated!A2:S948,19,FALSE)="SHOWCASE", VLOOKUP(U427,Store_Showcase!B2:L134,11, FALSE), IF(VLOOKUP(D427,Sku_Consolidated!A2:S948,19,FALSE)="VAM",VLOOKUP(U427,Store_VAM!B2:L271,11, FALSE),VLOOKUP(U427,Store_SRP!B2:L103,11, FALSE)))</f>
      </c>
      <c r="U427" s="14">
        <v>2012</v>
      </c>
      <c r="V427">
        <f>IF(VLOOKUP(D427,Sku_Consolidated!A2:S948,19,FALSE)="SHOWCASE", VLOOKUP(U427,Store_Showcase!B2:C134,2, FALSE), IF(VLOOKUP(D427,Sku_Consolidated!A2:S948,19,FALSE)="VAM",VLOOKUP(U427,Store_VAM!B2:C271,2, FALSE),VLOOKUP(U427,Store_SRP!B2:C103,2, FALSE)))</f>
      </c>
      <c r="W427">
        <f>VLOOKUP(D427,Sku_Consolidated!A2:G948, 7, FALSE)</f>
      </c>
      <c r="X427">
        <f>VLOOKUP(D427,Sku_Consolidated!A2:K948, 11, FALSE)</f>
      </c>
      <c r="Y427">
        <f>VLOOKUP(D427,Sku_Consolidated!A2:H948, 8, FALSE)</f>
      </c>
      <c r="Z427">
        <f>VLOOKUP(D427,Sku_Consolidated!A2:I948, 9, FALSE)</f>
      </c>
      <c r="AA427" t="s">
        <v>41</v>
      </c>
      <c r="AB427">
        <f>VLOOKUP(D427,Sku_Consolidated!A2:E948, {5}, FALSE)</f>
      </c>
      <c r="AC427">
        <f>IF(VLOOKUP(D427,Sku_Consolidated!A2:S948,19,FALSE)="SHOWCASE", VLOOKUP(U427,Store_Showcase!B2:N134,13, FALSE), IF(VLOOKUP(D427,Sku_Consolidated!A2:S948,19,FALSE)="VAM",VLOOKUP(U427,Store_VAM!B2:N271,13, FALSE),VLOOKUP(U427,Store_SRP!B2:N103,13, FALSE)))</f>
      </c>
      <c r="AD427">
        <f>IF(IFERROR(AC427,TRUE)=TRUE, "-","OK")</f>
      </c>
      <c r="AE427">
        <f>IF(IFERROR(VLOOKUP(U427,Store_Showcase!B2:H134,{5}, FALSE), TRUE)=TRUE, IF(IFERROR(VLOOKUP(U427,Store_SRP!B2:H103,{5}, FALSE), TRUE)=TRUE,VLOOKUP(U427,Store_VAM!B2:H271,{5}, FALSE),VLOOKUP(U427,Store_SRP!B2:H103,{5}, FALSE)), VLOOKUP(U427,Store_Showcase!B2:H134,{5}, FALSE))</f>
      </c>
      <c r="AF427">
        <f>IF(IFERROR(VLOOKUP(U427,Store_Showcase!B2:H134,{6}, FALSE), TRUE)=TRUE, IF(IFERROR(VLOOKUP(U427,Store_SRP!B2:H103,{6}, FALSE), TRUE)=TRUE,VLOOKUP(U427,Store_VAM!B2:H271,{6}, FALSE),VLOOKUP(U427,Store_SRP!B2:H103,{6}, FALSE)), VLOOKUP(U427,Store_Showcase!B2:H134,{6}, FALSE))</f>
      </c>
      <c r="AG427">
        <f>VLOOKUP(D427,Sku_Consolidated!A2:R948,18,FALSE)</f>
      </c>
      <c r="AH427">
        <f>VLOOKUP(D427,Sku_Consolidated!A2:S948,19,FALSE)</f>
      </c>
      <c r="AI427">
        <f>VLOOKUP(D427,Sku_Consolidated!A2:T948,20,FALSE)</f>
      </c>
    </row>
    <row r="428" spans="1:35" x14ac:dyDescent="0.25">
      <c r="A428">
        <v>2024</v>
      </c>
      <c r="B428" t="s">
        <v>30</v>
      </c>
      <c r="C428" t="s">
        <v>31</v>
      </c>
      <c r="D428">
        <v>21866</v>
      </c>
      <c r="E428" t="s">
        <v>267</v>
      </c>
      <c r="F428" s="12" t="s">
        <v>102</v>
      </c>
      <c r="G428" s="12" t="s">
        <v>102</v>
      </c>
      <c r="H428" t="s">
        <v>10</v>
      </c>
      <c r="I428" s="13" t="s">
        <v>849</v>
      </c>
      <c r="J428" s="13">
        <f>IF(H428="EA", I428, 0)</f>
      </c>
      <c r="K428" s="13">
        <f>IF(H428="KG", I428, I428 * VLOOKUP(D428,Sku_Consolidated!A2:U948,21,FALSE))</f>
      </c>
      <c r="L428" s="14" t="s">
        <v>36</v>
      </c>
      <c r="M428">
        <v>88</v>
      </c>
      <c r="N428" s="14" t="s">
        <v>850</v>
      </c>
      <c r="O428" s="14" t="s">
        <v>851</v>
      </c>
      <c r="P428" s="14" t="s">
        <v>36</v>
      </c>
      <c r="Q428" s="14" t="s">
        <v>851</v>
      </c>
      <c r="R428">
        <f>IF(IFERROR(VLOOKUP(U428,Store_Showcase!B2:H134,7, FALSE), TRUE)=TRUE, IF(IFERROR(VLOOKUP(U428,Store_SRP!B2:H103,7, FALSE), TRUE)=TRUE,VLOOKUP(U428,Store_VAM!B2:H271,7, FALSE),VLOOKUP(U428,Store_SRP!B2:H103,7, FALSE)), VLOOKUP(U428,Store_Showcase!B2:H134,7, FALSE))</f>
      </c>
      <c r="S428">
        <f>IF(IFERROR(VLOOKUP(U428,Store_Showcase!B2:K134,10, FALSE), TRUE)=TRUE, IF(IFERROR(VLOOKUP(U428,Store_SRP!B2:K103,10, FALSE), TRUE)=TRUE,VLOOKUP(U428,Store_VAM!B2:K271,10, FALSE),VLOOKUP(U428,Store_SRP!B2:K103,10, FALSE)), VLOOKUP(U428,Store_Showcase!B2:K134,10, FALSE))</f>
      </c>
      <c r="T428">
        <f>IF(VLOOKUP(D428,Sku_Consolidated!A2:S948,19,FALSE)="SHOWCASE", VLOOKUP(U428,Store_Showcase!B2:L134,11, FALSE), IF(VLOOKUP(D428,Sku_Consolidated!A2:S948,19,FALSE)="VAM",VLOOKUP(U428,Store_VAM!B2:L271,11, FALSE),VLOOKUP(U428,Store_SRP!B2:L103,11, FALSE)))</f>
      </c>
      <c r="U428" s="14">
        <v>2012</v>
      </c>
      <c r="V428">
        <f>IF(VLOOKUP(D428,Sku_Consolidated!A2:S948,19,FALSE)="SHOWCASE", VLOOKUP(U428,Store_Showcase!B2:C134,2, FALSE), IF(VLOOKUP(D428,Sku_Consolidated!A2:S948,19,FALSE)="VAM",VLOOKUP(U428,Store_VAM!B2:C271,2, FALSE),VLOOKUP(U428,Store_SRP!B2:C103,2, FALSE)))</f>
      </c>
      <c r="W428">
        <f>VLOOKUP(D428,Sku_Consolidated!A2:G948, 7, FALSE)</f>
      </c>
      <c r="X428">
        <f>VLOOKUP(D428,Sku_Consolidated!A2:K948, 11, FALSE)</f>
      </c>
      <c r="Y428">
        <f>VLOOKUP(D428,Sku_Consolidated!A2:H948, 8, FALSE)</f>
      </c>
      <c r="Z428">
        <f>VLOOKUP(D428,Sku_Consolidated!A2:I948, 9, FALSE)</f>
      </c>
      <c r="AA428" t="s">
        <v>41</v>
      </c>
      <c r="AB428">
        <f>VLOOKUP(D428,Sku_Consolidated!A2:E948, {5}, FALSE)</f>
      </c>
      <c r="AC428">
        <f>IF(VLOOKUP(D428,Sku_Consolidated!A2:S948,19,FALSE)="SHOWCASE", VLOOKUP(U428,Store_Showcase!B2:N134,13, FALSE), IF(VLOOKUP(D428,Sku_Consolidated!A2:S948,19,FALSE)="VAM",VLOOKUP(U428,Store_VAM!B2:N271,13, FALSE),VLOOKUP(U428,Store_SRP!B2:N103,13, FALSE)))</f>
      </c>
      <c r="AD428">
        <f>IF(IFERROR(AC428,TRUE)=TRUE, "-","OK")</f>
      </c>
      <c r="AE428">
        <f>IF(IFERROR(VLOOKUP(U428,Store_Showcase!B2:H134,{5}, FALSE), TRUE)=TRUE, IF(IFERROR(VLOOKUP(U428,Store_SRP!B2:H103,{5}, FALSE), TRUE)=TRUE,VLOOKUP(U428,Store_VAM!B2:H271,{5}, FALSE),VLOOKUP(U428,Store_SRP!B2:H103,{5}, FALSE)), VLOOKUP(U428,Store_Showcase!B2:H134,{5}, FALSE))</f>
      </c>
      <c r="AF428">
        <f>IF(IFERROR(VLOOKUP(U428,Store_Showcase!B2:H134,{6}, FALSE), TRUE)=TRUE, IF(IFERROR(VLOOKUP(U428,Store_SRP!B2:H103,{6}, FALSE), TRUE)=TRUE,VLOOKUP(U428,Store_VAM!B2:H271,{6}, FALSE),VLOOKUP(U428,Store_SRP!B2:H103,{6}, FALSE)), VLOOKUP(U428,Store_Showcase!B2:H134,{6}, FALSE))</f>
      </c>
      <c r="AG428">
        <f>VLOOKUP(D428,Sku_Consolidated!A2:R948,18,FALSE)</f>
      </c>
      <c r="AH428">
        <f>VLOOKUP(D428,Sku_Consolidated!A2:S948,19,FALSE)</f>
      </c>
      <c r="AI428">
        <f>VLOOKUP(D428,Sku_Consolidated!A2:T948,20,FALSE)</f>
      </c>
    </row>
    <row r="429" spans="1:35" x14ac:dyDescent="0.25">
      <c r="A429">
        <v>2024</v>
      </c>
      <c r="B429" t="s">
        <v>30</v>
      </c>
      <c r="C429" t="s">
        <v>31</v>
      </c>
      <c r="D429">
        <v>21868</v>
      </c>
      <c r="E429" t="s">
        <v>322</v>
      </c>
      <c r="F429" s="12" t="s">
        <v>102</v>
      </c>
      <c r="G429" s="12" t="s">
        <v>102</v>
      </c>
      <c r="H429" t="s">
        <v>10</v>
      </c>
      <c r="I429" s="13" t="s">
        <v>350</v>
      </c>
      <c r="J429" s="13">
        <f>IF(H429="EA", I429, 0)</f>
      </c>
      <c r="K429" s="13">
        <f>IF(H429="KG", I429, I429 * VLOOKUP(D429,Sku_Consolidated!A2:U948,21,FALSE))</f>
      </c>
      <c r="L429" s="14" t="s">
        <v>36</v>
      </c>
      <c r="M429">
        <v>88</v>
      </c>
      <c r="N429" s="14" t="s">
        <v>458</v>
      </c>
      <c r="O429" s="14" t="s">
        <v>852</v>
      </c>
      <c r="P429" s="14" t="s">
        <v>36</v>
      </c>
      <c r="Q429" s="14" t="s">
        <v>852</v>
      </c>
      <c r="R429">
        <f>IF(IFERROR(VLOOKUP(U429,Store_Showcase!B2:H134,7, FALSE), TRUE)=TRUE, IF(IFERROR(VLOOKUP(U429,Store_SRP!B2:H103,7, FALSE), TRUE)=TRUE,VLOOKUP(U429,Store_VAM!B2:H271,7, FALSE),VLOOKUP(U429,Store_SRP!B2:H103,7, FALSE)), VLOOKUP(U429,Store_Showcase!B2:H134,7, FALSE))</f>
      </c>
      <c r="S429">
        <f>IF(IFERROR(VLOOKUP(U429,Store_Showcase!B2:K134,10, FALSE), TRUE)=TRUE, IF(IFERROR(VLOOKUP(U429,Store_SRP!B2:K103,10, FALSE), TRUE)=TRUE,VLOOKUP(U429,Store_VAM!B2:K271,10, FALSE),VLOOKUP(U429,Store_SRP!B2:K103,10, FALSE)), VLOOKUP(U429,Store_Showcase!B2:K134,10, FALSE))</f>
      </c>
      <c r="T429">
        <f>IF(VLOOKUP(D429,Sku_Consolidated!A2:S948,19,FALSE)="SHOWCASE", VLOOKUP(U429,Store_Showcase!B2:L134,11, FALSE), IF(VLOOKUP(D429,Sku_Consolidated!A2:S948,19,FALSE)="VAM",VLOOKUP(U429,Store_VAM!B2:L271,11, FALSE),VLOOKUP(U429,Store_SRP!B2:L103,11, FALSE)))</f>
      </c>
      <c r="U429" s="14">
        <v>2012</v>
      </c>
      <c r="V429">
        <f>IF(VLOOKUP(D429,Sku_Consolidated!A2:S948,19,FALSE)="SHOWCASE", VLOOKUP(U429,Store_Showcase!B2:C134,2, FALSE), IF(VLOOKUP(D429,Sku_Consolidated!A2:S948,19,FALSE)="VAM",VLOOKUP(U429,Store_VAM!B2:C271,2, FALSE),VLOOKUP(U429,Store_SRP!B2:C103,2, FALSE)))</f>
      </c>
      <c r="W429">
        <f>VLOOKUP(D429,Sku_Consolidated!A2:G948, 7, FALSE)</f>
      </c>
      <c r="X429">
        <f>VLOOKUP(D429,Sku_Consolidated!A2:K948, 11, FALSE)</f>
      </c>
      <c r="Y429">
        <f>VLOOKUP(D429,Sku_Consolidated!A2:H948, 8, FALSE)</f>
      </c>
      <c r="Z429">
        <f>VLOOKUP(D429,Sku_Consolidated!A2:I948, 9, FALSE)</f>
      </c>
      <c r="AA429" t="s">
        <v>41</v>
      </c>
      <c r="AB429">
        <f>VLOOKUP(D429,Sku_Consolidated!A2:E948, {5}, FALSE)</f>
      </c>
      <c r="AC429">
        <f>IF(VLOOKUP(D429,Sku_Consolidated!A2:S948,19,FALSE)="SHOWCASE", VLOOKUP(U429,Store_Showcase!B2:N134,13, FALSE), IF(VLOOKUP(D429,Sku_Consolidated!A2:S948,19,FALSE)="VAM",VLOOKUP(U429,Store_VAM!B2:N271,13, FALSE),VLOOKUP(U429,Store_SRP!B2:N103,13, FALSE)))</f>
      </c>
      <c r="AD429">
        <f>IF(IFERROR(AC429,TRUE)=TRUE, "-","OK")</f>
      </c>
      <c r="AE429">
        <f>IF(IFERROR(VLOOKUP(U429,Store_Showcase!B2:H134,{5}, FALSE), TRUE)=TRUE, IF(IFERROR(VLOOKUP(U429,Store_SRP!B2:H103,{5}, FALSE), TRUE)=TRUE,VLOOKUP(U429,Store_VAM!B2:H271,{5}, FALSE),VLOOKUP(U429,Store_SRP!B2:H103,{5}, FALSE)), VLOOKUP(U429,Store_Showcase!B2:H134,{5}, FALSE))</f>
      </c>
      <c r="AF429">
        <f>IF(IFERROR(VLOOKUP(U429,Store_Showcase!B2:H134,{6}, FALSE), TRUE)=TRUE, IF(IFERROR(VLOOKUP(U429,Store_SRP!B2:H103,{6}, FALSE), TRUE)=TRUE,VLOOKUP(U429,Store_VAM!B2:H271,{6}, FALSE),VLOOKUP(U429,Store_SRP!B2:H103,{6}, FALSE)), VLOOKUP(U429,Store_Showcase!B2:H134,{6}, FALSE))</f>
      </c>
      <c r="AG429">
        <f>VLOOKUP(D429,Sku_Consolidated!A2:R948,18,FALSE)</f>
      </c>
      <c r="AH429">
        <f>VLOOKUP(D429,Sku_Consolidated!A2:S948,19,FALSE)</f>
      </c>
      <c r="AI429">
        <f>VLOOKUP(D429,Sku_Consolidated!A2:T948,20,FALSE)</f>
      </c>
    </row>
    <row r="430" spans="1:35" x14ac:dyDescent="0.25">
      <c r="A430">
        <v>2024</v>
      </c>
      <c r="B430" t="s">
        <v>30</v>
      </c>
      <c r="C430" t="s">
        <v>31</v>
      </c>
      <c r="D430">
        <v>21921</v>
      </c>
      <c r="E430" t="s">
        <v>232</v>
      </c>
      <c r="F430" s="12" t="s">
        <v>102</v>
      </c>
      <c r="G430" s="12" t="s">
        <v>102</v>
      </c>
      <c r="H430" t="s">
        <v>10</v>
      </c>
      <c r="I430" s="13" t="s">
        <v>853</v>
      </c>
      <c r="J430" s="13">
        <f>IF(H430="EA", I430, 0)</f>
      </c>
      <c r="K430" s="13">
        <f>IF(H430="KG", I430, I430 * VLOOKUP(D430,Sku_Consolidated!A2:U948,21,FALSE))</f>
      </c>
      <c r="L430" s="14" t="s">
        <v>36</v>
      </c>
      <c r="M430">
        <v>86</v>
      </c>
      <c r="N430" s="14" t="s">
        <v>854</v>
      </c>
      <c r="O430" s="14" t="s">
        <v>855</v>
      </c>
      <c r="P430" s="14" t="s">
        <v>36</v>
      </c>
      <c r="Q430" s="14" t="s">
        <v>855</v>
      </c>
      <c r="R430">
        <f>IF(IFERROR(VLOOKUP(U430,Store_Showcase!B2:H134,7, FALSE), TRUE)=TRUE, IF(IFERROR(VLOOKUP(U430,Store_SRP!B2:H103,7, FALSE), TRUE)=TRUE,VLOOKUP(U430,Store_VAM!B2:H271,7, FALSE),VLOOKUP(U430,Store_SRP!B2:H103,7, FALSE)), VLOOKUP(U430,Store_Showcase!B2:H134,7, FALSE))</f>
      </c>
      <c r="S430">
        <f>IF(IFERROR(VLOOKUP(U430,Store_Showcase!B2:K134,10, FALSE), TRUE)=TRUE, IF(IFERROR(VLOOKUP(U430,Store_SRP!B2:K103,10, FALSE), TRUE)=TRUE,VLOOKUP(U430,Store_VAM!B2:K271,10, FALSE),VLOOKUP(U430,Store_SRP!B2:K103,10, FALSE)), VLOOKUP(U430,Store_Showcase!B2:K134,10, FALSE))</f>
      </c>
      <c r="T430">
        <f>IF(VLOOKUP(D430,Sku_Consolidated!A2:S948,19,FALSE)="SHOWCASE", VLOOKUP(U430,Store_Showcase!B2:L134,11, FALSE), IF(VLOOKUP(D430,Sku_Consolidated!A2:S948,19,FALSE)="VAM",VLOOKUP(U430,Store_VAM!B2:L271,11, FALSE),VLOOKUP(U430,Store_SRP!B2:L103,11, FALSE)))</f>
      </c>
      <c r="U430" s="14">
        <v>2012</v>
      </c>
      <c r="V430">
        <f>IF(VLOOKUP(D430,Sku_Consolidated!A2:S948,19,FALSE)="SHOWCASE", VLOOKUP(U430,Store_Showcase!B2:C134,2, FALSE), IF(VLOOKUP(D430,Sku_Consolidated!A2:S948,19,FALSE)="VAM",VLOOKUP(U430,Store_VAM!B2:C271,2, FALSE),VLOOKUP(U430,Store_SRP!B2:C103,2, FALSE)))</f>
      </c>
      <c r="W430">
        <f>VLOOKUP(D430,Sku_Consolidated!A2:G948, 7, FALSE)</f>
      </c>
      <c r="X430">
        <f>VLOOKUP(D430,Sku_Consolidated!A2:K948, 11, FALSE)</f>
      </c>
      <c r="Y430">
        <f>VLOOKUP(D430,Sku_Consolidated!A2:H948, 8, FALSE)</f>
      </c>
      <c r="Z430">
        <f>VLOOKUP(D430,Sku_Consolidated!A2:I948, 9, FALSE)</f>
      </c>
      <c r="AA430" t="s">
        <v>41</v>
      </c>
      <c r="AB430">
        <f>VLOOKUP(D430,Sku_Consolidated!A2:E948, {5}, FALSE)</f>
      </c>
      <c r="AC430">
        <f>IF(VLOOKUP(D430,Sku_Consolidated!A2:S948,19,FALSE)="SHOWCASE", VLOOKUP(U430,Store_Showcase!B2:N134,13, FALSE), IF(VLOOKUP(D430,Sku_Consolidated!A2:S948,19,FALSE)="VAM",VLOOKUP(U430,Store_VAM!B2:N271,13, FALSE),VLOOKUP(U430,Store_SRP!B2:N103,13, FALSE)))</f>
      </c>
      <c r="AD430">
        <f>IF(IFERROR(AC430,TRUE)=TRUE, "-","OK")</f>
      </c>
      <c r="AE430">
        <f>IF(IFERROR(VLOOKUP(U430,Store_Showcase!B2:H134,{5}, FALSE), TRUE)=TRUE, IF(IFERROR(VLOOKUP(U430,Store_SRP!B2:H103,{5}, FALSE), TRUE)=TRUE,VLOOKUP(U430,Store_VAM!B2:H271,{5}, FALSE),VLOOKUP(U430,Store_SRP!B2:H103,{5}, FALSE)), VLOOKUP(U430,Store_Showcase!B2:H134,{5}, FALSE))</f>
      </c>
      <c r="AF430">
        <f>IF(IFERROR(VLOOKUP(U430,Store_Showcase!B2:H134,{6}, FALSE), TRUE)=TRUE, IF(IFERROR(VLOOKUP(U430,Store_SRP!B2:H103,{6}, FALSE), TRUE)=TRUE,VLOOKUP(U430,Store_VAM!B2:H271,{6}, FALSE),VLOOKUP(U430,Store_SRP!B2:H103,{6}, FALSE)), VLOOKUP(U430,Store_Showcase!B2:H134,{6}, FALSE))</f>
      </c>
      <c r="AG430">
        <f>VLOOKUP(D430,Sku_Consolidated!A2:R948,18,FALSE)</f>
      </c>
      <c r="AH430">
        <f>VLOOKUP(D430,Sku_Consolidated!A2:S948,19,FALSE)</f>
      </c>
      <c r="AI430">
        <f>VLOOKUP(D430,Sku_Consolidated!A2:T948,20,FALSE)</f>
      </c>
    </row>
    <row r="431" spans="1:35" x14ac:dyDescent="0.25">
      <c r="A431">
        <v>2024</v>
      </c>
      <c r="B431" t="s">
        <v>30</v>
      </c>
      <c r="C431" t="s">
        <v>31</v>
      </c>
      <c r="D431">
        <v>21825</v>
      </c>
      <c r="E431" t="s">
        <v>208</v>
      </c>
      <c r="F431" s="12" t="s">
        <v>103</v>
      </c>
      <c r="G431" s="12" t="s">
        <v>103</v>
      </c>
      <c r="H431" t="s">
        <v>10</v>
      </c>
      <c r="I431" s="13" t="s">
        <v>306</v>
      </c>
      <c r="J431" s="13">
        <f>IF(H431="EA", I431, 0)</f>
      </c>
      <c r="K431" s="13">
        <f>IF(H431="KG", I431, I431 * VLOOKUP(D431,Sku_Consolidated!A2:U948,21,FALSE))</f>
      </c>
      <c r="L431" s="14" t="s">
        <v>36</v>
      </c>
      <c r="M431">
        <v>88</v>
      </c>
      <c r="N431" s="14" t="s">
        <v>856</v>
      </c>
      <c r="O431" s="14" t="s">
        <v>857</v>
      </c>
      <c r="P431" s="14" t="s">
        <v>36</v>
      </c>
      <c r="Q431" s="14" t="s">
        <v>857</v>
      </c>
      <c r="R431">
        <f>IF(IFERROR(VLOOKUP(U431,Store_Showcase!B2:H134,7, FALSE), TRUE)=TRUE, IF(IFERROR(VLOOKUP(U431,Store_SRP!B2:H103,7, FALSE), TRUE)=TRUE,VLOOKUP(U431,Store_VAM!B2:H271,7, FALSE),VLOOKUP(U431,Store_SRP!B2:H103,7, FALSE)), VLOOKUP(U431,Store_Showcase!B2:H134,7, FALSE))</f>
      </c>
      <c r="S431">
        <f>IF(IFERROR(VLOOKUP(U431,Store_Showcase!B2:K134,10, FALSE), TRUE)=TRUE, IF(IFERROR(VLOOKUP(U431,Store_SRP!B2:K103,10, FALSE), TRUE)=TRUE,VLOOKUP(U431,Store_VAM!B2:K271,10, FALSE),VLOOKUP(U431,Store_SRP!B2:K103,10, FALSE)), VLOOKUP(U431,Store_Showcase!B2:K134,10, FALSE))</f>
      </c>
      <c r="T431">
        <f>IF(VLOOKUP(D431,Sku_Consolidated!A2:S948,19,FALSE)="SHOWCASE", VLOOKUP(U431,Store_Showcase!B2:L134,11, FALSE), IF(VLOOKUP(D431,Sku_Consolidated!A2:S948,19,FALSE)="VAM",VLOOKUP(U431,Store_VAM!B2:L271,11, FALSE),VLOOKUP(U431,Store_SRP!B2:L103,11, FALSE)))</f>
      </c>
      <c r="U431" s="14">
        <v>2012</v>
      </c>
      <c r="V431">
        <f>IF(VLOOKUP(D431,Sku_Consolidated!A2:S948,19,FALSE)="SHOWCASE", VLOOKUP(U431,Store_Showcase!B2:C134,2, FALSE), IF(VLOOKUP(D431,Sku_Consolidated!A2:S948,19,FALSE)="VAM",VLOOKUP(U431,Store_VAM!B2:C271,2, FALSE),VLOOKUP(U431,Store_SRP!B2:C103,2, FALSE)))</f>
      </c>
      <c r="W431">
        <f>VLOOKUP(D431,Sku_Consolidated!A2:G948, 7, FALSE)</f>
      </c>
      <c r="X431">
        <f>VLOOKUP(D431,Sku_Consolidated!A2:K948, 11, FALSE)</f>
      </c>
      <c r="Y431">
        <f>VLOOKUP(D431,Sku_Consolidated!A2:H948, 8, FALSE)</f>
      </c>
      <c r="Z431">
        <f>VLOOKUP(D431,Sku_Consolidated!A2:I948, 9, FALSE)</f>
      </c>
      <c r="AA431" t="s">
        <v>41</v>
      </c>
      <c r="AB431">
        <f>VLOOKUP(D431,Sku_Consolidated!A2:E948, {5}, FALSE)</f>
      </c>
      <c r="AC431">
        <f>IF(VLOOKUP(D431,Sku_Consolidated!A2:S948,19,FALSE)="SHOWCASE", VLOOKUP(U431,Store_Showcase!B2:N134,13, FALSE), IF(VLOOKUP(D431,Sku_Consolidated!A2:S948,19,FALSE)="VAM",VLOOKUP(U431,Store_VAM!B2:N271,13, FALSE),VLOOKUP(U431,Store_SRP!B2:N103,13, FALSE)))</f>
      </c>
      <c r="AD431">
        <f>IF(IFERROR(AC431,TRUE)=TRUE, "-","OK")</f>
      </c>
      <c r="AE431">
        <f>IF(IFERROR(VLOOKUP(U431,Store_Showcase!B2:H134,{5}, FALSE), TRUE)=TRUE, IF(IFERROR(VLOOKUP(U431,Store_SRP!B2:H103,{5}, FALSE), TRUE)=TRUE,VLOOKUP(U431,Store_VAM!B2:H271,{5}, FALSE),VLOOKUP(U431,Store_SRP!B2:H103,{5}, FALSE)), VLOOKUP(U431,Store_Showcase!B2:H134,{5}, FALSE))</f>
      </c>
      <c r="AF431">
        <f>IF(IFERROR(VLOOKUP(U431,Store_Showcase!B2:H134,{6}, FALSE), TRUE)=TRUE, IF(IFERROR(VLOOKUP(U431,Store_SRP!B2:H103,{6}, FALSE), TRUE)=TRUE,VLOOKUP(U431,Store_VAM!B2:H271,{6}, FALSE),VLOOKUP(U431,Store_SRP!B2:H103,{6}, FALSE)), VLOOKUP(U431,Store_Showcase!B2:H134,{6}, FALSE))</f>
      </c>
      <c r="AG431">
        <f>VLOOKUP(D431,Sku_Consolidated!A2:R948,18,FALSE)</f>
      </c>
      <c r="AH431">
        <f>VLOOKUP(D431,Sku_Consolidated!A2:S948,19,FALSE)</f>
      </c>
      <c r="AI431">
        <f>VLOOKUP(D431,Sku_Consolidated!A2:T948,20,FALSE)</f>
      </c>
    </row>
    <row r="432" spans="1:35" x14ac:dyDescent="0.25">
      <c r="A432">
        <v>2024</v>
      </c>
      <c r="B432" t="s">
        <v>30</v>
      </c>
      <c r="C432" t="s">
        <v>31</v>
      </c>
      <c r="D432">
        <v>21832</v>
      </c>
      <c r="E432" t="s">
        <v>245</v>
      </c>
      <c r="F432" s="12" t="s">
        <v>103</v>
      </c>
      <c r="G432" s="12" t="s">
        <v>103</v>
      </c>
      <c r="H432" t="s">
        <v>10</v>
      </c>
      <c r="I432" s="13" t="s">
        <v>340</v>
      </c>
      <c r="J432" s="13">
        <f>IF(H432="EA", I432, 0)</f>
      </c>
      <c r="K432" s="13">
        <f>IF(H432="KG", I432, I432 * VLOOKUP(D432,Sku_Consolidated!A2:U948,21,FALSE))</f>
      </c>
      <c r="L432" s="14" t="s">
        <v>36</v>
      </c>
      <c r="M432">
        <v>88</v>
      </c>
      <c r="N432" s="14" t="s">
        <v>858</v>
      </c>
      <c r="O432" s="14" t="s">
        <v>859</v>
      </c>
      <c r="P432" s="14" t="s">
        <v>36</v>
      </c>
      <c r="Q432" s="14" t="s">
        <v>859</v>
      </c>
      <c r="R432">
        <f>IF(IFERROR(VLOOKUP(U432,Store_Showcase!B2:H134,7, FALSE), TRUE)=TRUE, IF(IFERROR(VLOOKUP(U432,Store_SRP!B2:H103,7, FALSE), TRUE)=TRUE,VLOOKUP(U432,Store_VAM!B2:H271,7, FALSE),VLOOKUP(U432,Store_SRP!B2:H103,7, FALSE)), VLOOKUP(U432,Store_Showcase!B2:H134,7, FALSE))</f>
      </c>
      <c r="S432">
        <f>IF(IFERROR(VLOOKUP(U432,Store_Showcase!B2:K134,10, FALSE), TRUE)=TRUE, IF(IFERROR(VLOOKUP(U432,Store_SRP!B2:K103,10, FALSE), TRUE)=TRUE,VLOOKUP(U432,Store_VAM!B2:K271,10, FALSE),VLOOKUP(U432,Store_SRP!B2:K103,10, FALSE)), VLOOKUP(U432,Store_Showcase!B2:K134,10, FALSE))</f>
      </c>
      <c r="T432">
        <f>IF(VLOOKUP(D432,Sku_Consolidated!A2:S948,19,FALSE)="SHOWCASE", VLOOKUP(U432,Store_Showcase!B2:L134,11, FALSE), IF(VLOOKUP(D432,Sku_Consolidated!A2:S948,19,FALSE)="VAM",VLOOKUP(U432,Store_VAM!B2:L271,11, FALSE),VLOOKUP(U432,Store_SRP!B2:L103,11, FALSE)))</f>
      </c>
      <c r="U432" s="14">
        <v>2012</v>
      </c>
      <c r="V432">
        <f>IF(VLOOKUP(D432,Sku_Consolidated!A2:S948,19,FALSE)="SHOWCASE", VLOOKUP(U432,Store_Showcase!B2:C134,2, FALSE), IF(VLOOKUP(D432,Sku_Consolidated!A2:S948,19,FALSE)="VAM",VLOOKUP(U432,Store_VAM!B2:C271,2, FALSE),VLOOKUP(U432,Store_SRP!B2:C103,2, FALSE)))</f>
      </c>
      <c r="W432">
        <f>VLOOKUP(D432,Sku_Consolidated!A2:G948, 7, FALSE)</f>
      </c>
      <c r="X432">
        <f>VLOOKUP(D432,Sku_Consolidated!A2:K948, 11, FALSE)</f>
      </c>
      <c r="Y432">
        <f>VLOOKUP(D432,Sku_Consolidated!A2:H948, 8, FALSE)</f>
      </c>
      <c r="Z432">
        <f>VLOOKUP(D432,Sku_Consolidated!A2:I948, 9, FALSE)</f>
      </c>
      <c r="AA432" t="s">
        <v>41</v>
      </c>
      <c r="AB432">
        <f>VLOOKUP(D432,Sku_Consolidated!A2:E948, {5}, FALSE)</f>
      </c>
      <c r="AC432">
        <f>IF(VLOOKUP(D432,Sku_Consolidated!A2:S948,19,FALSE)="SHOWCASE", VLOOKUP(U432,Store_Showcase!B2:N134,13, FALSE), IF(VLOOKUP(D432,Sku_Consolidated!A2:S948,19,FALSE)="VAM",VLOOKUP(U432,Store_VAM!B2:N271,13, FALSE),VLOOKUP(U432,Store_SRP!B2:N103,13, FALSE)))</f>
      </c>
      <c r="AD432">
        <f>IF(IFERROR(AC432,TRUE)=TRUE, "-","OK")</f>
      </c>
      <c r="AE432">
        <f>IF(IFERROR(VLOOKUP(U432,Store_Showcase!B2:H134,{5}, FALSE), TRUE)=TRUE, IF(IFERROR(VLOOKUP(U432,Store_SRP!B2:H103,{5}, FALSE), TRUE)=TRUE,VLOOKUP(U432,Store_VAM!B2:H271,{5}, FALSE),VLOOKUP(U432,Store_SRP!B2:H103,{5}, FALSE)), VLOOKUP(U432,Store_Showcase!B2:H134,{5}, FALSE))</f>
      </c>
      <c r="AF432">
        <f>IF(IFERROR(VLOOKUP(U432,Store_Showcase!B2:H134,{6}, FALSE), TRUE)=TRUE, IF(IFERROR(VLOOKUP(U432,Store_SRP!B2:H103,{6}, FALSE), TRUE)=TRUE,VLOOKUP(U432,Store_VAM!B2:H271,{6}, FALSE),VLOOKUP(U432,Store_SRP!B2:H103,{6}, FALSE)), VLOOKUP(U432,Store_Showcase!B2:H134,{6}, FALSE))</f>
      </c>
      <c r="AG432">
        <f>VLOOKUP(D432,Sku_Consolidated!A2:R948,18,FALSE)</f>
      </c>
      <c r="AH432">
        <f>VLOOKUP(D432,Sku_Consolidated!A2:S948,19,FALSE)</f>
      </c>
      <c r="AI432">
        <f>VLOOKUP(D432,Sku_Consolidated!A2:T948,20,FALSE)</f>
      </c>
    </row>
    <row r="433" spans="1:35" x14ac:dyDescent="0.25">
      <c r="A433">
        <v>2024</v>
      </c>
      <c r="B433" t="s">
        <v>30</v>
      </c>
      <c r="C433" t="s">
        <v>31</v>
      </c>
      <c r="D433">
        <v>21837</v>
      </c>
      <c r="E433" t="s">
        <v>519</v>
      </c>
      <c r="F433" s="12" t="s">
        <v>103</v>
      </c>
      <c r="G433" s="12" t="s">
        <v>103</v>
      </c>
      <c r="H433" t="s">
        <v>10</v>
      </c>
      <c r="I433" s="13" t="s">
        <v>860</v>
      </c>
      <c r="J433" s="13">
        <f>IF(H433="EA", I433, 0)</f>
      </c>
      <c r="K433" s="13">
        <f>IF(H433="KG", I433, I433 * VLOOKUP(D433,Sku_Consolidated!A2:U948,21,FALSE))</f>
      </c>
      <c r="L433" s="14" t="s">
        <v>36</v>
      </c>
      <c r="M433">
        <v>88</v>
      </c>
      <c r="N433" s="14" t="s">
        <v>861</v>
      </c>
      <c r="O433" s="14" t="s">
        <v>862</v>
      </c>
      <c r="P433" s="14" t="s">
        <v>36</v>
      </c>
      <c r="Q433" s="14" t="s">
        <v>862</v>
      </c>
      <c r="R433">
        <f>IF(IFERROR(VLOOKUP(U433,Store_Showcase!B2:H134,7, FALSE), TRUE)=TRUE, IF(IFERROR(VLOOKUP(U433,Store_SRP!B2:H103,7, FALSE), TRUE)=TRUE,VLOOKUP(U433,Store_VAM!B2:H271,7, FALSE),VLOOKUP(U433,Store_SRP!B2:H103,7, FALSE)), VLOOKUP(U433,Store_Showcase!B2:H134,7, FALSE))</f>
      </c>
      <c r="S433">
        <f>IF(IFERROR(VLOOKUP(U433,Store_Showcase!B2:K134,10, FALSE), TRUE)=TRUE, IF(IFERROR(VLOOKUP(U433,Store_SRP!B2:K103,10, FALSE), TRUE)=TRUE,VLOOKUP(U433,Store_VAM!B2:K271,10, FALSE),VLOOKUP(U433,Store_SRP!B2:K103,10, FALSE)), VLOOKUP(U433,Store_Showcase!B2:K134,10, FALSE))</f>
      </c>
      <c r="T433">
        <f>IF(VLOOKUP(D433,Sku_Consolidated!A2:S948,19,FALSE)="SHOWCASE", VLOOKUP(U433,Store_Showcase!B2:L134,11, FALSE), IF(VLOOKUP(D433,Sku_Consolidated!A2:S948,19,FALSE)="VAM",VLOOKUP(U433,Store_VAM!B2:L271,11, FALSE),VLOOKUP(U433,Store_SRP!B2:L103,11, FALSE)))</f>
      </c>
      <c r="U433" s="14">
        <v>2012</v>
      </c>
      <c r="V433">
        <f>IF(VLOOKUP(D433,Sku_Consolidated!A2:S948,19,FALSE)="SHOWCASE", VLOOKUP(U433,Store_Showcase!B2:C134,2, FALSE), IF(VLOOKUP(D433,Sku_Consolidated!A2:S948,19,FALSE)="VAM",VLOOKUP(U433,Store_VAM!B2:C271,2, FALSE),VLOOKUP(U433,Store_SRP!B2:C103,2, FALSE)))</f>
      </c>
      <c r="W433">
        <f>VLOOKUP(D433,Sku_Consolidated!A2:G948, 7, FALSE)</f>
      </c>
      <c r="X433">
        <f>VLOOKUP(D433,Sku_Consolidated!A2:K948, 11, FALSE)</f>
      </c>
      <c r="Y433">
        <f>VLOOKUP(D433,Sku_Consolidated!A2:H948, 8, FALSE)</f>
      </c>
      <c r="Z433">
        <f>VLOOKUP(D433,Sku_Consolidated!A2:I948, 9, FALSE)</f>
      </c>
      <c r="AA433" t="s">
        <v>41</v>
      </c>
      <c r="AB433">
        <f>VLOOKUP(D433,Sku_Consolidated!A2:E948, {5}, FALSE)</f>
      </c>
      <c r="AC433">
        <f>IF(VLOOKUP(D433,Sku_Consolidated!A2:S948,19,FALSE)="SHOWCASE", VLOOKUP(U433,Store_Showcase!B2:N134,13, FALSE), IF(VLOOKUP(D433,Sku_Consolidated!A2:S948,19,FALSE)="VAM",VLOOKUP(U433,Store_VAM!B2:N271,13, FALSE),VLOOKUP(U433,Store_SRP!B2:N103,13, FALSE)))</f>
      </c>
      <c r="AD433">
        <f>IF(IFERROR(AC433,TRUE)=TRUE, "-","OK")</f>
      </c>
      <c r="AE433">
        <f>IF(IFERROR(VLOOKUP(U433,Store_Showcase!B2:H134,{5}, FALSE), TRUE)=TRUE, IF(IFERROR(VLOOKUP(U433,Store_SRP!B2:H103,{5}, FALSE), TRUE)=TRUE,VLOOKUP(U433,Store_VAM!B2:H271,{5}, FALSE),VLOOKUP(U433,Store_SRP!B2:H103,{5}, FALSE)), VLOOKUP(U433,Store_Showcase!B2:H134,{5}, FALSE))</f>
      </c>
      <c r="AF433">
        <f>IF(IFERROR(VLOOKUP(U433,Store_Showcase!B2:H134,{6}, FALSE), TRUE)=TRUE, IF(IFERROR(VLOOKUP(U433,Store_SRP!B2:H103,{6}, FALSE), TRUE)=TRUE,VLOOKUP(U433,Store_VAM!B2:H271,{6}, FALSE),VLOOKUP(U433,Store_SRP!B2:H103,{6}, FALSE)), VLOOKUP(U433,Store_Showcase!B2:H134,{6}, FALSE))</f>
      </c>
      <c r="AG433">
        <f>VLOOKUP(D433,Sku_Consolidated!A2:R948,18,FALSE)</f>
      </c>
      <c r="AH433">
        <f>VLOOKUP(D433,Sku_Consolidated!A2:S948,19,FALSE)</f>
      </c>
      <c r="AI433">
        <f>VLOOKUP(D433,Sku_Consolidated!A2:T948,20,FALSE)</f>
      </c>
    </row>
    <row r="434" spans="1:35" x14ac:dyDescent="0.25">
      <c r="A434">
        <v>2024</v>
      </c>
      <c r="B434" t="s">
        <v>30</v>
      </c>
      <c r="C434" t="s">
        <v>31</v>
      </c>
      <c r="D434">
        <v>21838</v>
      </c>
      <c r="E434" t="s">
        <v>249</v>
      </c>
      <c r="F434" s="12" t="s">
        <v>103</v>
      </c>
      <c r="G434" s="12" t="s">
        <v>103</v>
      </c>
      <c r="H434" t="s">
        <v>10</v>
      </c>
      <c r="I434" s="13" t="s">
        <v>853</v>
      </c>
      <c r="J434" s="13">
        <f>IF(H434="EA", I434, 0)</f>
      </c>
      <c r="K434" s="13">
        <f>IF(H434="KG", I434, I434 * VLOOKUP(D434,Sku_Consolidated!A2:U948,21,FALSE))</f>
      </c>
      <c r="L434" s="14" t="s">
        <v>36</v>
      </c>
      <c r="M434">
        <v>88</v>
      </c>
      <c r="N434" s="14" t="s">
        <v>863</v>
      </c>
      <c r="O434" s="14" t="s">
        <v>864</v>
      </c>
      <c r="P434" s="14" t="s">
        <v>36</v>
      </c>
      <c r="Q434" s="14" t="s">
        <v>864</v>
      </c>
      <c r="R434">
        <f>IF(IFERROR(VLOOKUP(U434,Store_Showcase!B2:H134,7, FALSE), TRUE)=TRUE, IF(IFERROR(VLOOKUP(U434,Store_SRP!B2:H103,7, FALSE), TRUE)=TRUE,VLOOKUP(U434,Store_VAM!B2:H271,7, FALSE),VLOOKUP(U434,Store_SRP!B2:H103,7, FALSE)), VLOOKUP(U434,Store_Showcase!B2:H134,7, FALSE))</f>
      </c>
      <c r="S434">
        <f>IF(IFERROR(VLOOKUP(U434,Store_Showcase!B2:K134,10, FALSE), TRUE)=TRUE, IF(IFERROR(VLOOKUP(U434,Store_SRP!B2:K103,10, FALSE), TRUE)=TRUE,VLOOKUP(U434,Store_VAM!B2:K271,10, FALSE),VLOOKUP(U434,Store_SRP!B2:K103,10, FALSE)), VLOOKUP(U434,Store_Showcase!B2:K134,10, FALSE))</f>
      </c>
      <c r="T434">
        <f>IF(VLOOKUP(D434,Sku_Consolidated!A2:S948,19,FALSE)="SHOWCASE", VLOOKUP(U434,Store_Showcase!B2:L134,11, FALSE), IF(VLOOKUP(D434,Sku_Consolidated!A2:S948,19,FALSE)="VAM",VLOOKUP(U434,Store_VAM!B2:L271,11, FALSE),VLOOKUP(U434,Store_SRP!B2:L103,11, FALSE)))</f>
      </c>
      <c r="U434" s="14">
        <v>2012</v>
      </c>
      <c r="V434">
        <f>IF(VLOOKUP(D434,Sku_Consolidated!A2:S948,19,FALSE)="SHOWCASE", VLOOKUP(U434,Store_Showcase!B2:C134,2, FALSE), IF(VLOOKUP(D434,Sku_Consolidated!A2:S948,19,FALSE)="VAM",VLOOKUP(U434,Store_VAM!B2:C271,2, FALSE),VLOOKUP(U434,Store_SRP!B2:C103,2, FALSE)))</f>
      </c>
      <c r="W434">
        <f>VLOOKUP(D434,Sku_Consolidated!A2:G948, 7, FALSE)</f>
      </c>
      <c r="X434">
        <f>VLOOKUP(D434,Sku_Consolidated!A2:K948, 11, FALSE)</f>
      </c>
      <c r="Y434">
        <f>VLOOKUP(D434,Sku_Consolidated!A2:H948, 8, FALSE)</f>
      </c>
      <c r="Z434">
        <f>VLOOKUP(D434,Sku_Consolidated!A2:I948, 9, FALSE)</f>
      </c>
      <c r="AA434" t="s">
        <v>41</v>
      </c>
      <c r="AB434">
        <f>VLOOKUP(D434,Sku_Consolidated!A2:E948, {5}, FALSE)</f>
      </c>
      <c r="AC434">
        <f>IF(VLOOKUP(D434,Sku_Consolidated!A2:S948,19,FALSE)="SHOWCASE", VLOOKUP(U434,Store_Showcase!B2:N134,13, FALSE), IF(VLOOKUP(D434,Sku_Consolidated!A2:S948,19,FALSE)="VAM",VLOOKUP(U434,Store_VAM!B2:N271,13, FALSE),VLOOKUP(U434,Store_SRP!B2:N103,13, FALSE)))</f>
      </c>
      <c r="AD434">
        <f>IF(IFERROR(AC434,TRUE)=TRUE, "-","OK")</f>
      </c>
      <c r="AE434">
        <f>IF(IFERROR(VLOOKUP(U434,Store_Showcase!B2:H134,{5}, FALSE), TRUE)=TRUE, IF(IFERROR(VLOOKUP(U434,Store_SRP!B2:H103,{5}, FALSE), TRUE)=TRUE,VLOOKUP(U434,Store_VAM!B2:H271,{5}, FALSE),VLOOKUP(U434,Store_SRP!B2:H103,{5}, FALSE)), VLOOKUP(U434,Store_Showcase!B2:H134,{5}, FALSE))</f>
      </c>
      <c r="AF434">
        <f>IF(IFERROR(VLOOKUP(U434,Store_Showcase!B2:H134,{6}, FALSE), TRUE)=TRUE, IF(IFERROR(VLOOKUP(U434,Store_SRP!B2:H103,{6}, FALSE), TRUE)=TRUE,VLOOKUP(U434,Store_VAM!B2:H271,{6}, FALSE),VLOOKUP(U434,Store_SRP!B2:H103,{6}, FALSE)), VLOOKUP(U434,Store_Showcase!B2:H134,{6}, FALSE))</f>
      </c>
      <c r="AG434">
        <f>VLOOKUP(D434,Sku_Consolidated!A2:R948,18,FALSE)</f>
      </c>
      <c r="AH434">
        <f>VLOOKUP(D434,Sku_Consolidated!A2:S948,19,FALSE)</f>
      </c>
      <c r="AI434">
        <f>VLOOKUP(D434,Sku_Consolidated!A2:T948,20,FALSE)</f>
      </c>
    </row>
    <row r="435" spans="1:35" x14ac:dyDescent="0.25">
      <c r="A435">
        <v>2024</v>
      </c>
      <c r="B435" t="s">
        <v>30</v>
      </c>
      <c r="C435" t="s">
        <v>31</v>
      </c>
      <c r="D435">
        <v>21842</v>
      </c>
      <c r="E435" t="s">
        <v>700</v>
      </c>
      <c r="F435" s="12" t="s">
        <v>103</v>
      </c>
      <c r="G435" s="12" t="s">
        <v>103</v>
      </c>
      <c r="H435" t="s">
        <v>10</v>
      </c>
      <c r="I435" s="13" t="s">
        <v>865</v>
      </c>
      <c r="J435" s="13">
        <f>IF(H435="EA", I435, 0)</f>
      </c>
      <c r="K435" s="13">
        <f>IF(H435="KG", I435, I435 * VLOOKUP(D435,Sku_Consolidated!A2:U948,21,FALSE))</f>
      </c>
      <c r="L435" s="14" t="s">
        <v>36</v>
      </c>
      <c r="M435">
        <v>88</v>
      </c>
      <c r="N435" s="14" t="s">
        <v>866</v>
      </c>
      <c r="O435" s="14" t="s">
        <v>867</v>
      </c>
      <c r="P435" s="14" t="s">
        <v>36</v>
      </c>
      <c r="Q435" s="14" t="s">
        <v>867</v>
      </c>
      <c r="R435">
        <f>IF(IFERROR(VLOOKUP(U435,Store_Showcase!B2:H134,7, FALSE), TRUE)=TRUE, IF(IFERROR(VLOOKUP(U435,Store_SRP!B2:H103,7, FALSE), TRUE)=TRUE,VLOOKUP(U435,Store_VAM!B2:H271,7, FALSE),VLOOKUP(U435,Store_SRP!B2:H103,7, FALSE)), VLOOKUP(U435,Store_Showcase!B2:H134,7, FALSE))</f>
      </c>
      <c r="S435">
        <f>IF(IFERROR(VLOOKUP(U435,Store_Showcase!B2:K134,10, FALSE), TRUE)=TRUE, IF(IFERROR(VLOOKUP(U435,Store_SRP!B2:K103,10, FALSE), TRUE)=TRUE,VLOOKUP(U435,Store_VAM!B2:K271,10, FALSE),VLOOKUP(U435,Store_SRP!B2:K103,10, FALSE)), VLOOKUP(U435,Store_Showcase!B2:K134,10, FALSE))</f>
      </c>
      <c r="T435">
        <f>IF(VLOOKUP(D435,Sku_Consolidated!A2:S948,19,FALSE)="SHOWCASE", VLOOKUP(U435,Store_Showcase!B2:L134,11, FALSE), IF(VLOOKUP(D435,Sku_Consolidated!A2:S948,19,FALSE)="VAM",VLOOKUP(U435,Store_VAM!B2:L271,11, FALSE),VLOOKUP(U435,Store_SRP!B2:L103,11, FALSE)))</f>
      </c>
      <c r="U435" s="14">
        <v>2012</v>
      </c>
      <c r="V435">
        <f>IF(VLOOKUP(D435,Sku_Consolidated!A2:S948,19,FALSE)="SHOWCASE", VLOOKUP(U435,Store_Showcase!B2:C134,2, FALSE), IF(VLOOKUP(D435,Sku_Consolidated!A2:S948,19,FALSE)="VAM",VLOOKUP(U435,Store_VAM!B2:C271,2, FALSE),VLOOKUP(U435,Store_SRP!B2:C103,2, FALSE)))</f>
      </c>
      <c r="W435">
        <f>VLOOKUP(D435,Sku_Consolidated!A2:G948, 7, FALSE)</f>
      </c>
      <c r="X435">
        <f>VLOOKUP(D435,Sku_Consolidated!A2:K948, 11, FALSE)</f>
      </c>
      <c r="Y435">
        <f>VLOOKUP(D435,Sku_Consolidated!A2:H948, 8, FALSE)</f>
      </c>
      <c r="Z435">
        <f>VLOOKUP(D435,Sku_Consolidated!A2:I948, 9, FALSE)</f>
      </c>
      <c r="AA435" t="s">
        <v>41</v>
      </c>
      <c r="AB435">
        <f>VLOOKUP(D435,Sku_Consolidated!A2:E948, {5}, FALSE)</f>
      </c>
      <c r="AC435">
        <f>IF(VLOOKUP(D435,Sku_Consolidated!A2:S948,19,FALSE)="SHOWCASE", VLOOKUP(U435,Store_Showcase!B2:N134,13, FALSE), IF(VLOOKUP(D435,Sku_Consolidated!A2:S948,19,FALSE)="VAM",VLOOKUP(U435,Store_VAM!B2:N271,13, FALSE),VLOOKUP(U435,Store_SRP!B2:N103,13, FALSE)))</f>
      </c>
      <c r="AD435">
        <f>IF(IFERROR(AC435,TRUE)=TRUE, "-","OK")</f>
      </c>
      <c r="AE435">
        <f>IF(IFERROR(VLOOKUP(U435,Store_Showcase!B2:H134,{5}, FALSE), TRUE)=TRUE, IF(IFERROR(VLOOKUP(U435,Store_SRP!B2:H103,{5}, FALSE), TRUE)=TRUE,VLOOKUP(U435,Store_VAM!B2:H271,{5}, FALSE),VLOOKUP(U435,Store_SRP!B2:H103,{5}, FALSE)), VLOOKUP(U435,Store_Showcase!B2:H134,{5}, FALSE))</f>
      </c>
      <c r="AF435">
        <f>IF(IFERROR(VLOOKUP(U435,Store_Showcase!B2:H134,{6}, FALSE), TRUE)=TRUE, IF(IFERROR(VLOOKUP(U435,Store_SRP!B2:H103,{6}, FALSE), TRUE)=TRUE,VLOOKUP(U435,Store_VAM!B2:H271,{6}, FALSE),VLOOKUP(U435,Store_SRP!B2:H103,{6}, FALSE)), VLOOKUP(U435,Store_Showcase!B2:H134,{6}, FALSE))</f>
      </c>
      <c r="AG435">
        <f>VLOOKUP(D435,Sku_Consolidated!A2:R948,18,FALSE)</f>
      </c>
      <c r="AH435">
        <f>VLOOKUP(D435,Sku_Consolidated!A2:S948,19,FALSE)</f>
      </c>
      <c r="AI435">
        <f>VLOOKUP(D435,Sku_Consolidated!A2:T948,20,FALSE)</f>
      </c>
    </row>
    <row r="436" spans="1:35" x14ac:dyDescent="0.25">
      <c r="A436">
        <v>2024</v>
      </c>
      <c r="B436" t="s">
        <v>30</v>
      </c>
      <c r="C436" t="s">
        <v>31</v>
      </c>
      <c r="D436">
        <v>21843</v>
      </c>
      <c r="E436" t="s">
        <v>216</v>
      </c>
      <c r="F436" s="12" t="s">
        <v>103</v>
      </c>
      <c r="G436" s="12" t="s">
        <v>103</v>
      </c>
      <c r="H436" t="s">
        <v>10</v>
      </c>
      <c r="I436" s="13" t="s">
        <v>868</v>
      </c>
      <c r="J436" s="13">
        <f>IF(H436="EA", I436, 0)</f>
      </c>
      <c r="K436" s="13">
        <f>IF(H436="KG", I436, I436 * VLOOKUP(D436,Sku_Consolidated!A2:U948,21,FALSE))</f>
      </c>
      <c r="L436" s="14" t="s">
        <v>36</v>
      </c>
      <c r="M436">
        <v>88</v>
      </c>
      <c r="N436" s="14" t="s">
        <v>869</v>
      </c>
      <c r="O436" s="14" t="s">
        <v>870</v>
      </c>
      <c r="P436" s="14" t="s">
        <v>36</v>
      </c>
      <c r="Q436" s="14" t="s">
        <v>870</v>
      </c>
      <c r="R436">
        <f>IF(IFERROR(VLOOKUP(U436,Store_Showcase!B2:H134,7, FALSE), TRUE)=TRUE, IF(IFERROR(VLOOKUP(U436,Store_SRP!B2:H103,7, FALSE), TRUE)=TRUE,VLOOKUP(U436,Store_VAM!B2:H271,7, FALSE),VLOOKUP(U436,Store_SRP!B2:H103,7, FALSE)), VLOOKUP(U436,Store_Showcase!B2:H134,7, FALSE))</f>
      </c>
      <c r="S436">
        <f>IF(IFERROR(VLOOKUP(U436,Store_Showcase!B2:K134,10, FALSE), TRUE)=TRUE, IF(IFERROR(VLOOKUP(U436,Store_SRP!B2:K103,10, FALSE), TRUE)=TRUE,VLOOKUP(U436,Store_VAM!B2:K271,10, FALSE),VLOOKUP(U436,Store_SRP!B2:K103,10, FALSE)), VLOOKUP(U436,Store_Showcase!B2:K134,10, FALSE))</f>
      </c>
      <c r="T436">
        <f>IF(VLOOKUP(D436,Sku_Consolidated!A2:S948,19,FALSE)="SHOWCASE", VLOOKUP(U436,Store_Showcase!B2:L134,11, FALSE), IF(VLOOKUP(D436,Sku_Consolidated!A2:S948,19,FALSE)="VAM",VLOOKUP(U436,Store_VAM!B2:L271,11, FALSE),VLOOKUP(U436,Store_SRP!B2:L103,11, FALSE)))</f>
      </c>
      <c r="U436" s="14">
        <v>2012</v>
      </c>
      <c r="V436">
        <f>IF(VLOOKUP(D436,Sku_Consolidated!A2:S948,19,FALSE)="SHOWCASE", VLOOKUP(U436,Store_Showcase!B2:C134,2, FALSE), IF(VLOOKUP(D436,Sku_Consolidated!A2:S948,19,FALSE)="VAM",VLOOKUP(U436,Store_VAM!B2:C271,2, FALSE),VLOOKUP(U436,Store_SRP!B2:C103,2, FALSE)))</f>
      </c>
      <c r="W436">
        <f>VLOOKUP(D436,Sku_Consolidated!A2:G948, 7, FALSE)</f>
      </c>
      <c r="X436">
        <f>VLOOKUP(D436,Sku_Consolidated!A2:K948, 11, FALSE)</f>
      </c>
      <c r="Y436">
        <f>VLOOKUP(D436,Sku_Consolidated!A2:H948, 8, FALSE)</f>
      </c>
      <c r="Z436">
        <f>VLOOKUP(D436,Sku_Consolidated!A2:I948, 9, FALSE)</f>
      </c>
      <c r="AA436" t="s">
        <v>41</v>
      </c>
      <c r="AB436">
        <f>VLOOKUP(D436,Sku_Consolidated!A2:E948, {5}, FALSE)</f>
      </c>
      <c r="AC436">
        <f>IF(VLOOKUP(D436,Sku_Consolidated!A2:S948,19,FALSE)="SHOWCASE", VLOOKUP(U436,Store_Showcase!B2:N134,13, FALSE), IF(VLOOKUP(D436,Sku_Consolidated!A2:S948,19,FALSE)="VAM",VLOOKUP(U436,Store_VAM!B2:N271,13, FALSE),VLOOKUP(U436,Store_SRP!B2:N103,13, FALSE)))</f>
      </c>
      <c r="AD436">
        <f>IF(IFERROR(AC436,TRUE)=TRUE, "-","OK")</f>
      </c>
      <c r="AE436">
        <f>IF(IFERROR(VLOOKUP(U436,Store_Showcase!B2:H134,{5}, FALSE), TRUE)=TRUE, IF(IFERROR(VLOOKUP(U436,Store_SRP!B2:H103,{5}, FALSE), TRUE)=TRUE,VLOOKUP(U436,Store_VAM!B2:H271,{5}, FALSE),VLOOKUP(U436,Store_SRP!B2:H103,{5}, FALSE)), VLOOKUP(U436,Store_Showcase!B2:H134,{5}, FALSE))</f>
      </c>
      <c r="AF436">
        <f>IF(IFERROR(VLOOKUP(U436,Store_Showcase!B2:H134,{6}, FALSE), TRUE)=TRUE, IF(IFERROR(VLOOKUP(U436,Store_SRP!B2:H103,{6}, FALSE), TRUE)=TRUE,VLOOKUP(U436,Store_VAM!B2:H271,{6}, FALSE),VLOOKUP(U436,Store_SRP!B2:H103,{6}, FALSE)), VLOOKUP(U436,Store_Showcase!B2:H134,{6}, FALSE))</f>
      </c>
      <c r="AG436">
        <f>VLOOKUP(D436,Sku_Consolidated!A2:R948,18,FALSE)</f>
      </c>
      <c r="AH436">
        <f>VLOOKUP(D436,Sku_Consolidated!A2:S948,19,FALSE)</f>
      </c>
      <c r="AI436">
        <f>VLOOKUP(D436,Sku_Consolidated!A2:T948,20,FALSE)</f>
      </c>
    </row>
    <row r="437" spans="1:35" x14ac:dyDescent="0.25">
      <c r="A437">
        <v>2024</v>
      </c>
      <c r="B437" t="s">
        <v>30</v>
      </c>
      <c r="C437" t="s">
        <v>31</v>
      </c>
      <c r="D437">
        <v>21844</v>
      </c>
      <c r="E437" t="s">
        <v>220</v>
      </c>
      <c r="F437" s="12" t="s">
        <v>103</v>
      </c>
      <c r="G437" s="12" t="s">
        <v>103</v>
      </c>
      <c r="H437" t="s">
        <v>10</v>
      </c>
      <c r="I437" s="13" t="s">
        <v>871</v>
      </c>
      <c r="J437" s="13">
        <f>IF(H437="EA", I437, 0)</f>
      </c>
      <c r="K437" s="13">
        <f>IF(H437="KG", I437, I437 * VLOOKUP(D437,Sku_Consolidated!A2:U948,21,FALSE))</f>
      </c>
      <c r="L437" s="14" t="s">
        <v>36</v>
      </c>
      <c r="M437">
        <v>88</v>
      </c>
      <c r="N437" s="14" t="s">
        <v>872</v>
      </c>
      <c r="O437" s="14" t="s">
        <v>873</v>
      </c>
      <c r="P437" s="14" t="s">
        <v>36</v>
      </c>
      <c r="Q437" s="14" t="s">
        <v>873</v>
      </c>
      <c r="R437">
        <f>IF(IFERROR(VLOOKUP(U437,Store_Showcase!B2:H134,7, FALSE), TRUE)=TRUE, IF(IFERROR(VLOOKUP(U437,Store_SRP!B2:H103,7, FALSE), TRUE)=TRUE,VLOOKUP(U437,Store_VAM!B2:H271,7, FALSE),VLOOKUP(U437,Store_SRP!B2:H103,7, FALSE)), VLOOKUP(U437,Store_Showcase!B2:H134,7, FALSE))</f>
      </c>
      <c r="S437">
        <f>IF(IFERROR(VLOOKUP(U437,Store_Showcase!B2:K134,10, FALSE), TRUE)=TRUE, IF(IFERROR(VLOOKUP(U437,Store_SRP!B2:K103,10, FALSE), TRUE)=TRUE,VLOOKUP(U437,Store_VAM!B2:K271,10, FALSE),VLOOKUP(U437,Store_SRP!B2:K103,10, FALSE)), VLOOKUP(U437,Store_Showcase!B2:K134,10, FALSE))</f>
      </c>
      <c r="T437">
        <f>IF(VLOOKUP(D437,Sku_Consolidated!A2:S948,19,FALSE)="SHOWCASE", VLOOKUP(U437,Store_Showcase!B2:L134,11, FALSE), IF(VLOOKUP(D437,Sku_Consolidated!A2:S948,19,FALSE)="VAM",VLOOKUP(U437,Store_VAM!B2:L271,11, FALSE),VLOOKUP(U437,Store_SRP!B2:L103,11, FALSE)))</f>
      </c>
      <c r="U437" s="14">
        <v>2012</v>
      </c>
      <c r="V437">
        <f>IF(VLOOKUP(D437,Sku_Consolidated!A2:S948,19,FALSE)="SHOWCASE", VLOOKUP(U437,Store_Showcase!B2:C134,2, FALSE), IF(VLOOKUP(D437,Sku_Consolidated!A2:S948,19,FALSE)="VAM",VLOOKUP(U437,Store_VAM!B2:C271,2, FALSE),VLOOKUP(U437,Store_SRP!B2:C103,2, FALSE)))</f>
      </c>
      <c r="W437">
        <f>VLOOKUP(D437,Sku_Consolidated!A2:G948, 7, FALSE)</f>
      </c>
      <c r="X437">
        <f>VLOOKUP(D437,Sku_Consolidated!A2:K948, 11, FALSE)</f>
      </c>
      <c r="Y437">
        <f>VLOOKUP(D437,Sku_Consolidated!A2:H948, 8, FALSE)</f>
      </c>
      <c r="Z437">
        <f>VLOOKUP(D437,Sku_Consolidated!A2:I948, 9, FALSE)</f>
      </c>
      <c r="AA437" t="s">
        <v>41</v>
      </c>
      <c r="AB437">
        <f>VLOOKUP(D437,Sku_Consolidated!A2:E948, {5}, FALSE)</f>
      </c>
      <c r="AC437">
        <f>IF(VLOOKUP(D437,Sku_Consolidated!A2:S948,19,FALSE)="SHOWCASE", VLOOKUP(U437,Store_Showcase!B2:N134,13, FALSE), IF(VLOOKUP(D437,Sku_Consolidated!A2:S948,19,FALSE)="VAM",VLOOKUP(U437,Store_VAM!B2:N271,13, FALSE),VLOOKUP(U437,Store_SRP!B2:N103,13, FALSE)))</f>
      </c>
      <c r="AD437">
        <f>IF(IFERROR(AC437,TRUE)=TRUE, "-","OK")</f>
      </c>
      <c r="AE437">
        <f>IF(IFERROR(VLOOKUP(U437,Store_Showcase!B2:H134,{5}, FALSE), TRUE)=TRUE, IF(IFERROR(VLOOKUP(U437,Store_SRP!B2:H103,{5}, FALSE), TRUE)=TRUE,VLOOKUP(U437,Store_VAM!B2:H271,{5}, FALSE),VLOOKUP(U437,Store_SRP!B2:H103,{5}, FALSE)), VLOOKUP(U437,Store_Showcase!B2:H134,{5}, FALSE))</f>
      </c>
      <c r="AF437">
        <f>IF(IFERROR(VLOOKUP(U437,Store_Showcase!B2:H134,{6}, FALSE), TRUE)=TRUE, IF(IFERROR(VLOOKUP(U437,Store_SRP!B2:H103,{6}, FALSE), TRUE)=TRUE,VLOOKUP(U437,Store_VAM!B2:H271,{6}, FALSE),VLOOKUP(U437,Store_SRP!B2:H103,{6}, FALSE)), VLOOKUP(U437,Store_Showcase!B2:H134,{6}, FALSE))</f>
      </c>
      <c r="AG437">
        <f>VLOOKUP(D437,Sku_Consolidated!A2:R948,18,FALSE)</f>
      </c>
      <c r="AH437">
        <f>VLOOKUP(D437,Sku_Consolidated!A2:S948,19,FALSE)</f>
      </c>
      <c r="AI437">
        <f>VLOOKUP(D437,Sku_Consolidated!A2:T948,20,FALSE)</f>
      </c>
    </row>
    <row r="438" spans="1:35" x14ac:dyDescent="0.25">
      <c r="A438">
        <v>2024</v>
      </c>
      <c r="B438" t="s">
        <v>30</v>
      </c>
      <c r="C438" t="s">
        <v>31</v>
      </c>
      <c r="D438">
        <v>21851</v>
      </c>
      <c r="E438" t="s">
        <v>474</v>
      </c>
      <c r="F438" s="12" t="s">
        <v>103</v>
      </c>
      <c r="G438" s="12" t="s">
        <v>103</v>
      </c>
      <c r="H438" t="s">
        <v>10</v>
      </c>
      <c r="I438" s="13" t="s">
        <v>326</v>
      </c>
      <c r="J438" s="13">
        <f>IF(H438="EA", I438, 0)</f>
      </c>
      <c r="K438" s="13">
        <f>IF(H438="KG", I438, I438 * VLOOKUP(D438,Sku_Consolidated!A2:U948,21,FALSE))</f>
      </c>
      <c r="L438" s="14" t="s">
        <v>36</v>
      </c>
      <c r="M438">
        <v>88</v>
      </c>
      <c r="N438" s="14" t="s">
        <v>874</v>
      </c>
      <c r="O438" s="14" t="s">
        <v>875</v>
      </c>
      <c r="P438" s="14" t="s">
        <v>36</v>
      </c>
      <c r="Q438" s="14" t="s">
        <v>875</v>
      </c>
      <c r="R438">
        <f>IF(IFERROR(VLOOKUP(U438,Store_Showcase!B2:H134,7, FALSE), TRUE)=TRUE, IF(IFERROR(VLOOKUP(U438,Store_SRP!B2:H103,7, FALSE), TRUE)=TRUE,VLOOKUP(U438,Store_VAM!B2:H271,7, FALSE),VLOOKUP(U438,Store_SRP!B2:H103,7, FALSE)), VLOOKUP(U438,Store_Showcase!B2:H134,7, FALSE))</f>
      </c>
      <c r="S438">
        <f>IF(IFERROR(VLOOKUP(U438,Store_Showcase!B2:K134,10, FALSE), TRUE)=TRUE, IF(IFERROR(VLOOKUP(U438,Store_SRP!B2:K103,10, FALSE), TRUE)=TRUE,VLOOKUP(U438,Store_VAM!B2:K271,10, FALSE),VLOOKUP(U438,Store_SRP!B2:K103,10, FALSE)), VLOOKUP(U438,Store_Showcase!B2:K134,10, FALSE))</f>
      </c>
      <c r="T438">
        <f>IF(VLOOKUP(D438,Sku_Consolidated!A2:S948,19,FALSE)="SHOWCASE", VLOOKUP(U438,Store_Showcase!B2:L134,11, FALSE), IF(VLOOKUP(D438,Sku_Consolidated!A2:S948,19,FALSE)="VAM",VLOOKUP(U438,Store_VAM!B2:L271,11, FALSE),VLOOKUP(U438,Store_SRP!B2:L103,11, FALSE)))</f>
      </c>
      <c r="U438" s="14">
        <v>2012</v>
      </c>
      <c r="V438">
        <f>IF(VLOOKUP(D438,Sku_Consolidated!A2:S948,19,FALSE)="SHOWCASE", VLOOKUP(U438,Store_Showcase!B2:C134,2, FALSE), IF(VLOOKUP(D438,Sku_Consolidated!A2:S948,19,FALSE)="VAM",VLOOKUP(U438,Store_VAM!B2:C271,2, FALSE),VLOOKUP(U438,Store_SRP!B2:C103,2, FALSE)))</f>
      </c>
      <c r="W438">
        <f>VLOOKUP(D438,Sku_Consolidated!A2:G948, 7, FALSE)</f>
      </c>
      <c r="X438">
        <f>VLOOKUP(D438,Sku_Consolidated!A2:K948, 11, FALSE)</f>
      </c>
      <c r="Y438">
        <f>VLOOKUP(D438,Sku_Consolidated!A2:H948, 8, FALSE)</f>
      </c>
      <c r="Z438">
        <f>VLOOKUP(D438,Sku_Consolidated!A2:I948, 9, FALSE)</f>
      </c>
      <c r="AA438" t="s">
        <v>41</v>
      </c>
      <c r="AB438">
        <f>VLOOKUP(D438,Sku_Consolidated!A2:E948, {5}, FALSE)</f>
      </c>
      <c r="AC438">
        <f>IF(VLOOKUP(D438,Sku_Consolidated!A2:S948,19,FALSE)="SHOWCASE", VLOOKUP(U438,Store_Showcase!B2:N134,13, FALSE), IF(VLOOKUP(D438,Sku_Consolidated!A2:S948,19,FALSE)="VAM",VLOOKUP(U438,Store_VAM!B2:N271,13, FALSE),VLOOKUP(U438,Store_SRP!B2:N103,13, FALSE)))</f>
      </c>
      <c r="AD438">
        <f>IF(IFERROR(AC438,TRUE)=TRUE, "-","OK")</f>
      </c>
      <c r="AE438">
        <f>IF(IFERROR(VLOOKUP(U438,Store_Showcase!B2:H134,{5}, FALSE), TRUE)=TRUE, IF(IFERROR(VLOOKUP(U438,Store_SRP!B2:H103,{5}, FALSE), TRUE)=TRUE,VLOOKUP(U438,Store_VAM!B2:H271,{5}, FALSE),VLOOKUP(U438,Store_SRP!B2:H103,{5}, FALSE)), VLOOKUP(U438,Store_Showcase!B2:H134,{5}, FALSE))</f>
      </c>
      <c r="AF438">
        <f>IF(IFERROR(VLOOKUP(U438,Store_Showcase!B2:H134,{6}, FALSE), TRUE)=TRUE, IF(IFERROR(VLOOKUP(U438,Store_SRP!B2:H103,{6}, FALSE), TRUE)=TRUE,VLOOKUP(U438,Store_VAM!B2:H271,{6}, FALSE),VLOOKUP(U438,Store_SRP!B2:H103,{6}, FALSE)), VLOOKUP(U438,Store_Showcase!B2:H134,{6}, FALSE))</f>
      </c>
      <c r="AG438">
        <f>VLOOKUP(D438,Sku_Consolidated!A2:R948,18,FALSE)</f>
      </c>
      <c r="AH438">
        <f>VLOOKUP(D438,Sku_Consolidated!A2:S948,19,FALSE)</f>
      </c>
      <c r="AI438">
        <f>VLOOKUP(D438,Sku_Consolidated!A2:T948,20,FALSE)</f>
      </c>
    </row>
    <row r="439" spans="1:35" x14ac:dyDescent="0.25">
      <c r="A439">
        <v>2024</v>
      </c>
      <c r="B439" t="s">
        <v>30</v>
      </c>
      <c r="C439" t="s">
        <v>31</v>
      </c>
      <c r="D439">
        <v>21854</v>
      </c>
      <c r="E439" t="s">
        <v>315</v>
      </c>
      <c r="F439" s="12" t="s">
        <v>103</v>
      </c>
      <c r="G439" s="12" t="s">
        <v>103</v>
      </c>
      <c r="H439" t="s">
        <v>10</v>
      </c>
      <c r="I439" s="13" t="s">
        <v>876</v>
      </c>
      <c r="J439" s="13">
        <f>IF(H439="EA", I439, 0)</f>
      </c>
      <c r="K439" s="13">
        <f>IF(H439="KG", I439, I439 * VLOOKUP(D439,Sku_Consolidated!A2:U948,21,FALSE))</f>
      </c>
      <c r="L439" s="14" t="s">
        <v>36</v>
      </c>
      <c r="M439">
        <v>88</v>
      </c>
      <c r="N439" s="14" t="s">
        <v>877</v>
      </c>
      <c r="O439" s="14" t="s">
        <v>878</v>
      </c>
      <c r="P439" s="14" t="s">
        <v>36</v>
      </c>
      <c r="Q439" s="14" t="s">
        <v>878</v>
      </c>
      <c r="R439">
        <f>IF(IFERROR(VLOOKUP(U439,Store_Showcase!B2:H134,7, FALSE), TRUE)=TRUE, IF(IFERROR(VLOOKUP(U439,Store_SRP!B2:H103,7, FALSE), TRUE)=TRUE,VLOOKUP(U439,Store_VAM!B2:H271,7, FALSE),VLOOKUP(U439,Store_SRP!B2:H103,7, FALSE)), VLOOKUP(U439,Store_Showcase!B2:H134,7, FALSE))</f>
      </c>
      <c r="S439">
        <f>IF(IFERROR(VLOOKUP(U439,Store_Showcase!B2:K134,10, FALSE), TRUE)=TRUE, IF(IFERROR(VLOOKUP(U439,Store_SRP!B2:K103,10, FALSE), TRUE)=TRUE,VLOOKUP(U439,Store_VAM!B2:K271,10, FALSE),VLOOKUP(U439,Store_SRP!B2:K103,10, FALSE)), VLOOKUP(U439,Store_Showcase!B2:K134,10, FALSE))</f>
      </c>
      <c r="T439">
        <f>IF(VLOOKUP(D439,Sku_Consolidated!A2:S948,19,FALSE)="SHOWCASE", VLOOKUP(U439,Store_Showcase!B2:L134,11, FALSE), IF(VLOOKUP(D439,Sku_Consolidated!A2:S948,19,FALSE)="VAM",VLOOKUP(U439,Store_VAM!B2:L271,11, FALSE),VLOOKUP(U439,Store_SRP!B2:L103,11, FALSE)))</f>
      </c>
      <c r="U439" s="14">
        <v>2012</v>
      </c>
      <c r="V439">
        <f>IF(VLOOKUP(D439,Sku_Consolidated!A2:S948,19,FALSE)="SHOWCASE", VLOOKUP(U439,Store_Showcase!B2:C134,2, FALSE), IF(VLOOKUP(D439,Sku_Consolidated!A2:S948,19,FALSE)="VAM",VLOOKUP(U439,Store_VAM!B2:C271,2, FALSE),VLOOKUP(U439,Store_SRP!B2:C103,2, FALSE)))</f>
      </c>
      <c r="W439">
        <f>VLOOKUP(D439,Sku_Consolidated!A2:G948, 7, FALSE)</f>
      </c>
      <c r="X439">
        <f>VLOOKUP(D439,Sku_Consolidated!A2:K948, 11, FALSE)</f>
      </c>
      <c r="Y439">
        <f>VLOOKUP(D439,Sku_Consolidated!A2:H948, 8, FALSE)</f>
      </c>
      <c r="Z439">
        <f>VLOOKUP(D439,Sku_Consolidated!A2:I948, 9, FALSE)</f>
      </c>
      <c r="AA439" t="s">
        <v>41</v>
      </c>
      <c r="AB439">
        <f>VLOOKUP(D439,Sku_Consolidated!A2:E948, {5}, FALSE)</f>
      </c>
      <c r="AC439">
        <f>IF(VLOOKUP(D439,Sku_Consolidated!A2:S948,19,FALSE)="SHOWCASE", VLOOKUP(U439,Store_Showcase!B2:N134,13, FALSE), IF(VLOOKUP(D439,Sku_Consolidated!A2:S948,19,FALSE)="VAM",VLOOKUP(U439,Store_VAM!B2:N271,13, FALSE),VLOOKUP(U439,Store_SRP!B2:N103,13, FALSE)))</f>
      </c>
      <c r="AD439">
        <f>IF(IFERROR(AC439,TRUE)=TRUE, "-","OK")</f>
      </c>
      <c r="AE439">
        <f>IF(IFERROR(VLOOKUP(U439,Store_Showcase!B2:H134,{5}, FALSE), TRUE)=TRUE, IF(IFERROR(VLOOKUP(U439,Store_SRP!B2:H103,{5}, FALSE), TRUE)=TRUE,VLOOKUP(U439,Store_VAM!B2:H271,{5}, FALSE),VLOOKUP(U439,Store_SRP!B2:H103,{5}, FALSE)), VLOOKUP(U439,Store_Showcase!B2:H134,{5}, FALSE))</f>
      </c>
      <c r="AF439">
        <f>IF(IFERROR(VLOOKUP(U439,Store_Showcase!B2:H134,{6}, FALSE), TRUE)=TRUE, IF(IFERROR(VLOOKUP(U439,Store_SRP!B2:H103,{6}, FALSE), TRUE)=TRUE,VLOOKUP(U439,Store_VAM!B2:H271,{6}, FALSE),VLOOKUP(U439,Store_SRP!B2:H103,{6}, FALSE)), VLOOKUP(U439,Store_Showcase!B2:H134,{6}, FALSE))</f>
      </c>
      <c r="AG439">
        <f>VLOOKUP(D439,Sku_Consolidated!A2:R948,18,FALSE)</f>
      </c>
      <c r="AH439">
        <f>VLOOKUP(D439,Sku_Consolidated!A2:S948,19,FALSE)</f>
      </c>
      <c r="AI439">
        <f>VLOOKUP(D439,Sku_Consolidated!A2:T948,20,FALSE)</f>
      </c>
    </row>
    <row r="440" spans="1:35" x14ac:dyDescent="0.25">
      <c r="A440">
        <v>2024</v>
      </c>
      <c r="B440" t="s">
        <v>30</v>
      </c>
      <c r="C440" t="s">
        <v>31</v>
      </c>
      <c r="D440">
        <v>21859</v>
      </c>
      <c r="E440" t="s">
        <v>368</v>
      </c>
      <c r="F440" s="12" t="s">
        <v>103</v>
      </c>
      <c r="G440" s="12" t="s">
        <v>103</v>
      </c>
      <c r="H440" t="s">
        <v>10</v>
      </c>
      <c r="I440" s="13" t="s">
        <v>868</v>
      </c>
      <c r="J440" s="13">
        <f>IF(H440="EA", I440, 0)</f>
      </c>
      <c r="K440" s="13">
        <f>IF(H440="KG", I440, I440 * VLOOKUP(D440,Sku_Consolidated!A2:U948,21,FALSE))</f>
      </c>
      <c r="L440" s="14" t="s">
        <v>36</v>
      </c>
      <c r="M440">
        <v>88</v>
      </c>
      <c r="N440" s="14" t="s">
        <v>879</v>
      </c>
      <c r="O440" s="14" t="s">
        <v>880</v>
      </c>
      <c r="P440" s="14" t="s">
        <v>36</v>
      </c>
      <c r="Q440" s="14" t="s">
        <v>880</v>
      </c>
      <c r="R440">
        <f>IF(IFERROR(VLOOKUP(U440,Store_Showcase!B2:H134,7, FALSE), TRUE)=TRUE, IF(IFERROR(VLOOKUP(U440,Store_SRP!B2:H103,7, FALSE), TRUE)=TRUE,VLOOKUP(U440,Store_VAM!B2:H271,7, FALSE),VLOOKUP(U440,Store_SRP!B2:H103,7, FALSE)), VLOOKUP(U440,Store_Showcase!B2:H134,7, FALSE))</f>
      </c>
      <c r="S440">
        <f>IF(IFERROR(VLOOKUP(U440,Store_Showcase!B2:K134,10, FALSE), TRUE)=TRUE, IF(IFERROR(VLOOKUP(U440,Store_SRP!B2:K103,10, FALSE), TRUE)=TRUE,VLOOKUP(U440,Store_VAM!B2:K271,10, FALSE),VLOOKUP(U440,Store_SRP!B2:K103,10, FALSE)), VLOOKUP(U440,Store_Showcase!B2:K134,10, FALSE))</f>
      </c>
      <c r="T440">
        <f>IF(VLOOKUP(D440,Sku_Consolidated!A2:S948,19,FALSE)="SHOWCASE", VLOOKUP(U440,Store_Showcase!B2:L134,11, FALSE), IF(VLOOKUP(D440,Sku_Consolidated!A2:S948,19,FALSE)="VAM",VLOOKUP(U440,Store_VAM!B2:L271,11, FALSE),VLOOKUP(U440,Store_SRP!B2:L103,11, FALSE)))</f>
      </c>
      <c r="U440" s="14">
        <v>2012</v>
      </c>
      <c r="V440">
        <f>IF(VLOOKUP(D440,Sku_Consolidated!A2:S948,19,FALSE)="SHOWCASE", VLOOKUP(U440,Store_Showcase!B2:C134,2, FALSE), IF(VLOOKUP(D440,Sku_Consolidated!A2:S948,19,FALSE)="VAM",VLOOKUP(U440,Store_VAM!B2:C271,2, FALSE),VLOOKUP(U440,Store_SRP!B2:C103,2, FALSE)))</f>
      </c>
      <c r="W440">
        <f>VLOOKUP(D440,Sku_Consolidated!A2:G948, 7, FALSE)</f>
      </c>
      <c r="X440">
        <f>VLOOKUP(D440,Sku_Consolidated!A2:K948, 11, FALSE)</f>
      </c>
      <c r="Y440">
        <f>VLOOKUP(D440,Sku_Consolidated!A2:H948, 8, FALSE)</f>
      </c>
      <c r="Z440">
        <f>VLOOKUP(D440,Sku_Consolidated!A2:I948, 9, FALSE)</f>
      </c>
      <c r="AA440" t="s">
        <v>41</v>
      </c>
      <c r="AB440">
        <f>VLOOKUP(D440,Sku_Consolidated!A2:E948, {5}, FALSE)</f>
      </c>
      <c r="AC440">
        <f>IF(VLOOKUP(D440,Sku_Consolidated!A2:S948,19,FALSE)="SHOWCASE", VLOOKUP(U440,Store_Showcase!B2:N134,13, FALSE), IF(VLOOKUP(D440,Sku_Consolidated!A2:S948,19,FALSE)="VAM",VLOOKUP(U440,Store_VAM!B2:N271,13, FALSE),VLOOKUP(U440,Store_SRP!B2:N103,13, FALSE)))</f>
      </c>
      <c r="AD440">
        <f>IF(IFERROR(AC440,TRUE)=TRUE, "-","OK")</f>
      </c>
      <c r="AE440">
        <f>IF(IFERROR(VLOOKUP(U440,Store_Showcase!B2:H134,{5}, FALSE), TRUE)=TRUE, IF(IFERROR(VLOOKUP(U440,Store_SRP!B2:H103,{5}, FALSE), TRUE)=TRUE,VLOOKUP(U440,Store_VAM!B2:H271,{5}, FALSE),VLOOKUP(U440,Store_SRP!B2:H103,{5}, FALSE)), VLOOKUP(U440,Store_Showcase!B2:H134,{5}, FALSE))</f>
      </c>
      <c r="AF440">
        <f>IF(IFERROR(VLOOKUP(U440,Store_Showcase!B2:H134,{6}, FALSE), TRUE)=TRUE, IF(IFERROR(VLOOKUP(U440,Store_SRP!B2:H103,{6}, FALSE), TRUE)=TRUE,VLOOKUP(U440,Store_VAM!B2:H271,{6}, FALSE),VLOOKUP(U440,Store_SRP!B2:H103,{6}, FALSE)), VLOOKUP(U440,Store_Showcase!B2:H134,{6}, FALSE))</f>
      </c>
      <c r="AG440">
        <f>VLOOKUP(D440,Sku_Consolidated!A2:R948,18,FALSE)</f>
      </c>
      <c r="AH440">
        <f>VLOOKUP(D440,Sku_Consolidated!A2:S948,19,FALSE)</f>
      </c>
      <c r="AI440">
        <f>VLOOKUP(D440,Sku_Consolidated!A2:T948,20,FALSE)</f>
      </c>
    </row>
    <row r="441" spans="1:35" x14ac:dyDescent="0.25">
      <c r="A441">
        <v>2024</v>
      </c>
      <c r="B441" t="s">
        <v>30</v>
      </c>
      <c r="C441" t="s">
        <v>31</v>
      </c>
      <c r="D441">
        <v>21862</v>
      </c>
      <c r="E441" t="s">
        <v>443</v>
      </c>
      <c r="F441" s="12" t="s">
        <v>103</v>
      </c>
      <c r="G441" s="12" t="s">
        <v>103</v>
      </c>
      <c r="H441" t="s">
        <v>10</v>
      </c>
      <c r="I441" s="13" t="s">
        <v>881</v>
      </c>
      <c r="J441" s="13">
        <f>IF(H441="EA", I441, 0)</f>
      </c>
      <c r="K441" s="13">
        <f>IF(H441="KG", I441, I441 * VLOOKUP(D441,Sku_Consolidated!A2:U948,21,FALSE))</f>
      </c>
      <c r="L441" s="14" t="s">
        <v>36</v>
      </c>
      <c r="M441">
        <v>88</v>
      </c>
      <c r="N441" s="14" t="s">
        <v>882</v>
      </c>
      <c r="O441" s="14" t="s">
        <v>883</v>
      </c>
      <c r="P441" s="14" t="s">
        <v>36</v>
      </c>
      <c r="Q441" s="14" t="s">
        <v>883</v>
      </c>
      <c r="R441">
        <f>IF(IFERROR(VLOOKUP(U441,Store_Showcase!B2:H134,7, FALSE), TRUE)=TRUE, IF(IFERROR(VLOOKUP(U441,Store_SRP!B2:H103,7, FALSE), TRUE)=TRUE,VLOOKUP(U441,Store_VAM!B2:H271,7, FALSE),VLOOKUP(U441,Store_SRP!B2:H103,7, FALSE)), VLOOKUP(U441,Store_Showcase!B2:H134,7, FALSE))</f>
      </c>
      <c r="S441">
        <f>IF(IFERROR(VLOOKUP(U441,Store_Showcase!B2:K134,10, FALSE), TRUE)=TRUE, IF(IFERROR(VLOOKUP(U441,Store_SRP!B2:K103,10, FALSE), TRUE)=TRUE,VLOOKUP(U441,Store_VAM!B2:K271,10, FALSE),VLOOKUP(U441,Store_SRP!B2:K103,10, FALSE)), VLOOKUP(U441,Store_Showcase!B2:K134,10, FALSE))</f>
      </c>
      <c r="T441">
        <f>IF(VLOOKUP(D441,Sku_Consolidated!A2:S948,19,FALSE)="SHOWCASE", VLOOKUP(U441,Store_Showcase!B2:L134,11, FALSE), IF(VLOOKUP(D441,Sku_Consolidated!A2:S948,19,FALSE)="VAM",VLOOKUP(U441,Store_VAM!B2:L271,11, FALSE),VLOOKUP(U441,Store_SRP!B2:L103,11, FALSE)))</f>
      </c>
      <c r="U441" s="14">
        <v>2012</v>
      </c>
      <c r="V441">
        <f>IF(VLOOKUP(D441,Sku_Consolidated!A2:S948,19,FALSE)="SHOWCASE", VLOOKUP(U441,Store_Showcase!B2:C134,2, FALSE), IF(VLOOKUP(D441,Sku_Consolidated!A2:S948,19,FALSE)="VAM",VLOOKUP(U441,Store_VAM!B2:C271,2, FALSE),VLOOKUP(U441,Store_SRP!B2:C103,2, FALSE)))</f>
      </c>
      <c r="W441">
        <f>VLOOKUP(D441,Sku_Consolidated!A2:G948, 7, FALSE)</f>
      </c>
      <c r="X441">
        <f>VLOOKUP(D441,Sku_Consolidated!A2:K948, 11, FALSE)</f>
      </c>
      <c r="Y441">
        <f>VLOOKUP(D441,Sku_Consolidated!A2:H948, 8, FALSE)</f>
      </c>
      <c r="Z441">
        <f>VLOOKUP(D441,Sku_Consolidated!A2:I948, 9, FALSE)</f>
      </c>
      <c r="AA441" t="s">
        <v>41</v>
      </c>
      <c r="AB441">
        <f>VLOOKUP(D441,Sku_Consolidated!A2:E948, {5}, FALSE)</f>
      </c>
      <c r="AC441">
        <f>IF(VLOOKUP(D441,Sku_Consolidated!A2:S948,19,FALSE)="SHOWCASE", VLOOKUP(U441,Store_Showcase!B2:N134,13, FALSE), IF(VLOOKUP(D441,Sku_Consolidated!A2:S948,19,FALSE)="VAM",VLOOKUP(U441,Store_VAM!B2:N271,13, FALSE),VLOOKUP(U441,Store_SRP!B2:N103,13, FALSE)))</f>
      </c>
      <c r="AD441">
        <f>IF(IFERROR(AC441,TRUE)=TRUE, "-","OK")</f>
      </c>
      <c r="AE441">
        <f>IF(IFERROR(VLOOKUP(U441,Store_Showcase!B2:H134,{5}, FALSE), TRUE)=TRUE, IF(IFERROR(VLOOKUP(U441,Store_SRP!B2:H103,{5}, FALSE), TRUE)=TRUE,VLOOKUP(U441,Store_VAM!B2:H271,{5}, FALSE),VLOOKUP(U441,Store_SRP!B2:H103,{5}, FALSE)), VLOOKUP(U441,Store_Showcase!B2:H134,{5}, FALSE))</f>
      </c>
      <c r="AF441">
        <f>IF(IFERROR(VLOOKUP(U441,Store_Showcase!B2:H134,{6}, FALSE), TRUE)=TRUE, IF(IFERROR(VLOOKUP(U441,Store_SRP!B2:H103,{6}, FALSE), TRUE)=TRUE,VLOOKUP(U441,Store_VAM!B2:H271,{6}, FALSE),VLOOKUP(U441,Store_SRP!B2:H103,{6}, FALSE)), VLOOKUP(U441,Store_Showcase!B2:H134,{6}, FALSE))</f>
      </c>
      <c r="AG441">
        <f>VLOOKUP(D441,Sku_Consolidated!A2:R948,18,FALSE)</f>
      </c>
      <c r="AH441">
        <f>VLOOKUP(D441,Sku_Consolidated!A2:S948,19,FALSE)</f>
      </c>
      <c r="AI441">
        <f>VLOOKUP(D441,Sku_Consolidated!A2:T948,20,FALSE)</f>
      </c>
    </row>
    <row r="442" spans="1:35" x14ac:dyDescent="0.25">
      <c r="A442">
        <v>2024</v>
      </c>
      <c r="B442" t="s">
        <v>30</v>
      </c>
      <c r="C442" t="s">
        <v>31</v>
      </c>
      <c r="D442">
        <v>21866</v>
      </c>
      <c r="E442" t="s">
        <v>267</v>
      </c>
      <c r="F442" s="12" t="s">
        <v>103</v>
      </c>
      <c r="G442" s="12" t="s">
        <v>103</v>
      </c>
      <c r="H442" t="s">
        <v>10</v>
      </c>
      <c r="I442" s="13" t="s">
        <v>225</v>
      </c>
      <c r="J442" s="13">
        <f>IF(H442="EA", I442, 0)</f>
      </c>
      <c r="K442" s="13">
        <f>IF(H442="KG", I442, I442 * VLOOKUP(D442,Sku_Consolidated!A2:U948,21,FALSE))</f>
      </c>
      <c r="L442" s="14" t="s">
        <v>36</v>
      </c>
      <c r="M442">
        <v>88</v>
      </c>
      <c r="N442" s="14" t="s">
        <v>884</v>
      </c>
      <c r="O442" s="14" t="s">
        <v>885</v>
      </c>
      <c r="P442" s="14" t="s">
        <v>36</v>
      </c>
      <c r="Q442" s="14" t="s">
        <v>885</v>
      </c>
      <c r="R442">
        <f>IF(IFERROR(VLOOKUP(U442,Store_Showcase!B2:H134,7, FALSE), TRUE)=TRUE, IF(IFERROR(VLOOKUP(U442,Store_SRP!B2:H103,7, FALSE), TRUE)=TRUE,VLOOKUP(U442,Store_VAM!B2:H271,7, FALSE),VLOOKUP(U442,Store_SRP!B2:H103,7, FALSE)), VLOOKUP(U442,Store_Showcase!B2:H134,7, FALSE))</f>
      </c>
      <c r="S442">
        <f>IF(IFERROR(VLOOKUP(U442,Store_Showcase!B2:K134,10, FALSE), TRUE)=TRUE, IF(IFERROR(VLOOKUP(U442,Store_SRP!B2:K103,10, FALSE), TRUE)=TRUE,VLOOKUP(U442,Store_VAM!B2:K271,10, FALSE),VLOOKUP(U442,Store_SRP!B2:K103,10, FALSE)), VLOOKUP(U442,Store_Showcase!B2:K134,10, FALSE))</f>
      </c>
      <c r="T442">
        <f>IF(VLOOKUP(D442,Sku_Consolidated!A2:S948,19,FALSE)="SHOWCASE", VLOOKUP(U442,Store_Showcase!B2:L134,11, FALSE), IF(VLOOKUP(D442,Sku_Consolidated!A2:S948,19,FALSE)="VAM",VLOOKUP(U442,Store_VAM!B2:L271,11, FALSE),VLOOKUP(U442,Store_SRP!B2:L103,11, FALSE)))</f>
      </c>
      <c r="U442" s="14">
        <v>2012</v>
      </c>
      <c r="V442">
        <f>IF(VLOOKUP(D442,Sku_Consolidated!A2:S948,19,FALSE)="SHOWCASE", VLOOKUP(U442,Store_Showcase!B2:C134,2, FALSE), IF(VLOOKUP(D442,Sku_Consolidated!A2:S948,19,FALSE)="VAM",VLOOKUP(U442,Store_VAM!B2:C271,2, FALSE),VLOOKUP(U442,Store_SRP!B2:C103,2, FALSE)))</f>
      </c>
      <c r="W442">
        <f>VLOOKUP(D442,Sku_Consolidated!A2:G948, 7, FALSE)</f>
      </c>
      <c r="X442">
        <f>VLOOKUP(D442,Sku_Consolidated!A2:K948, 11, FALSE)</f>
      </c>
      <c r="Y442">
        <f>VLOOKUP(D442,Sku_Consolidated!A2:H948, 8, FALSE)</f>
      </c>
      <c r="Z442">
        <f>VLOOKUP(D442,Sku_Consolidated!A2:I948, 9, FALSE)</f>
      </c>
      <c r="AA442" t="s">
        <v>41</v>
      </c>
      <c r="AB442">
        <f>VLOOKUP(D442,Sku_Consolidated!A2:E948, {5}, FALSE)</f>
      </c>
      <c r="AC442">
        <f>IF(VLOOKUP(D442,Sku_Consolidated!A2:S948,19,FALSE)="SHOWCASE", VLOOKUP(U442,Store_Showcase!B2:N134,13, FALSE), IF(VLOOKUP(D442,Sku_Consolidated!A2:S948,19,FALSE)="VAM",VLOOKUP(U442,Store_VAM!B2:N271,13, FALSE),VLOOKUP(U442,Store_SRP!B2:N103,13, FALSE)))</f>
      </c>
      <c r="AD442">
        <f>IF(IFERROR(AC442,TRUE)=TRUE, "-","OK")</f>
      </c>
      <c r="AE442">
        <f>IF(IFERROR(VLOOKUP(U442,Store_Showcase!B2:H134,{5}, FALSE), TRUE)=TRUE, IF(IFERROR(VLOOKUP(U442,Store_SRP!B2:H103,{5}, FALSE), TRUE)=TRUE,VLOOKUP(U442,Store_VAM!B2:H271,{5}, FALSE),VLOOKUP(U442,Store_SRP!B2:H103,{5}, FALSE)), VLOOKUP(U442,Store_Showcase!B2:H134,{5}, FALSE))</f>
      </c>
      <c r="AF442">
        <f>IF(IFERROR(VLOOKUP(U442,Store_Showcase!B2:H134,{6}, FALSE), TRUE)=TRUE, IF(IFERROR(VLOOKUP(U442,Store_SRP!B2:H103,{6}, FALSE), TRUE)=TRUE,VLOOKUP(U442,Store_VAM!B2:H271,{6}, FALSE),VLOOKUP(U442,Store_SRP!B2:H103,{6}, FALSE)), VLOOKUP(U442,Store_Showcase!B2:H134,{6}, FALSE))</f>
      </c>
      <c r="AG442">
        <f>VLOOKUP(D442,Sku_Consolidated!A2:R948,18,FALSE)</f>
      </c>
      <c r="AH442">
        <f>VLOOKUP(D442,Sku_Consolidated!A2:S948,19,FALSE)</f>
      </c>
      <c r="AI442">
        <f>VLOOKUP(D442,Sku_Consolidated!A2:T948,20,FALSE)</f>
      </c>
    </row>
    <row r="443" spans="1:35" x14ac:dyDescent="0.25">
      <c r="A443">
        <v>2024</v>
      </c>
      <c r="B443" t="s">
        <v>30</v>
      </c>
      <c r="C443" t="s">
        <v>31</v>
      </c>
      <c r="D443">
        <v>21901</v>
      </c>
      <c r="E443" t="s">
        <v>721</v>
      </c>
      <c r="F443" s="12" t="s">
        <v>103</v>
      </c>
      <c r="G443" s="12" t="s">
        <v>103</v>
      </c>
      <c r="H443" t="s">
        <v>10</v>
      </c>
      <c r="I443" s="13" t="s">
        <v>453</v>
      </c>
      <c r="J443" s="13">
        <f>IF(H443="EA", I443, 0)</f>
      </c>
      <c r="K443" s="13">
        <f>IF(H443="KG", I443, I443 * VLOOKUP(D443,Sku_Consolidated!A2:U948,21,FALSE))</f>
      </c>
      <c r="L443" s="14" t="s">
        <v>36</v>
      </c>
      <c r="M443">
        <v>88</v>
      </c>
      <c r="N443" s="14" t="s">
        <v>886</v>
      </c>
      <c r="O443" s="14" t="s">
        <v>887</v>
      </c>
      <c r="P443" s="14" t="s">
        <v>36</v>
      </c>
      <c r="Q443" s="14" t="s">
        <v>887</v>
      </c>
      <c r="R443">
        <f>IF(IFERROR(VLOOKUP(U443,Store_Showcase!B2:H134,7, FALSE), TRUE)=TRUE, IF(IFERROR(VLOOKUP(U443,Store_SRP!B2:H103,7, FALSE), TRUE)=TRUE,VLOOKUP(U443,Store_VAM!B2:H271,7, FALSE),VLOOKUP(U443,Store_SRP!B2:H103,7, FALSE)), VLOOKUP(U443,Store_Showcase!B2:H134,7, FALSE))</f>
      </c>
      <c r="S443">
        <f>IF(IFERROR(VLOOKUP(U443,Store_Showcase!B2:K134,10, FALSE), TRUE)=TRUE, IF(IFERROR(VLOOKUP(U443,Store_SRP!B2:K103,10, FALSE), TRUE)=TRUE,VLOOKUP(U443,Store_VAM!B2:K271,10, FALSE),VLOOKUP(U443,Store_SRP!B2:K103,10, FALSE)), VLOOKUP(U443,Store_Showcase!B2:K134,10, FALSE))</f>
      </c>
      <c r="T443">
        <f>IF(VLOOKUP(D443,Sku_Consolidated!A2:S948,19,FALSE)="SHOWCASE", VLOOKUP(U443,Store_Showcase!B2:L134,11, FALSE), IF(VLOOKUP(D443,Sku_Consolidated!A2:S948,19,FALSE)="VAM",VLOOKUP(U443,Store_VAM!B2:L271,11, FALSE),VLOOKUP(U443,Store_SRP!B2:L103,11, FALSE)))</f>
      </c>
      <c r="U443" s="14">
        <v>2012</v>
      </c>
      <c r="V443">
        <f>IF(VLOOKUP(D443,Sku_Consolidated!A2:S948,19,FALSE)="SHOWCASE", VLOOKUP(U443,Store_Showcase!B2:C134,2, FALSE), IF(VLOOKUP(D443,Sku_Consolidated!A2:S948,19,FALSE)="VAM",VLOOKUP(U443,Store_VAM!B2:C271,2, FALSE),VLOOKUP(U443,Store_SRP!B2:C103,2, FALSE)))</f>
      </c>
      <c r="W443">
        <f>VLOOKUP(D443,Sku_Consolidated!A2:G948, 7, FALSE)</f>
      </c>
      <c r="X443">
        <f>VLOOKUP(D443,Sku_Consolidated!A2:K948, 11, FALSE)</f>
      </c>
      <c r="Y443">
        <f>VLOOKUP(D443,Sku_Consolidated!A2:H948, 8, FALSE)</f>
      </c>
      <c r="Z443">
        <f>VLOOKUP(D443,Sku_Consolidated!A2:I948, 9, FALSE)</f>
      </c>
      <c r="AA443" t="s">
        <v>41</v>
      </c>
      <c r="AB443">
        <f>VLOOKUP(D443,Sku_Consolidated!A2:E948, {5}, FALSE)</f>
      </c>
      <c r="AC443">
        <f>IF(VLOOKUP(D443,Sku_Consolidated!A2:S948,19,FALSE)="SHOWCASE", VLOOKUP(U443,Store_Showcase!B2:N134,13, FALSE), IF(VLOOKUP(D443,Sku_Consolidated!A2:S948,19,FALSE)="VAM",VLOOKUP(U443,Store_VAM!B2:N271,13, FALSE),VLOOKUP(U443,Store_SRP!B2:N103,13, FALSE)))</f>
      </c>
      <c r="AD443">
        <f>IF(IFERROR(AC443,TRUE)=TRUE, "-","OK")</f>
      </c>
      <c r="AE443">
        <f>IF(IFERROR(VLOOKUP(U443,Store_Showcase!B2:H134,{5}, FALSE), TRUE)=TRUE, IF(IFERROR(VLOOKUP(U443,Store_SRP!B2:H103,{5}, FALSE), TRUE)=TRUE,VLOOKUP(U443,Store_VAM!B2:H271,{5}, FALSE),VLOOKUP(U443,Store_SRP!B2:H103,{5}, FALSE)), VLOOKUP(U443,Store_Showcase!B2:H134,{5}, FALSE))</f>
      </c>
      <c r="AF443">
        <f>IF(IFERROR(VLOOKUP(U443,Store_Showcase!B2:H134,{6}, FALSE), TRUE)=TRUE, IF(IFERROR(VLOOKUP(U443,Store_SRP!B2:H103,{6}, FALSE), TRUE)=TRUE,VLOOKUP(U443,Store_VAM!B2:H271,{6}, FALSE),VLOOKUP(U443,Store_SRP!B2:H103,{6}, FALSE)), VLOOKUP(U443,Store_Showcase!B2:H134,{6}, FALSE))</f>
      </c>
      <c r="AG443">
        <f>VLOOKUP(D443,Sku_Consolidated!A2:R948,18,FALSE)</f>
      </c>
      <c r="AH443">
        <f>VLOOKUP(D443,Sku_Consolidated!A2:S948,19,FALSE)</f>
      </c>
      <c r="AI443">
        <f>VLOOKUP(D443,Sku_Consolidated!A2:T948,20,FALSE)</f>
      </c>
    </row>
    <row r="444" spans="1:35" x14ac:dyDescent="0.25">
      <c r="A444">
        <v>2024</v>
      </c>
      <c r="B444" t="s">
        <v>30</v>
      </c>
      <c r="C444" t="s">
        <v>31</v>
      </c>
      <c r="D444">
        <v>21921</v>
      </c>
      <c r="E444" t="s">
        <v>232</v>
      </c>
      <c r="F444" s="12" t="s">
        <v>103</v>
      </c>
      <c r="G444" s="12" t="s">
        <v>103</v>
      </c>
      <c r="H444" t="s">
        <v>10</v>
      </c>
      <c r="I444" s="13" t="s">
        <v>68</v>
      </c>
      <c r="J444" s="13">
        <f>IF(H444="EA", I444, 0)</f>
      </c>
      <c r="K444" s="13">
        <f>IF(H444="KG", I444, I444 * VLOOKUP(D444,Sku_Consolidated!A2:U948,21,FALSE))</f>
      </c>
      <c r="L444" s="14" t="s">
        <v>36</v>
      </c>
      <c r="M444">
        <v>86</v>
      </c>
      <c r="N444" s="14" t="s">
        <v>888</v>
      </c>
      <c r="O444" s="14" t="s">
        <v>889</v>
      </c>
      <c r="P444" s="14" t="s">
        <v>36</v>
      </c>
      <c r="Q444" s="14" t="s">
        <v>889</v>
      </c>
      <c r="R444">
        <f>IF(IFERROR(VLOOKUP(U444,Store_Showcase!B2:H134,7, FALSE), TRUE)=TRUE, IF(IFERROR(VLOOKUP(U444,Store_SRP!B2:H103,7, FALSE), TRUE)=TRUE,VLOOKUP(U444,Store_VAM!B2:H271,7, FALSE),VLOOKUP(U444,Store_SRP!B2:H103,7, FALSE)), VLOOKUP(U444,Store_Showcase!B2:H134,7, FALSE))</f>
      </c>
      <c r="S444">
        <f>IF(IFERROR(VLOOKUP(U444,Store_Showcase!B2:K134,10, FALSE), TRUE)=TRUE, IF(IFERROR(VLOOKUP(U444,Store_SRP!B2:K103,10, FALSE), TRUE)=TRUE,VLOOKUP(U444,Store_VAM!B2:K271,10, FALSE),VLOOKUP(U444,Store_SRP!B2:K103,10, FALSE)), VLOOKUP(U444,Store_Showcase!B2:K134,10, FALSE))</f>
      </c>
      <c r="T444">
        <f>IF(VLOOKUP(D444,Sku_Consolidated!A2:S948,19,FALSE)="SHOWCASE", VLOOKUP(U444,Store_Showcase!B2:L134,11, FALSE), IF(VLOOKUP(D444,Sku_Consolidated!A2:S948,19,FALSE)="VAM",VLOOKUP(U444,Store_VAM!B2:L271,11, FALSE),VLOOKUP(U444,Store_SRP!B2:L103,11, FALSE)))</f>
      </c>
      <c r="U444" s="14">
        <v>2012</v>
      </c>
      <c r="V444">
        <f>IF(VLOOKUP(D444,Sku_Consolidated!A2:S948,19,FALSE)="SHOWCASE", VLOOKUP(U444,Store_Showcase!B2:C134,2, FALSE), IF(VLOOKUP(D444,Sku_Consolidated!A2:S948,19,FALSE)="VAM",VLOOKUP(U444,Store_VAM!B2:C271,2, FALSE),VLOOKUP(U444,Store_SRP!B2:C103,2, FALSE)))</f>
      </c>
      <c r="W444">
        <f>VLOOKUP(D444,Sku_Consolidated!A2:G948, 7, FALSE)</f>
      </c>
      <c r="X444">
        <f>VLOOKUP(D444,Sku_Consolidated!A2:K948, 11, FALSE)</f>
      </c>
      <c r="Y444">
        <f>VLOOKUP(D444,Sku_Consolidated!A2:H948, 8, FALSE)</f>
      </c>
      <c r="Z444">
        <f>VLOOKUP(D444,Sku_Consolidated!A2:I948, 9, FALSE)</f>
      </c>
      <c r="AA444" t="s">
        <v>41</v>
      </c>
      <c r="AB444">
        <f>VLOOKUP(D444,Sku_Consolidated!A2:E948, {5}, FALSE)</f>
      </c>
      <c r="AC444">
        <f>IF(VLOOKUP(D444,Sku_Consolidated!A2:S948,19,FALSE)="SHOWCASE", VLOOKUP(U444,Store_Showcase!B2:N134,13, FALSE), IF(VLOOKUP(D444,Sku_Consolidated!A2:S948,19,FALSE)="VAM",VLOOKUP(U444,Store_VAM!B2:N271,13, FALSE),VLOOKUP(U444,Store_SRP!B2:N103,13, FALSE)))</f>
      </c>
      <c r="AD444">
        <f>IF(IFERROR(AC444,TRUE)=TRUE, "-","OK")</f>
      </c>
      <c r="AE444">
        <f>IF(IFERROR(VLOOKUP(U444,Store_Showcase!B2:H134,{5}, FALSE), TRUE)=TRUE, IF(IFERROR(VLOOKUP(U444,Store_SRP!B2:H103,{5}, FALSE), TRUE)=TRUE,VLOOKUP(U444,Store_VAM!B2:H271,{5}, FALSE),VLOOKUP(U444,Store_SRP!B2:H103,{5}, FALSE)), VLOOKUP(U444,Store_Showcase!B2:H134,{5}, FALSE))</f>
      </c>
      <c r="AF444">
        <f>IF(IFERROR(VLOOKUP(U444,Store_Showcase!B2:H134,{6}, FALSE), TRUE)=TRUE, IF(IFERROR(VLOOKUP(U444,Store_SRP!B2:H103,{6}, FALSE), TRUE)=TRUE,VLOOKUP(U444,Store_VAM!B2:H271,{6}, FALSE),VLOOKUP(U444,Store_SRP!B2:H103,{6}, FALSE)), VLOOKUP(U444,Store_Showcase!B2:H134,{6}, FALSE))</f>
      </c>
      <c r="AG444">
        <f>VLOOKUP(D444,Sku_Consolidated!A2:R948,18,FALSE)</f>
      </c>
      <c r="AH444">
        <f>VLOOKUP(D444,Sku_Consolidated!A2:S948,19,FALSE)</f>
      </c>
      <c r="AI444">
        <f>VLOOKUP(D444,Sku_Consolidated!A2:T948,20,FALSE)</f>
      </c>
    </row>
    <row r="445" spans="1:35" x14ac:dyDescent="0.25">
      <c r="A445">
        <v>2024</v>
      </c>
      <c r="B445" t="s">
        <v>30</v>
      </c>
      <c r="C445" t="s">
        <v>31</v>
      </c>
      <c r="D445">
        <v>21832</v>
      </c>
      <c r="E445" t="s">
        <v>245</v>
      </c>
      <c r="F445" s="12" t="s">
        <v>104</v>
      </c>
      <c r="G445" s="12" t="s">
        <v>104</v>
      </c>
      <c r="H445" t="s">
        <v>10</v>
      </c>
      <c r="I445" s="13" t="s">
        <v>890</v>
      </c>
      <c r="J445" s="13">
        <f>IF(H445="EA", I445, 0)</f>
      </c>
      <c r="K445" s="13">
        <f>IF(H445="KG", I445, I445 * VLOOKUP(D445,Sku_Consolidated!A2:U948,21,FALSE))</f>
      </c>
      <c r="L445" s="14" t="s">
        <v>36</v>
      </c>
      <c r="M445">
        <v>88</v>
      </c>
      <c r="N445" s="14" t="s">
        <v>891</v>
      </c>
      <c r="O445" s="14" t="s">
        <v>892</v>
      </c>
      <c r="P445" s="14" t="s">
        <v>36</v>
      </c>
      <c r="Q445" s="14" t="s">
        <v>892</v>
      </c>
      <c r="R445">
        <f>IF(IFERROR(VLOOKUP(U445,Store_Showcase!B2:H134,7, FALSE), TRUE)=TRUE, IF(IFERROR(VLOOKUP(U445,Store_SRP!B2:H103,7, FALSE), TRUE)=TRUE,VLOOKUP(U445,Store_VAM!B2:H271,7, FALSE),VLOOKUP(U445,Store_SRP!B2:H103,7, FALSE)), VLOOKUP(U445,Store_Showcase!B2:H134,7, FALSE))</f>
      </c>
      <c r="S445">
        <f>IF(IFERROR(VLOOKUP(U445,Store_Showcase!B2:K134,10, FALSE), TRUE)=TRUE, IF(IFERROR(VLOOKUP(U445,Store_SRP!B2:K103,10, FALSE), TRUE)=TRUE,VLOOKUP(U445,Store_VAM!B2:K271,10, FALSE),VLOOKUP(U445,Store_SRP!B2:K103,10, FALSE)), VLOOKUP(U445,Store_Showcase!B2:K134,10, FALSE))</f>
      </c>
      <c r="T445">
        <f>IF(VLOOKUP(D445,Sku_Consolidated!A2:S948,19,FALSE)="SHOWCASE", VLOOKUP(U445,Store_Showcase!B2:L134,11, FALSE), IF(VLOOKUP(D445,Sku_Consolidated!A2:S948,19,FALSE)="VAM",VLOOKUP(U445,Store_VAM!B2:L271,11, FALSE),VLOOKUP(U445,Store_SRP!B2:L103,11, FALSE)))</f>
      </c>
      <c r="U445" s="14">
        <v>2012</v>
      </c>
      <c r="V445">
        <f>IF(VLOOKUP(D445,Sku_Consolidated!A2:S948,19,FALSE)="SHOWCASE", VLOOKUP(U445,Store_Showcase!B2:C134,2, FALSE), IF(VLOOKUP(D445,Sku_Consolidated!A2:S948,19,FALSE)="VAM",VLOOKUP(U445,Store_VAM!B2:C271,2, FALSE),VLOOKUP(U445,Store_SRP!B2:C103,2, FALSE)))</f>
      </c>
      <c r="W445">
        <f>VLOOKUP(D445,Sku_Consolidated!A2:G948, 7, FALSE)</f>
      </c>
      <c r="X445">
        <f>VLOOKUP(D445,Sku_Consolidated!A2:K948, 11, FALSE)</f>
      </c>
      <c r="Y445">
        <f>VLOOKUP(D445,Sku_Consolidated!A2:H948, 8, FALSE)</f>
      </c>
      <c r="Z445">
        <f>VLOOKUP(D445,Sku_Consolidated!A2:I948, 9, FALSE)</f>
      </c>
      <c r="AA445" t="s">
        <v>41</v>
      </c>
      <c r="AB445">
        <f>VLOOKUP(D445,Sku_Consolidated!A2:E948, {5}, FALSE)</f>
      </c>
      <c r="AC445">
        <f>IF(VLOOKUP(D445,Sku_Consolidated!A2:S948,19,FALSE)="SHOWCASE", VLOOKUP(U445,Store_Showcase!B2:N134,13, FALSE), IF(VLOOKUP(D445,Sku_Consolidated!A2:S948,19,FALSE)="VAM",VLOOKUP(U445,Store_VAM!B2:N271,13, FALSE),VLOOKUP(U445,Store_SRP!B2:N103,13, FALSE)))</f>
      </c>
      <c r="AD445">
        <f>IF(IFERROR(AC445,TRUE)=TRUE, "-","OK")</f>
      </c>
      <c r="AE445">
        <f>IF(IFERROR(VLOOKUP(U445,Store_Showcase!B2:H134,{5}, FALSE), TRUE)=TRUE, IF(IFERROR(VLOOKUP(U445,Store_SRP!B2:H103,{5}, FALSE), TRUE)=TRUE,VLOOKUP(U445,Store_VAM!B2:H271,{5}, FALSE),VLOOKUP(U445,Store_SRP!B2:H103,{5}, FALSE)), VLOOKUP(U445,Store_Showcase!B2:H134,{5}, FALSE))</f>
      </c>
      <c r="AF445">
        <f>IF(IFERROR(VLOOKUP(U445,Store_Showcase!B2:H134,{6}, FALSE), TRUE)=TRUE, IF(IFERROR(VLOOKUP(U445,Store_SRP!B2:H103,{6}, FALSE), TRUE)=TRUE,VLOOKUP(U445,Store_VAM!B2:H271,{6}, FALSE),VLOOKUP(U445,Store_SRP!B2:H103,{6}, FALSE)), VLOOKUP(U445,Store_Showcase!B2:H134,{6}, FALSE))</f>
      </c>
      <c r="AG445">
        <f>VLOOKUP(D445,Sku_Consolidated!A2:R948,18,FALSE)</f>
      </c>
      <c r="AH445">
        <f>VLOOKUP(D445,Sku_Consolidated!A2:S948,19,FALSE)</f>
      </c>
      <c r="AI445">
        <f>VLOOKUP(D445,Sku_Consolidated!A2:T948,20,FALSE)</f>
      </c>
    </row>
    <row r="446" spans="1:35" x14ac:dyDescent="0.25">
      <c r="A446">
        <v>2024</v>
      </c>
      <c r="B446" t="s">
        <v>30</v>
      </c>
      <c r="C446" t="s">
        <v>31</v>
      </c>
      <c r="D446">
        <v>21834</v>
      </c>
      <c r="E446" t="s">
        <v>303</v>
      </c>
      <c r="F446" s="12" t="s">
        <v>104</v>
      </c>
      <c r="G446" s="12" t="s">
        <v>104</v>
      </c>
      <c r="H446" t="s">
        <v>10</v>
      </c>
      <c r="I446" s="13" t="s">
        <v>480</v>
      </c>
      <c r="J446" s="13">
        <f>IF(H446="EA", I446, 0)</f>
      </c>
      <c r="K446" s="13">
        <f>IF(H446="KG", I446, I446 * VLOOKUP(D446,Sku_Consolidated!A2:U948,21,FALSE))</f>
      </c>
      <c r="L446" s="14" t="s">
        <v>36</v>
      </c>
      <c r="M446">
        <v>88</v>
      </c>
      <c r="N446" s="14" t="s">
        <v>893</v>
      </c>
      <c r="O446" s="14" t="s">
        <v>894</v>
      </c>
      <c r="P446" s="14" t="s">
        <v>36</v>
      </c>
      <c r="Q446" s="14" t="s">
        <v>894</v>
      </c>
      <c r="R446">
        <f>IF(IFERROR(VLOOKUP(U446,Store_Showcase!B2:H134,7, FALSE), TRUE)=TRUE, IF(IFERROR(VLOOKUP(U446,Store_SRP!B2:H103,7, FALSE), TRUE)=TRUE,VLOOKUP(U446,Store_VAM!B2:H271,7, FALSE),VLOOKUP(U446,Store_SRP!B2:H103,7, FALSE)), VLOOKUP(U446,Store_Showcase!B2:H134,7, FALSE))</f>
      </c>
      <c r="S446">
        <f>IF(IFERROR(VLOOKUP(U446,Store_Showcase!B2:K134,10, FALSE), TRUE)=TRUE, IF(IFERROR(VLOOKUP(U446,Store_SRP!B2:K103,10, FALSE), TRUE)=TRUE,VLOOKUP(U446,Store_VAM!B2:K271,10, FALSE),VLOOKUP(U446,Store_SRP!B2:K103,10, FALSE)), VLOOKUP(U446,Store_Showcase!B2:K134,10, FALSE))</f>
      </c>
      <c r="T446">
        <f>IF(VLOOKUP(D446,Sku_Consolidated!A2:S948,19,FALSE)="SHOWCASE", VLOOKUP(U446,Store_Showcase!B2:L134,11, FALSE), IF(VLOOKUP(D446,Sku_Consolidated!A2:S948,19,FALSE)="VAM",VLOOKUP(U446,Store_VAM!B2:L271,11, FALSE),VLOOKUP(U446,Store_SRP!B2:L103,11, FALSE)))</f>
      </c>
      <c r="U446" s="14">
        <v>2012</v>
      </c>
      <c r="V446">
        <f>IF(VLOOKUP(D446,Sku_Consolidated!A2:S948,19,FALSE)="SHOWCASE", VLOOKUP(U446,Store_Showcase!B2:C134,2, FALSE), IF(VLOOKUP(D446,Sku_Consolidated!A2:S948,19,FALSE)="VAM",VLOOKUP(U446,Store_VAM!B2:C271,2, FALSE),VLOOKUP(U446,Store_SRP!B2:C103,2, FALSE)))</f>
      </c>
      <c r="W446">
        <f>VLOOKUP(D446,Sku_Consolidated!A2:G948, 7, FALSE)</f>
      </c>
      <c r="X446">
        <f>VLOOKUP(D446,Sku_Consolidated!A2:K948, 11, FALSE)</f>
      </c>
      <c r="Y446">
        <f>VLOOKUP(D446,Sku_Consolidated!A2:H948, 8, FALSE)</f>
      </c>
      <c r="Z446">
        <f>VLOOKUP(D446,Sku_Consolidated!A2:I948, 9, FALSE)</f>
      </c>
      <c r="AA446" t="s">
        <v>41</v>
      </c>
      <c r="AB446">
        <f>VLOOKUP(D446,Sku_Consolidated!A2:E948, {5}, FALSE)</f>
      </c>
      <c r="AC446">
        <f>IF(VLOOKUP(D446,Sku_Consolidated!A2:S948,19,FALSE)="SHOWCASE", VLOOKUP(U446,Store_Showcase!B2:N134,13, FALSE), IF(VLOOKUP(D446,Sku_Consolidated!A2:S948,19,FALSE)="VAM",VLOOKUP(U446,Store_VAM!B2:N271,13, FALSE),VLOOKUP(U446,Store_SRP!B2:N103,13, FALSE)))</f>
      </c>
      <c r="AD446">
        <f>IF(IFERROR(AC446,TRUE)=TRUE, "-","OK")</f>
      </c>
      <c r="AE446">
        <f>IF(IFERROR(VLOOKUP(U446,Store_Showcase!B2:H134,{5}, FALSE), TRUE)=TRUE, IF(IFERROR(VLOOKUP(U446,Store_SRP!B2:H103,{5}, FALSE), TRUE)=TRUE,VLOOKUP(U446,Store_VAM!B2:H271,{5}, FALSE),VLOOKUP(U446,Store_SRP!B2:H103,{5}, FALSE)), VLOOKUP(U446,Store_Showcase!B2:H134,{5}, FALSE))</f>
      </c>
      <c r="AF446">
        <f>IF(IFERROR(VLOOKUP(U446,Store_Showcase!B2:H134,{6}, FALSE), TRUE)=TRUE, IF(IFERROR(VLOOKUP(U446,Store_SRP!B2:H103,{6}, FALSE), TRUE)=TRUE,VLOOKUP(U446,Store_VAM!B2:H271,{6}, FALSE),VLOOKUP(U446,Store_SRP!B2:H103,{6}, FALSE)), VLOOKUP(U446,Store_Showcase!B2:H134,{6}, FALSE))</f>
      </c>
      <c r="AG446">
        <f>VLOOKUP(D446,Sku_Consolidated!A2:R948,18,FALSE)</f>
      </c>
      <c r="AH446">
        <f>VLOOKUP(D446,Sku_Consolidated!A2:S948,19,FALSE)</f>
      </c>
      <c r="AI446">
        <f>VLOOKUP(D446,Sku_Consolidated!A2:T948,20,FALSE)</f>
      </c>
    </row>
    <row r="447" spans="1:35" x14ac:dyDescent="0.25">
      <c r="A447">
        <v>2024</v>
      </c>
      <c r="B447" t="s">
        <v>30</v>
      </c>
      <c r="C447" t="s">
        <v>31</v>
      </c>
      <c r="D447">
        <v>21837</v>
      </c>
      <c r="E447" t="s">
        <v>519</v>
      </c>
      <c r="F447" s="12" t="s">
        <v>104</v>
      </c>
      <c r="G447" s="12" t="s">
        <v>104</v>
      </c>
      <c r="H447" t="s">
        <v>10</v>
      </c>
      <c r="I447" s="13" t="s">
        <v>895</v>
      </c>
      <c r="J447" s="13">
        <f>IF(H447="EA", I447, 0)</f>
      </c>
      <c r="K447" s="13">
        <f>IF(H447="KG", I447, I447 * VLOOKUP(D447,Sku_Consolidated!A2:U948,21,FALSE))</f>
      </c>
      <c r="L447" s="14" t="s">
        <v>36</v>
      </c>
      <c r="M447">
        <v>88</v>
      </c>
      <c r="N447" s="14" t="s">
        <v>896</v>
      </c>
      <c r="O447" s="14" t="s">
        <v>897</v>
      </c>
      <c r="P447" s="14" t="s">
        <v>36</v>
      </c>
      <c r="Q447" s="14" t="s">
        <v>897</v>
      </c>
      <c r="R447">
        <f>IF(IFERROR(VLOOKUP(U447,Store_Showcase!B2:H134,7, FALSE), TRUE)=TRUE, IF(IFERROR(VLOOKUP(U447,Store_SRP!B2:H103,7, FALSE), TRUE)=TRUE,VLOOKUP(U447,Store_VAM!B2:H271,7, FALSE),VLOOKUP(U447,Store_SRP!B2:H103,7, FALSE)), VLOOKUP(U447,Store_Showcase!B2:H134,7, FALSE))</f>
      </c>
      <c r="S447">
        <f>IF(IFERROR(VLOOKUP(U447,Store_Showcase!B2:K134,10, FALSE), TRUE)=TRUE, IF(IFERROR(VLOOKUP(U447,Store_SRP!B2:K103,10, FALSE), TRUE)=TRUE,VLOOKUP(U447,Store_VAM!B2:K271,10, FALSE),VLOOKUP(U447,Store_SRP!B2:K103,10, FALSE)), VLOOKUP(U447,Store_Showcase!B2:K134,10, FALSE))</f>
      </c>
      <c r="T447">
        <f>IF(VLOOKUP(D447,Sku_Consolidated!A2:S948,19,FALSE)="SHOWCASE", VLOOKUP(U447,Store_Showcase!B2:L134,11, FALSE), IF(VLOOKUP(D447,Sku_Consolidated!A2:S948,19,FALSE)="VAM",VLOOKUP(U447,Store_VAM!B2:L271,11, FALSE),VLOOKUP(U447,Store_SRP!B2:L103,11, FALSE)))</f>
      </c>
      <c r="U447" s="14">
        <v>2012</v>
      </c>
      <c r="V447">
        <f>IF(VLOOKUP(D447,Sku_Consolidated!A2:S948,19,FALSE)="SHOWCASE", VLOOKUP(U447,Store_Showcase!B2:C134,2, FALSE), IF(VLOOKUP(D447,Sku_Consolidated!A2:S948,19,FALSE)="VAM",VLOOKUP(U447,Store_VAM!B2:C271,2, FALSE),VLOOKUP(U447,Store_SRP!B2:C103,2, FALSE)))</f>
      </c>
      <c r="W447">
        <f>VLOOKUP(D447,Sku_Consolidated!A2:G948, 7, FALSE)</f>
      </c>
      <c r="X447">
        <f>VLOOKUP(D447,Sku_Consolidated!A2:K948, 11, FALSE)</f>
      </c>
      <c r="Y447">
        <f>VLOOKUP(D447,Sku_Consolidated!A2:H948, 8, FALSE)</f>
      </c>
      <c r="Z447">
        <f>VLOOKUP(D447,Sku_Consolidated!A2:I948, 9, FALSE)</f>
      </c>
      <c r="AA447" t="s">
        <v>41</v>
      </c>
      <c r="AB447">
        <f>VLOOKUP(D447,Sku_Consolidated!A2:E948, {5}, FALSE)</f>
      </c>
      <c r="AC447">
        <f>IF(VLOOKUP(D447,Sku_Consolidated!A2:S948,19,FALSE)="SHOWCASE", VLOOKUP(U447,Store_Showcase!B2:N134,13, FALSE), IF(VLOOKUP(D447,Sku_Consolidated!A2:S948,19,FALSE)="VAM",VLOOKUP(U447,Store_VAM!B2:N271,13, FALSE),VLOOKUP(U447,Store_SRP!B2:N103,13, FALSE)))</f>
      </c>
      <c r="AD447">
        <f>IF(IFERROR(AC447,TRUE)=TRUE, "-","OK")</f>
      </c>
      <c r="AE447">
        <f>IF(IFERROR(VLOOKUP(U447,Store_Showcase!B2:H134,{5}, FALSE), TRUE)=TRUE, IF(IFERROR(VLOOKUP(U447,Store_SRP!B2:H103,{5}, FALSE), TRUE)=TRUE,VLOOKUP(U447,Store_VAM!B2:H271,{5}, FALSE),VLOOKUP(U447,Store_SRP!B2:H103,{5}, FALSE)), VLOOKUP(U447,Store_Showcase!B2:H134,{5}, FALSE))</f>
      </c>
      <c r="AF447">
        <f>IF(IFERROR(VLOOKUP(U447,Store_Showcase!B2:H134,{6}, FALSE), TRUE)=TRUE, IF(IFERROR(VLOOKUP(U447,Store_SRP!B2:H103,{6}, FALSE), TRUE)=TRUE,VLOOKUP(U447,Store_VAM!B2:H271,{6}, FALSE),VLOOKUP(U447,Store_SRP!B2:H103,{6}, FALSE)), VLOOKUP(U447,Store_Showcase!B2:H134,{6}, FALSE))</f>
      </c>
      <c r="AG447">
        <f>VLOOKUP(D447,Sku_Consolidated!A2:R948,18,FALSE)</f>
      </c>
      <c r="AH447">
        <f>VLOOKUP(D447,Sku_Consolidated!A2:S948,19,FALSE)</f>
      </c>
      <c r="AI447">
        <f>VLOOKUP(D447,Sku_Consolidated!A2:T948,20,FALSE)</f>
      </c>
    </row>
    <row r="448" spans="1:35" x14ac:dyDescent="0.25">
      <c r="A448">
        <v>2024</v>
      </c>
      <c r="B448" t="s">
        <v>30</v>
      </c>
      <c r="C448" t="s">
        <v>31</v>
      </c>
      <c r="D448">
        <v>21841</v>
      </c>
      <c r="E448" t="s">
        <v>253</v>
      </c>
      <c r="F448" s="12" t="s">
        <v>104</v>
      </c>
      <c r="G448" s="12" t="s">
        <v>104</v>
      </c>
      <c r="H448" t="s">
        <v>10</v>
      </c>
      <c r="I448" s="13" t="s">
        <v>747</v>
      </c>
      <c r="J448" s="13">
        <f>IF(H448="EA", I448, 0)</f>
      </c>
      <c r="K448" s="13">
        <f>IF(H448="KG", I448, I448 * VLOOKUP(D448,Sku_Consolidated!A2:U948,21,FALSE))</f>
      </c>
      <c r="L448" s="14" t="s">
        <v>36</v>
      </c>
      <c r="M448">
        <v>88</v>
      </c>
      <c r="N448" s="14" t="s">
        <v>898</v>
      </c>
      <c r="O448" s="14" t="s">
        <v>899</v>
      </c>
      <c r="P448" s="14" t="s">
        <v>36</v>
      </c>
      <c r="Q448" s="14" t="s">
        <v>899</v>
      </c>
      <c r="R448">
        <f>IF(IFERROR(VLOOKUP(U448,Store_Showcase!B2:H134,7, FALSE), TRUE)=TRUE, IF(IFERROR(VLOOKUP(U448,Store_SRP!B2:H103,7, FALSE), TRUE)=TRUE,VLOOKUP(U448,Store_VAM!B2:H271,7, FALSE),VLOOKUP(U448,Store_SRP!B2:H103,7, FALSE)), VLOOKUP(U448,Store_Showcase!B2:H134,7, FALSE))</f>
      </c>
      <c r="S448">
        <f>IF(IFERROR(VLOOKUP(U448,Store_Showcase!B2:K134,10, FALSE), TRUE)=TRUE, IF(IFERROR(VLOOKUP(U448,Store_SRP!B2:K103,10, FALSE), TRUE)=TRUE,VLOOKUP(U448,Store_VAM!B2:K271,10, FALSE),VLOOKUP(U448,Store_SRP!B2:K103,10, FALSE)), VLOOKUP(U448,Store_Showcase!B2:K134,10, FALSE))</f>
      </c>
      <c r="T448">
        <f>IF(VLOOKUP(D448,Sku_Consolidated!A2:S948,19,FALSE)="SHOWCASE", VLOOKUP(U448,Store_Showcase!B2:L134,11, FALSE), IF(VLOOKUP(D448,Sku_Consolidated!A2:S948,19,FALSE)="VAM",VLOOKUP(U448,Store_VAM!B2:L271,11, FALSE),VLOOKUP(U448,Store_SRP!B2:L103,11, FALSE)))</f>
      </c>
      <c r="U448" s="14">
        <v>2012</v>
      </c>
      <c r="V448">
        <f>IF(VLOOKUP(D448,Sku_Consolidated!A2:S948,19,FALSE)="SHOWCASE", VLOOKUP(U448,Store_Showcase!B2:C134,2, FALSE), IF(VLOOKUP(D448,Sku_Consolidated!A2:S948,19,FALSE)="VAM",VLOOKUP(U448,Store_VAM!B2:C271,2, FALSE),VLOOKUP(U448,Store_SRP!B2:C103,2, FALSE)))</f>
      </c>
      <c r="W448">
        <f>VLOOKUP(D448,Sku_Consolidated!A2:G948, 7, FALSE)</f>
      </c>
      <c r="X448">
        <f>VLOOKUP(D448,Sku_Consolidated!A2:K948, 11, FALSE)</f>
      </c>
      <c r="Y448">
        <f>VLOOKUP(D448,Sku_Consolidated!A2:H948, 8, FALSE)</f>
      </c>
      <c r="Z448">
        <f>VLOOKUP(D448,Sku_Consolidated!A2:I948, 9, FALSE)</f>
      </c>
      <c r="AA448" t="s">
        <v>41</v>
      </c>
      <c r="AB448">
        <f>VLOOKUP(D448,Sku_Consolidated!A2:E948, {5}, FALSE)</f>
      </c>
      <c r="AC448">
        <f>IF(VLOOKUP(D448,Sku_Consolidated!A2:S948,19,FALSE)="SHOWCASE", VLOOKUP(U448,Store_Showcase!B2:N134,13, FALSE), IF(VLOOKUP(D448,Sku_Consolidated!A2:S948,19,FALSE)="VAM",VLOOKUP(U448,Store_VAM!B2:N271,13, FALSE),VLOOKUP(U448,Store_SRP!B2:N103,13, FALSE)))</f>
      </c>
      <c r="AD448">
        <f>IF(IFERROR(AC448,TRUE)=TRUE, "-","OK")</f>
      </c>
      <c r="AE448">
        <f>IF(IFERROR(VLOOKUP(U448,Store_Showcase!B2:H134,{5}, FALSE), TRUE)=TRUE, IF(IFERROR(VLOOKUP(U448,Store_SRP!B2:H103,{5}, FALSE), TRUE)=TRUE,VLOOKUP(U448,Store_VAM!B2:H271,{5}, FALSE),VLOOKUP(U448,Store_SRP!B2:H103,{5}, FALSE)), VLOOKUP(U448,Store_Showcase!B2:H134,{5}, FALSE))</f>
      </c>
      <c r="AF448">
        <f>IF(IFERROR(VLOOKUP(U448,Store_Showcase!B2:H134,{6}, FALSE), TRUE)=TRUE, IF(IFERROR(VLOOKUP(U448,Store_SRP!B2:H103,{6}, FALSE), TRUE)=TRUE,VLOOKUP(U448,Store_VAM!B2:H271,{6}, FALSE),VLOOKUP(U448,Store_SRP!B2:H103,{6}, FALSE)), VLOOKUP(U448,Store_Showcase!B2:H134,{6}, FALSE))</f>
      </c>
      <c r="AG448">
        <f>VLOOKUP(D448,Sku_Consolidated!A2:R948,18,FALSE)</f>
      </c>
      <c r="AH448">
        <f>VLOOKUP(D448,Sku_Consolidated!A2:S948,19,FALSE)</f>
      </c>
      <c r="AI448">
        <f>VLOOKUP(D448,Sku_Consolidated!A2:T948,20,FALSE)</f>
      </c>
    </row>
    <row r="449" spans="1:35" x14ac:dyDescent="0.25">
      <c r="A449">
        <v>2024</v>
      </c>
      <c r="B449" t="s">
        <v>30</v>
      </c>
      <c r="C449" t="s">
        <v>31</v>
      </c>
      <c r="D449">
        <v>21843</v>
      </c>
      <c r="E449" t="s">
        <v>216</v>
      </c>
      <c r="F449" s="12" t="s">
        <v>104</v>
      </c>
      <c r="G449" s="12" t="s">
        <v>104</v>
      </c>
      <c r="H449" t="s">
        <v>10</v>
      </c>
      <c r="I449" s="13" t="s">
        <v>362</v>
      </c>
      <c r="J449" s="13">
        <f>IF(H449="EA", I449, 0)</f>
      </c>
      <c r="K449" s="13">
        <f>IF(H449="KG", I449, I449 * VLOOKUP(D449,Sku_Consolidated!A2:U948,21,FALSE))</f>
      </c>
      <c r="L449" s="14" t="s">
        <v>36</v>
      </c>
      <c r="M449">
        <v>88</v>
      </c>
      <c r="N449" s="14" t="s">
        <v>676</v>
      </c>
      <c r="O449" s="14" t="s">
        <v>677</v>
      </c>
      <c r="P449" s="14" t="s">
        <v>36</v>
      </c>
      <c r="Q449" s="14" t="s">
        <v>677</v>
      </c>
      <c r="R449">
        <f>IF(IFERROR(VLOOKUP(U449,Store_Showcase!B2:H134,7, FALSE), TRUE)=TRUE, IF(IFERROR(VLOOKUP(U449,Store_SRP!B2:H103,7, FALSE), TRUE)=TRUE,VLOOKUP(U449,Store_VAM!B2:H271,7, FALSE),VLOOKUP(U449,Store_SRP!B2:H103,7, FALSE)), VLOOKUP(U449,Store_Showcase!B2:H134,7, FALSE))</f>
      </c>
      <c r="S449">
        <f>IF(IFERROR(VLOOKUP(U449,Store_Showcase!B2:K134,10, FALSE), TRUE)=TRUE, IF(IFERROR(VLOOKUP(U449,Store_SRP!B2:K103,10, FALSE), TRUE)=TRUE,VLOOKUP(U449,Store_VAM!B2:K271,10, FALSE),VLOOKUP(U449,Store_SRP!B2:K103,10, FALSE)), VLOOKUP(U449,Store_Showcase!B2:K134,10, FALSE))</f>
      </c>
      <c r="T449">
        <f>IF(VLOOKUP(D449,Sku_Consolidated!A2:S948,19,FALSE)="SHOWCASE", VLOOKUP(U449,Store_Showcase!B2:L134,11, FALSE), IF(VLOOKUP(D449,Sku_Consolidated!A2:S948,19,FALSE)="VAM",VLOOKUP(U449,Store_VAM!B2:L271,11, FALSE),VLOOKUP(U449,Store_SRP!B2:L103,11, FALSE)))</f>
      </c>
      <c r="U449" s="14">
        <v>2012</v>
      </c>
      <c r="V449">
        <f>IF(VLOOKUP(D449,Sku_Consolidated!A2:S948,19,FALSE)="SHOWCASE", VLOOKUP(U449,Store_Showcase!B2:C134,2, FALSE), IF(VLOOKUP(D449,Sku_Consolidated!A2:S948,19,FALSE)="VAM",VLOOKUP(U449,Store_VAM!B2:C271,2, FALSE),VLOOKUP(U449,Store_SRP!B2:C103,2, FALSE)))</f>
      </c>
      <c r="W449">
        <f>VLOOKUP(D449,Sku_Consolidated!A2:G948, 7, FALSE)</f>
      </c>
      <c r="X449">
        <f>VLOOKUP(D449,Sku_Consolidated!A2:K948, 11, FALSE)</f>
      </c>
      <c r="Y449">
        <f>VLOOKUP(D449,Sku_Consolidated!A2:H948, 8, FALSE)</f>
      </c>
      <c r="Z449">
        <f>VLOOKUP(D449,Sku_Consolidated!A2:I948, 9, FALSE)</f>
      </c>
      <c r="AA449" t="s">
        <v>41</v>
      </c>
      <c r="AB449">
        <f>VLOOKUP(D449,Sku_Consolidated!A2:E948, {5}, FALSE)</f>
      </c>
      <c r="AC449">
        <f>IF(VLOOKUP(D449,Sku_Consolidated!A2:S948,19,FALSE)="SHOWCASE", VLOOKUP(U449,Store_Showcase!B2:N134,13, FALSE), IF(VLOOKUP(D449,Sku_Consolidated!A2:S948,19,FALSE)="VAM",VLOOKUP(U449,Store_VAM!B2:N271,13, FALSE),VLOOKUP(U449,Store_SRP!B2:N103,13, FALSE)))</f>
      </c>
      <c r="AD449">
        <f>IF(IFERROR(AC449,TRUE)=TRUE, "-","OK")</f>
      </c>
      <c r="AE449">
        <f>IF(IFERROR(VLOOKUP(U449,Store_Showcase!B2:H134,{5}, FALSE), TRUE)=TRUE, IF(IFERROR(VLOOKUP(U449,Store_SRP!B2:H103,{5}, FALSE), TRUE)=TRUE,VLOOKUP(U449,Store_VAM!B2:H271,{5}, FALSE),VLOOKUP(U449,Store_SRP!B2:H103,{5}, FALSE)), VLOOKUP(U449,Store_Showcase!B2:H134,{5}, FALSE))</f>
      </c>
      <c r="AF449">
        <f>IF(IFERROR(VLOOKUP(U449,Store_Showcase!B2:H134,{6}, FALSE), TRUE)=TRUE, IF(IFERROR(VLOOKUP(U449,Store_SRP!B2:H103,{6}, FALSE), TRUE)=TRUE,VLOOKUP(U449,Store_VAM!B2:H271,{6}, FALSE),VLOOKUP(U449,Store_SRP!B2:H103,{6}, FALSE)), VLOOKUP(U449,Store_Showcase!B2:H134,{6}, FALSE))</f>
      </c>
      <c r="AG449">
        <f>VLOOKUP(D449,Sku_Consolidated!A2:R948,18,FALSE)</f>
      </c>
      <c r="AH449">
        <f>VLOOKUP(D449,Sku_Consolidated!A2:S948,19,FALSE)</f>
      </c>
      <c r="AI449">
        <f>VLOOKUP(D449,Sku_Consolidated!A2:T948,20,FALSE)</f>
      </c>
    </row>
    <row r="450" spans="1:35" x14ac:dyDescent="0.25">
      <c r="A450">
        <v>2024</v>
      </c>
      <c r="B450" t="s">
        <v>30</v>
      </c>
      <c r="C450" t="s">
        <v>31</v>
      </c>
      <c r="D450">
        <v>21844</v>
      </c>
      <c r="E450" t="s">
        <v>220</v>
      </c>
      <c r="F450" s="12" t="s">
        <v>104</v>
      </c>
      <c r="G450" s="12" t="s">
        <v>104</v>
      </c>
      <c r="H450" t="s">
        <v>10</v>
      </c>
      <c r="I450" s="13" t="s">
        <v>900</v>
      </c>
      <c r="J450" s="13">
        <f>IF(H450="EA", I450, 0)</f>
      </c>
      <c r="K450" s="13">
        <f>IF(H450="KG", I450, I450 * VLOOKUP(D450,Sku_Consolidated!A2:U948,21,FALSE))</f>
      </c>
      <c r="L450" s="14" t="s">
        <v>36</v>
      </c>
      <c r="M450">
        <v>88</v>
      </c>
      <c r="N450" s="14" t="s">
        <v>901</v>
      </c>
      <c r="O450" s="14" t="s">
        <v>902</v>
      </c>
      <c r="P450" s="14" t="s">
        <v>36</v>
      </c>
      <c r="Q450" s="14" t="s">
        <v>902</v>
      </c>
      <c r="R450">
        <f>IF(IFERROR(VLOOKUP(U450,Store_Showcase!B2:H134,7, FALSE), TRUE)=TRUE, IF(IFERROR(VLOOKUP(U450,Store_SRP!B2:H103,7, FALSE), TRUE)=TRUE,VLOOKUP(U450,Store_VAM!B2:H271,7, FALSE),VLOOKUP(U450,Store_SRP!B2:H103,7, FALSE)), VLOOKUP(U450,Store_Showcase!B2:H134,7, FALSE))</f>
      </c>
      <c r="S450">
        <f>IF(IFERROR(VLOOKUP(U450,Store_Showcase!B2:K134,10, FALSE), TRUE)=TRUE, IF(IFERROR(VLOOKUP(U450,Store_SRP!B2:K103,10, FALSE), TRUE)=TRUE,VLOOKUP(U450,Store_VAM!B2:K271,10, FALSE),VLOOKUP(U450,Store_SRP!B2:K103,10, FALSE)), VLOOKUP(U450,Store_Showcase!B2:K134,10, FALSE))</f>
      </c>
      <c r="T450">
        <f>IF(VLOOKUP(D450,Sku_Consolidated!A2:S948,19,FALSE)="SHOWCASE", VLOOKUP(U450,Store_Showcase!B2:L134,11, FALSE), IF(VLOOKUP(D450,Sku_Consolidated!A2:S948,19,FALSE)="VAM",VLOOKUP(U450,Store_VAM!B2:L271,11, FALSE),VLOOKUP(U450,Store_SRP!B2:L103,11, FALSE)))</f>
      </c>
      <c r="U450" s="14">
        <v>2012</v>
      </c>
      <c r="V450">
        <f>IF(VLOOKUP(D450,Sku_Consolidated!A2:S948,19,FALSE)="SHOWCASE", VLOOKUP(U450,Store_Showcase!B2:C134,2, FALSE), IF(VLOOKUP(D450,Sku_Consolidated!A2:S948,19,FALSE)="VAM",VLOOKUP(U450,Store_VAM!B2:C271,2, FALSE),VLOOKUP(U450,Store_SRP!B2:C103,2, FALSE)))</f>
      </c>
      <c r="W450">
        <f>VLOOKUP(D450,Sku_Consolidated!A2:G948, 7, FALSE)</f>
      </c>
      <c r="X450">
        <f>VLOOKUP(D450,Sku_Consolidated!A2:K948, 11, FALSE)</f>
      </c>
      <c r="Y450">
        <f>VLOOKUP(D450,Sku_Consolidated!A2:H948, 8, FALSE)</f>
      </c>
      <c r="Z450">
        <f>VLOOKUP(D450,Sku_Consolidated!A2:I948, 9, FALSE)</f>
      </c>
      <c r="AA450" t="s">
        <v>41</v>
      </c>
      <c r="AB450">
        <f>VLOOKUP(D450,Sku_Consolidated!A2:E948, {5}, FALSE)</f>
      </c>
      <c r="AC450">
        <f>IF(VLOOKUP(D450,Sku_Consolidated!A2:S948,19,FALSE)="SHOWCASE", VLOOKUP(U450,Store_Showcase!B2:N134,13, FALSE), IF(VLOOKUP(D450,Sku_Consolidated!A2:S948,19,FALSE)="VAM",VLOOKUP(U450,Store_VAM!B2:N271,13, FALSE),VLOOKUP(U450,Store_SRP!B2:N103,13, FALSE)))</f>
      </c>
      <c r="AD450">
        <f>IF(IFERROR(AC450,TRUE)=TRUE, "-","OK")</f>
      </c>
      <c r="AE450">
        <f>IF(IFERROR(VLOOKUP(U450,Store_Showcase!B2:H134,{5}, FALSE), TRUE)=TRUE, IF(IFERROR(VLOOKUP(U450,Store_SRP!B2:H103,{5}, FALSE), TRUE)=TRUE,VLOOKUP(U450,Store_VAM!B2:H271,{5}, FALSE),VLOOKUP(U450,Store_SRP!B2:H103,{5}, FALSE)), VLOOKUP(U450,Store_Showcase!B2:H134,{5}, FALSE))</f>
      </c>
      <c r="AF450">
        <f>IF(IFERROR(VLOOKUP(U450,Store_Showcase!B2:H134,{6}, FALSE), TRUE)=TRUE, IF(IFERROR(VLOOKUP(U450,Store_SRP!B2:H103,{6}, FALSE), TRUE)=TRUE,VLOOKUP(U450,Store_VAM!B2:H271,{6}, FALSE),VLOOKUP(U450,Store_SRP!B2:H103,{6}, FALSE)), VLOOKUP(U450,Store_Showcase!B2:H134,{6}, FALSE))</f>
      </c>
      <c r="AG450">
        <f>VLOOKUP(D450,Sku_Consolidated!A2:R948,18,FALSE)</f>
      </c>
      <c r="AH450">
        <f>VLOOKUP(D450,Sku_Consolidated!A2:S948,19,FALSE)</f>
      </c>
      <c r="AI450">
        <f>VLOOKUP(D450,Sku_Consolidated!A2:T948,20,FALSE)</f>
      </c>
    </row>
    <row r="451" spans="1:35" x14ac:dyDescent="0.25">
      <c r="A451">
        <v>2024</v>
      </c>
      <c r="B451" t="s">
        <v>30</v>
      </c>
      <c r="C451" t="s">
        <v>31</v>
      </c>
      <c r="D451">
        <v>21854</v>
      </c>
      <c r="E451" t="s">
        <v>315</v>
      </c>
      <c r="F451" s="12" t="s">
        <v>104</v>
      </c>
      <c r="G451" s="12" t="s">
        <v>104</v>
      </c>
      <c r="H451" t="s">
        <v>10</v>
      </c>
      <c r="I451" s="13" t="s">
        <v>903</v>
      </c>
      <c r="J451" s="13">
        <f>IF(H451="EA", I451, 0)</f>
      </c>
      <c r="K451" s="13">
        <f>IF(H451="KG", I451, I451 * VLOOKUP(D451,Sku_Consolidated!A2:U948,21,FALSE))</f>
      </c>
      <c r="L451" s="14" t="s">
        <v>36</v>
      </c>
      <c r="M451">
        <v>88</v>
      </c>
      <c r="N451" s="14" t="s">
        <v>904</v>
      </c>
      <c r="O451" s="14" t="s">
        <v>905</v>
      </c>
      <c r="P451" s="14" t="s">
        <v>36</v>
      </c>
      <c r="Q451" s="14" t="s">
        <v>905</v>
      </c>
      <c r="R451">
        <f>IF(IFERROR(VLOOKUP(U451,Store_Showcase!B2:H134,7, FALSE), TRUE)=TRUE, IF(IFERROR(VLOOKUP(U451,Store_SRP!B2:H103,7, FALSE), TRUE)=TRUE,VLOOKUP(U451,Store_VAM!B2:H271,7, FALSE),VLOOKUP(U451,Store_SRP!B2:H103,7, FALSE)), VLOOKUP(U451,Store_Showcase!B2:H134,7, FALSE))</f>
      </c>
      <c r="S451">
        <f>IF(IFERROR(VLOOKUP(U451,Store_Showcase!B2:K134,10, FALSE), TRUE)=TRUE, IF(IFERROR(VLOOKUP(U451,Store_SRP!B2:K103,10, FALSE), TRUE)=TRUE,VLOOKUP(U451,Store_VAM!B2:K271,10, FALSE),VLOOKUP(U451,Store_SRP!B2:K103,10, FALSE)), VLOOKUP(U451,Store_Showcase!B2:K134,10, FALSE))</f>
      </c>
      <c r="T451">
        <f>IF(VLOOKUP(D451,Sku_Consolidated!A2:S948,19,FALSE)="SHOWCASE", VLOOKUP(U451,Store_Showcase!B2:L134,11, FALSE), IF(VLOOKUP(D451,Sku_Consolidated!A2:S948,19,FALSE)="VAM",VLOOKUP(U451,Store_VAM!B2:L271,11, FALSE),VLOOKUP(U451,Store_SRP!B2:L103,11, FALSE)))</f>
      </c>
      <c r="U451" s="14">
        <v>2012</v>
      </c>
      <c r="V451">
        <f>IF(VLOOKUP(D451,Sku_Consolidated!A2:S948,19,FALSE)="SHOWCASE", VLOOKUP(U451,Store_Showcase!B2:C134,2, FALSE), IF(VLOOKUP(D451,Sku_Consolidated!A2:S948,19,FALSE)="VAM",VLOOKUP(U451,Store_VAM!B2:C271,2, FALSE),VLOOKUP(U451,Store_SRP!B2:C103,2, FALSE)))</f>
      </c>
      <c r="W451">
        <f>VLOOKUP(D451,Sku_Consolidated!A2:G948, 7, FALSE)</f>
      </c>
      <c r="X451">
        <f>VLOOKUP(D451,Sku_Consolidated!A2:K948, 11, FALSE)</f>
      </c>
      <c r="Y451">
        <f>VLOOKUP(D451,Sku_Consolidated!A2:H948, 8, FALSE)</f>
      </c>
      <c r="Z451">
        <f>VLOOKUP(D451,Sku_Consolidated!A2:I948, 9, FALSE)</f>
      </c>
      <c r="AA451" t="s">
        <v>41</v>
      </c>
      <c r="AB451">
        <f>VLOOKUP(D451,Sku_Consolidated!A2:E948, {5}, FALSE)</f>
      </c>
      <c r="AC451">
        <f>IF(VLOOKUP(D451,Sku_Consolidated!A2:S948,19,FALSE)="SHOWCASE", VLOOKUP(U451,Store_Showcase!B2:N134,13, FALSE), IF(VLOOKUP(D451,Sku_Consolidated!A2:S948,19,FALSE)="VAM",VLOOKUP(U451,Store_VAM!B2:N271,13, FALSE),VLOOKUP(U451,Store_SRP!B2:N103,13, FALSE)))</f>
      </c>
      <c r="AD451">
        <f>IF(IFERROR(AC451,TRUE)=TRUE, "-","OK")</f>
      </c>
      <c r="AE451">
        <f>IF(IFERROR(VLOOKUP(U451,Store_Showcase!B2:H134,{5}, FALSE), TRUE)=TRUE, IF(IFERROR(VLOOKUP(U451,Store_SRP!B2:H103,{5}, FALSE), TRUE)=TRUE,VLOOKUP(U451,Store_VAM!B2:H271,{5}, FALSE),VLOOKUP(U451,Store_SRP!B2:H103,{5}, FALSE)), VLOOKUP(U451,Store_Showcase!B2:H134,{5}, FALSE))</f>
      </c>
      <c r="AF451">
        <f>IF(IFERROR(VLOOKUP(U451,Store_Showcase!B2:H134,{6}, FALSE), TRUE)=TRUE, IF(IFERROR(VLOOKUP(U451,Store_SRP!B2:H103,{6}, FALSE), TRUE)=TRUE,VLOOKUP(U451,Store_VAM!B2:H271,{6}, FALSE),VLOOKUP(U451,Store_SRP!B2:H103,{6}, FALSE)), VLOOKUP(U451,Store_Showcase!B2:H134,{6}, FALSE))</f>
      </c>
      <c r="AG451">
        <f>VLOOKUP(D451,Sku_Consolidated!A2:R948,18,FALSE)</f>
      </c>
      <c r="AH451">
        <f>VLOOKUP(D451,Sku_Consolidated!A2:S948,19,FALSE)</f>
      </c>
      <c r="AI451">
        <f>VLOOKUP(D451,Sku_Consolidated!A2:T948,20,FALSE)</f>
      </c>
    </row>
    <row r="452" spans="1:35" x14ac:dyDescent="0.25">
      <c r="A452">
        <v>2024</v>
      </c>
      <c r="B452" t="s">
        <v>30</v>
      </c>
      <c r="C452" t="s">
        <v>31</v>
      </c>
      <c r="D452">
        <v>21857</v>
      </c>
      <c r="E452" t="s">
        <v>586</v>
      </c>
      <c r="F452" s="12" t="s">
        <v>104</v>
      </c>
      <c r="G452" s="12" t="s">
        <v>104</v>
      </c>
      <c r="H452" t="s">
        <v>10</v>
      </c>
      <c r="I452" s="13" t="s">
        <v>906</v>
      </c>
      <c r="J452" s="13">
        <f>IF(H452="EA", I452, 0)</f>
      </c>
      <c r="K452" s="13">
        <f>IF(H452="KG", I452, I452 * VLOOKUP(D452,Sku_Consolidated!A2:U948,21,FALSE))</f>
      </c>
      <c r="L452" s="14" t="s">
        <v>36</v>
      </c>
      <c r="M452">
        <v>88</v>
      </c>
      <c r="N452" s="14" t="s">
        <v>907</v>
      </c>
      <c r="O452" s="14" t="s">
        <v>908</v>
      </c>
      <c r="P452" s="14" t="s">
        <v>36</v>
      </c>
      <c r="Q452" s="14" t="s">
        <v>908</v>
      </c>
      <c r="R452">
        <f>IF(IFERROR(VLOOKUP(U452,Store_Showcase!B2:H134,7, FALSE), TRUE)=TRUE, IF(IFERROR(VLOOKUP(U452,Store_SRP!B2:H103,7, FALSE), TRUE)=TRUE,VLOOKUP(U452,Store_VAM!B2:H271,7, FALSE),VLOOKUP(U452,Store_SRP!B2:H103,7, FALSE)), VLOOKUP(U452,Store_Showcase!B2:H134,7, FALSE))</f>
      </c>
      <c r="S452">
        <f>IF(IFERROR(VLOOKUP(U452,Store_Showcase!B2:K134,10, FALSE), TRUE)=TRUE, IF(IFERROR(VLOOKUP(U452,Store_SRP!B2:K103,10, FALSE), TRUE)=TRUE,VLOOKUP(U452,Store_VAM!B2:K271,10, FALSE),VLOOKUP(U452,Store_SRP!B2:K103,10, FALSE)), VLOOKUP(U452,Store_Showcase!B2:K134,10, FALSE))</f>
      </c>
      <c r="T452">
        <f>IF(VLOOKUP(D452,Sku_Consolidated!A2:S948,19,FALSE)="SHOWCASE", VLOOKUP(U452,Store_Showcase!B2:L134,11, FALSE), IF(VLOOKUP(D452,Sku_Consolidated!A2:S948,19,FALSE)="VAM",VLOOKUP(U452,Store_VAM!B2:L271,11, FALSE),VLOOKUP(U452,Store_SRP!B2:L103,11, FALSE)))</f>
      </c>
      <c r="U452" s="14">
        <v>2012</v>
      </c>
      <c r="V452">
        <f>IF(VLOOKUP(D452,Sku_Consolidated!A2:S948,19,FALSE)="SHOWCASE", VLOOKUP(U452,Store_Showcase!B2:C134,2, FALSE), IF(VLOOKUP(D452,Sku_Consolidated!A2:S948,19,FALSE)="VAM",VLOOKUP(U452,Store_VAM!B2:C271,2, FALSE),VLOOKUP(U452,Store_SRP!B2:C103,2, FALSE)))</f>
      </c>
      <c r="W452">
        <f>VLOOKUP(D452,Sku_Consolidated!A2:G948, 7, FALSE)</f>
      </c>
      <c r="X452">
        <f>VLOOKUP(D452,Sku_Consolidated!A2:K948, 11, FALSE)</f>
      </c>
      <c r="Y452">
        <f>VLOOKUP(D452,Sku_Consolidated!A2:H948, 8, FALSE)</f>
      </c>
      <c r="Z452">
        <f>VLOOKUP(D452,Sku_Consolidated!A2:I948, 9, FALSE)</f>
      </c>
      <c r="AA452" t="s">
        <v>41</v>
      </c>
      <c r="AB452">
        <f>VLOOKUP(D452,Sku_Consolidated!A2:E948, {5}, FALSE)</f>
      </c>
      <c r="AC452">
        <f>IF(VLOOKUP(D452,Sku_Consolidated!A2:S948,19,FALSE)="SHOWCASE", VLOOKUP(U452,Store_Showcase!B2:N134,13, FALSE), IF(VLOOKUP(D452,Sku_Consolidated!A2:S948,19,FALSE)="VAM",VLOOKUP(U452,Store_VAM!B2:N271,13, FALSE),VLOOKUP(U452,Store_SRP!B2:N103,13, FALSE)))</f>
      </c>
      <c r="AD452">
        <f>IF(IFERROR(AC452,TRUE)=TRUE, "-","OK")</f>
      </c>
      <c r="AE452">
        <f>IF(IFERROR(VLOOKUP(U452,Store_Showcase!B2:H134,{5}, FALSE), TRUE)=TRUE, IF(IFERROR(VLOOKUP(U452,Store_SRP!B2:H103,{5}, FALSE), TRUE)=TRUE,VLOOKUP(U452,Store_VAM!B2:H271,{5}, FALSE),VLOOKUP(U452,Store_SRP!B2:H103,{5}, FALSE)), VLOOKUP(U452,Store_Showcase!B2:H134,{5}, FALSE))</f>
      </c>
      <c r="AF452">
        <f>IF(IFERROR(VLOOKUP(U452,Store_Showcase!B2:H134,{6}, FALSE), TRUE)=TRUE, IF(IFERROR(VLOOKUP(U452,Store_SRP!B2:H103,{6}, FALSE), TRUE)=TRUE,VLOOKUP(U452,Store_VAM!B2:H271,{6}, FALSE),VLOOKUP(U452,Store_SRP!B2:H103,{6}, FALSE)), VLOOKUP(U452,Store_Showcase!B2:H134,{6}, FALSE))</f>
      </c>
      <c r="AG452">
        <f>VLOOKUP(D452,Sku_Consolidated!A2:R948,18,FALSE)</f>
      </c>
      <c r="AH452">
        <f>VLOOKUP(D452,Sku_Consolidated!A2:S948,19,FALSE)</f>
      </c>
      <c r="AI452">
        <f>VLOOKUP(D452,Sku_Consolidated!A2:T948,20,FALSE)</f>
      </c>
    </row>
    <row r="453" spans="1:35" x14ac:dyDescent="0.25">
      <c r="A453">
        <v>2024</v>
      </c>
      <c r="B453" t="s">
        <v>30</v>
      </c>
      <c r="C453" t="s">
        <v>31</v>
      </c>
      <c r="D453">
        <v>21859</v>
      </c>
      <c r="E453" t="s">
        <v>368</v>
      </c>
      <c r="F453" s="12" t="s">
        <v>104</v>
      </c>
      <c r="G453" s="12" t="s">
        <v>104</v>
      </c>
      <c r="H453" t="s">
        <v>10</v>
      </c>
      <c r="I453" s="13" t="s">
        <v>281</v>
      </c>
      <c r="J453" s="13">
        <f>IF(H453="EA", I453, 0)</f>
      </c>
      <c r="K453" s="13">
        <f>IF(H453="KG", I453, I453 * VLOOKUP(D453,Sku_Consolidated!A2:U948,21,FALSE))</f>
      </c>
      <c r="L453" s="14" t="s">
        <v>36</v>
      </c>
      <c r="M453">
        <v>88</v>
      </c>
      <c r="N453" s="14" t="s">
        <v>909</v>
      </c>
      <c r="O453" s="14" t="s">
        <v>910</v>
      </c>
      <c r="P453" s="14" t="s">
        <v>36</v>
      </c>
      <c r="Q453" s="14" t="s">
        <v>910</v>
      </c>
      <c r="R453">
        <f>IF(IFERROR(VLOOKUP(U453,Store_Showcase!B2:H134,7, FALSE), TRUE)=TRUE, IF(IFERROR(VLOOKUP(U453,Store_SRP!B2:H103,7, FALSE), TRUE)=TRUE,VLOOKUP(U453,Store_VAM!B2:H271,7, FALSE),VLOOKUP(U453,Store_SRP!B2:H103,7, FALSE)), VLOOKUP(U453,Store_Showcase!B2:H134,7, FALSE))</f>
      </c>
      <c r="S453">
        <f>IF(IFERROR(VLOOKUP(U453,Store_Showcase!B2:K134,10, FALSE), TRUE)=TRUE, IF(IFERROR(VLOOKUP(U453,Store_SRP!B2:K103,10, FALSE), TRUE)=TRUE,VLOOKUP(U453,Store_VAM!B2:K271,10, FALSE),VLOOKUP(U453,Store_SRP!B2:K103,10, FALSE)), VLOOKUP(U453,Store_Showcase!B2:K134,10, FALSE))</f>
      </c>
      <c r="T453">
        <f>IF(VLOOKUP(D453,Sku_Consolidated!A2:S948,19,FALSE)="SHOWCASE", VLOOKUP(U453,Store_Showcase!B2:L134,11, FALSE), IF(VLOOKUP(D453,Sku_Consolidated!A2:S948,19,FALSE)="VAM",VLOOKUP(U453,Store_VAM!B2:L271,11, FALSE),VLOOKUP(U453,Store_SRP!B2:L103,11, FALSE)))</f>
      </c>
      <c r="U453" s="14">
        <v>2012</v>
      </c>
      <c r="V453">
        <f>IF(VLOOKUP(D453,Sku_Consolidated!A2:S948,19,FALSE)="SHOWCASE", VLOOKUP(U453,Store_Showcase!B2:C134,2, FALSE), IF(VLOOKUP(D453,Sku_Consolidated!A2:S948,19,FALSE)="VAM",VLOOKUP(U453,Store_VAM!B2:C271,2, FALSE),VLOOKUP(U453,Store_SRP!B2:C103,2, FALSE)))</f>
      </c>
      <c r="W453">
        <f>VLOOKUP(D453,Sku_Consolidated!A2:G948, 7, FALSE)</f>
      </c>
      <c r="X453">
        <f>VLOOKUP(D453,Sku_Consolidated!A2:K948, 11, FALSE)</f>
      </c>
      <c r="Y453">
        <f>VLOOKUP(D453,Sku_Consolidated!A2:H948, 8, FALSE)</f>
      </c>
      <c r="Z453">
        <f>VLOOKUP(D453,Sku_Consolidated!A2:I948, 9, FALSE)</f>
      </c>
      <c r="AA453" t="s">
        <v>41</v>
      </c>
      <c r="AB453">
        <f>VLOOKUP(D453,Sku_Consolidated!A2:E948, {5}, FALSE)</f>
      </c>
      <c r="AC453">
        <f>IF(VLOOKUP(D453,Sku_Consolidated!A2:S948,19,FALSE)="SHOWCASE", VLOOKUP(U453,Store_Showcase!B2:N134,13, FALSE), IF(VLOOKUP(D453,Sku_Consolidated!A2:S948,19,FALSE)="VAM",VLOOKUP(U453,Store_VAM!B2:N271,13, FALSE),VLOOKUP(U453,Store_SRP!B2:N103,13, FALSE)))</f>
      </c>
      <c r="AD453">
        <f>IF(IFERROR(AC453,TRUE)=TRUE, "-","OK")</f>
      </c>
      <c r="AE453">
        <f>IF(IFERROR(VLOOKUP(U453,Store_Showcase!B2:H134,{5}, FALSE), TRUE)=TRUE, IF(IFERROR(VLOOKUP(U453,Store_SRP!B2:H103,{5}, FALSE), TRUE)=TRUE,VLOOKUP(U453,Store_VAM!B2:H271,{5}, FALSE),VLOOKUP(U453,Store_SRP!B2:H103,{5}, FALSE)), VLOOKUP(U453,Store_Showcase!B2:H134,{5}, FALSE))</f>
      </c>
      <c r="AF453">
        <f>IF(IFERROR(VLOOKUP(U453,Store_Showcase!B2:H134,{6}, FALSE), TRUE)=TRUE, IF(IFERROR(VLOOKUP(U453,Store_SRP!B2:H103,{6}, FALSE), TRUE)=TRUE,VLOOKUP(U453,Store_VAM!B2:H271,{6}, FALSE),VLOOKUP(U453,Store_SRP!B2:H103,{6}, FALSE)), VLOOKUP(U453,Store_Showcase!B2:H134,{6}, FALSE))</f>
      </c>
      <c r="AG453">
        <f>VLOOKUP(D453,Sku_Consolidated!A2:R948,18,FALSE)</f>
      </c>
      <c r="AH453">
        <f>VLOOKUP(D453,Sku_Consolidated!A2:S948,19,FALSE)</f>
      </c>
      <c r="AI453">
        <f>VLOOKUP(D453,Sku_Consolidated!A2:T948,20,FALSE)</f>
      </c>
    </row>
    <row r="454" spans="1:35" x14ac:dyDescent="0.25">
      <c r="A454">
        <v>2024</v>
      </c>
      <c r="B454" t="s">
        <v>30</v>
      </c>
      <c r="C454" t="s">
        <v>31</v>
      </c>
      <c r="D454">
        <v>21862</v>
      </c>
      <c r="E454" t="s">
        <v>443</v>
      </c>
      <c r="F454" s="12" t="s">
        <v>104</v>
      </c>
      <c r="G454" s="12" t="s">
        <v>104</v>
      </c>
      <c r="H454" t="s">
        <v>10</v>
      </c>
      <c r="I454" s="13" t="s">
        <v>689</v>
      </c>
      <c r="J454" s="13">
        <f>IF(H454="EA", I454, 0)</f>
      </c>
      <c r="K454" s="13">
        <f>IF(H454="KG", I454, I454 * VLOOKUP(D454,Sku_Consolidated!A2:U948,21,FALSE))</f>
      </c>
      <c r="L454" s="14" t="s">
        <v>36</v>
      </c>
      <c r="M454">
        <v>88</v>
      </c>
      <c r="N454" s="14" t="s">
        <v>911</v>
      </c>
      <c r="O454" s="14" t="s">
        <v>912</v>
      </c>
      <c r="P454" s="14" t="s">
        <v>36</v>
      </c>
      <c r="Q454" s="14" t="s">
        <v>912</v>
      </c>
      <c r="R454">
        <f>IF(IFERROR(VLOOKUP(U454,Store_Showcase!B2:H134,7, FALSE), TRUE)=TRUE, IF(IFERROR(VLOOKUP(U454,Store_SRP!B2:H103,7, FALSE), TRUE)=TRUE,VLOOKUP(U454,Store_VAM!B2:H271,7, FALSE),VLOOKUP(U454,Store_SRP!B2:H103,7, FALSE)), VLOOKUP(U454,Store_Showcase!B2:H134,7, FALSE))</f>
      </c>
      <c r="S454">
        <f>IF(IFERROR(VLOOKUP(U454,Store_Showcase!B2:K134,10, FALSE), TRUE)=TRUE, IF(IFERROR(VLOOKUP(U454,Store_SRP!B2:K103,10, FALSE), TRUE)=TRUE,VLOOKUP(U454,Store_VAM!B2:K271,10, FALSE),VLOOKUP(U454,Store_SRP!B2:K103,10, FALSE)), VLOOKUP(U454,Store_Showcase!B2:K134,10, FALSE))</f>
      </c>
      <c r="T454">
        <f>IF(VLOOKUP(D454,Sku_Consolidated!A2:S948,19,FALSE)="SHOWCASE", VLOOKUP(U454,Store_Showcase!B2:L134,11, FALSE), IF(VLOOKUP(D454,Sku_Consolidated!A2:S948,19,FALSE)="VAM",VLOOKUP(U454,Store_VAM!B2:L271,11, FALSE),VLOOKUP(U454,Store_SRP!B2:L103,11, FALSE)))</f>
      </c>
      <c r="U454" s="14">
        <v>2012</v>
      </c>
      <c r="V454">
        <f>IF(VLOOKUP(D454,Sku_Consolidated!A2:S948,19,FALSE)="SHOWCASE", VLOOKUP(U454,Store_Showcase!B2:C134,2, FALSE), IF(VLOOKUP(D454,Sku_Consolidated!A2:S948,19,FALSE)="VAM",VLOOKUP(U454,Store_VAM!B2:C271,2, FALSE),VLOOKUP(U454,Store_SRP!B2:C103,2, FALSE)))</f>
      </c>
      <c r="W454">
        <f>VLOOKUP(D454,Sku_Consolidated!A2:G948, 7, FALSE)</f>
      </c>
      <c r="X454">
        <f>VLOOKUP(D454,Sku_Consolidated!A2:K948, 11, FALSE)</f>
      </c>
      <c r="Y454">
        <f>VLOOKUP(D454,Sku_Consolidated!A2:H948, 8, FALSE)</f>
      </c>
      <c r="Z454">
        <f>VLOOKUP(D454,Sku_Consolidated!A2:I948, 9, FALSE)</f>
      </c>
      <c r="AA454" t="s">
        <v>41</v>
      </c>
      <c r="AB454">
        <f>VLOOKUP(D454,Sku_Consolidated!A2:E948, {5}, FALSE)</f>
      </c>
      <c r="AC454">
        <f>IF(VLOOKUP(D454,Sku_Consolidated!A2:S948,19,FALSE)="SHOWCASE", VLOOKUP(U454,Store_Showcase!B2:N134,13, FALSE), IF(VLOOKUP(D454,Sku_Consolidated!A2:S948,19,FALSE)="VAM",VLOOKUP(U454,Store_VAM!B2:N271,13, FALSE),VLOOKUP(U454,Store_SRP!B2:N103,13, FALSE)))</f>
      </c>
      <c r="AD454">
        <f>IF(IFERROR(AC454,TRUE)=TRUE, "-","OK")</f>
      </c>
      <c r="AE454">
        <f>IF(IFERROR(VLOOKUP(U454,Store_Showcase!B2:H134,{5}, FALSE), TRUE)=TRUE, IF(IFERROR(VLOOKUP(U454,Store_SRP!B2:H103,{5}, FALSE), TRUE)=TRUE,VLOOKUP(U454,Store_VAM!B2:H271,{5}, FALSE),VLOOKUP(U454,Store_SRP!B2:H103,{5}, FALSE)), VLOOKUP(U454,Store_Showcase!B2:H134,{5}, FALSE))</f>
      </c>
      <c r="AF454">
        <f>IF(IFERROR(VLOOKUP(U454,Store_Showcase!B2:H134,{6}, FALSE), TRUE)=TRUE, IF(IFERROR(VLOOKUP(U454,Store_SRP!B2:H103,{6}, FALSE), TRUE)=TRUE,VLOOKUP(U454,Store_VAM!B2:H271,{6}, FALSE),VLOOKUP(U454,Store_SRP!B2:H103,{6}, FALSE)), VLOOKUP(U454,Store_Showcase!B2:H134,{6}, FALSE))</f>
      </c>
      <c r="AG454">
        <f>VLOOKUP(D454,Sku_Consolidated!A2:R948,18,FALSE)</f>
      </c>
      <c r="AH454">
        <f>VLOOKUP(D454,Sku_Consolidated!A2:S948,19,FALSE)</f>
      </c>
      <c r="AI454">
        <f>VLOOKUP(D454,Sku_Consolidated!A2:T948,20,FALSE)</f>
      </c>
    </row>
    <row r="455" spans="1:35" x14ac:dyDescent="0.25">
      <c r="A455">
        <v>2024</v>
      </c>
      <c r="B455" t="s">
        <v>30</v>
      </c>
      <c r="C455" t="s">
        <v>31</v>
      </c>
      <c r="D455">
        <v>21866</v>
      </c>
      <c r="E455" t="s">
        <v>267</v>
      </c>
      <c r="F455" s="12" t="s">
        <v>104</v>
      </c>
      <c r="G455" s="12" t="s">
        <v>104</v>
      </c>
      <c r="H455" t="s">
        <v>10</v>
      </c>
      <c r="I455" s="13" t="s">
        <v>288</v>
      </c>
      <c r="J455" s="13">
        <f>IF(H455="EA", I455, 0)</f>
      </c>
      <c r="K455" s="13">
        <f>IF(H455="KG", I455, I455 * VLOOKUP(D455,Sku_Consolidated!A2:U948,21,FALSE))</f>
      </c>
      <c r="L455" s="14" t="s">
        <v>36</v>
      </c>
      <c r="M455">
        <v>88</v>
      </c>
      <c r="N455" s="14" t="s">
        <v>913</v>
      </c>
      <c r="O455" s="14" t="s">
        <v>914</v>
      </c>
      <c r="P455" s="14" t="s">
        <v>36</v>
      </c>
      <c r="Q455" s="14" t="s">
        <v>914</v>
      </c>
      <c r="R455">
        <f>IF(IFERROR(VLOOKUP(U455,Store_Showcase!B2:H134,7, FALSE), TRUE)=TRUE, IF(IFERROR(VLOOKUP(U455,Store_SRP!B2:H103,7, FALSE), TRUE)=TRUE,VLOOKUP(U455,Store_VAM!B2:H271,7, FALSE),VLOOKUP(U455,Store_SRP!B2:H103,7, FALSE)), VLOOKUP(U455,Store_Showcase!B2:H134,7, FALSE))</f>
      </c>
      <c r="S455">
        <f>IF(IFERROR(VLOOKUP(U455,Store_Showcase!B2:K134,10, FALSE), TRUE)=TRUE, IF(IFERROR(VLOOKUP(U455,Store_SRP!B2:K103,10, FALSE), TRUE)=TRUE,VLOOKUP(U455,Store_VAM!B2:K271,10, FALSE),VLOOKUP(U455,Store_SRP!B2:K103,10, FALSE)), VLOOKUP(U455,Store_Showcase!B2:K134,10, FALSE))</f>
      </c>
      <c r="T455">
        <f>IF(VLOOKUP(D455,Sku_Consolidated!A2:S948,19,FALSE)="SHOWCASE", VLOOKUP(U455,Store_Showcase!B2:L134,11, FALSE), IF(VLOOKUP(D455,Sku_Consolidated!A2:S948,19,FALSE)="VAM",VLOOKUP(U455,Store_VAM!B2:L271,11, FALSE),VLOOKUP(U455,Store_SRP!B2:L103,11, FALSE)))</f>
      </c>
      <c r="U455" s="14">
        <v>2012</v>
      </c>
      <c r="V455">
        <f>IF(VLOOKUP(D455,Sku_Consolidated!A2:S948,19,FALSE)="SHOWCASE", VLOOKUP(U455,Store_Showcase!B2:C134,2, FALSE), IF(VLOOKUP(D455,Sku_Consolidated!A2:S948,19,FALSE)="VAM",VLOOKUP(U455,Store_VAM!B2:C271,2, FALSE),VLOOKUP(U455,Store_SRP!B2:C103,2, FALSE)))</f>
      </c>
      <c r="W455">
        <f>VLOOKUP(D455,Sku_Consolidated!A2:G948, 7, FALSE)</f>
      </c>
      <c r="X455">
        <f>VLOOKUP(D455,Sku_Consolidated!A2:K948, 11, FALSE)</f>
      </c>
      <c r="Y455">
        <f>VLOOKUP(D455,Sku_Consolidated!A2:H948, 8, FALSE)</f>
      </c>
      <c r="Z455">
        <f>VLOOKUP(D455,Sku_Consolidated!A2:I948, 9, FALSE)</f>
      </c>
      <c r="AA455" t="s">
        <v>41</v>
      </c>
      <c r="AB455">
        <f>VLOOKUP(D455,Sku_Consolidated!A2:E948, {5}, FALSE)</f>
      </c>
      <c r="AC455">
        <f>IF(VLOOKUP(D455,Sku_Consolidated!A2:S948,19,FALSE)="SHOWCASE", VLOOKUP(U455,Store_Showcase!B2:N134,13, FALSE), IF(VLOOKUP(D455,Sku_Consolidated!A2:S948,19,FALSE)="VAM",VLOOKUP(U455,Store_VAM!B2:N271,13, FALSE),VLOOKUP(U455,Store_SRP!B2:N103,13, FALSE)))</f>
      </c>
      <c r="AD455">
        <f>IF(IFERROR(AC455,TRUE)=TRUE, "-","OK")</f>
      </c>
      <c r="AE455">
        <f>IF(IFERROR(VLOOKUP(U455,Store_Showcase!B2:H134,{5}, FALSE), TRUE)=TRUE, IF(IFERROR(VLOOKUP(U455,Store_SRP!B2:H103,{5}, FALSE), TRUE)=TRUE,VLOOKUP(U455,Store_VAM!B2:H271,{5}, FALSE),VLOOKUP(U455,Store_SRP!B2:H103,{5}, FALSE)), VLOOKUP(U455,Store_Showcase!B2:H134,{5}, FALSE))</f>
      </c>
      <c r="AF455">
        <f>IF(IFERROR(VLOOKUP(U455,Store_Showcase!B2:H134,{6}, FALSE), TRUE)=TRUE, IF(IFERROR(VLOOKUP(U455,Store_SRP!B2:H103,{6}, FALSE), TRUE)=TRUE,VLOOKUP(U455,Store_VAM!B2:H271,{6}, FALSE),VLOOKUP(U455,Store_SRP!B2:H103,{6}, FALSE)), VLOOKUP(U455,Store_Showcase!B2:H134,{6}, FALSE))</f>
      </c>
      <c r="AG455">
        <f>VLOOKUP(D455,Sku_Consolidated!A2:R948,18,FALSE)</f>
      </c>
      <c r="AH455">
        <f>VLOOKUP(D455,Sku_Consolidated!A2:S948,19,FALSE)</f>
      </c>
      <c r="AI455">
        <f>VLOOKUP(D455,Sku_Consolidated!A2:T948,20,FALSE)</f>
      </c>
    </row>
    <row r="456" spans="1:35" x14ac:dyDescent="0.25">
      <c r="A456">
        <v>2024</v>
      </c>
      <c r="B456" t="s">
        <v>30</v>
      </c>
      <c r="C456" t="s">
        <v>31</v>
      </c>
      <c r="D456">
        <v>21901</v>
      </c>
      <c r="E456" t="s">
        <v>721</v>
      </c>
      <c r="F456" s="12" t="s">
        <v>104</v>
      </c>
      <c r="G456" s="12" t="s">
        <v>104</v>
      </c>
      <c r="H456" t="s">
        <v>10</v>
      </c>
      <c r="I456" s="13" t="s">
        <v>710</v>
      </c>
      <c r="J456" s="13">
        <f>IF(H456="EA", I456, 0)</f>
      </c>
      <c r="K456" s="13">
        <f>IF(H456="KG", I456, I456 * VLOOKUP(D456,Sku_Consolidated!A2:U948,21,FALSE))</f>
      </c>
      <c r="L456" s="14" t="s">
        <v>36</v>
      </c>
      <c r="M456">
        <v>88</v>
      </c>
      <c r="N456" s="14" t="s">
        <v>915</v>
      </c>
      <c r="O456" s="14" t="s">
        <v>916</v>
      </c>
      <c r="P456" s="14" t="s">
        <v>36</v>
      </c>
      <c r="Q456" s="14" t="s">
        <v>916</v>
      </c>
      <c r="R456">
        <f>IF(IFERROR(VLOOKUP(U456,Store_Showcase!B2:H134,7, FALSE), TRUE)=TRUE, IF(IFERROR(VLOOKUP(U456,Store_SRP!B2:H103,7, FALSE), TRUE)=TRUE,VLOOKUP(U456,Store_VAM!B2:H271,7, FALSE),VLOOKUP(U456,Store_SRP!B2:H103,7, FALSE)), VLOOKUP(U456,Store_Showcase!B2:H134,7, FALSE))</f>
      </c>
      <c r="S456">
        <f>IF(IFERROR(VLOOKUP(U456,Store_Showcase!B2:K134,10, FALSE), TRUE)=TRUE, IF(IFERROR(VLOOKUP(U456,Store_SRP!B2:K103,10, FALSE), TRUE)=TRUE,VLOOKUP(U456,Store_VAM!B2:K271,10, FALSE),VLOOKUP(U456,Store_SRP!B2:K103,10, FALSE)), VLOOKUP(U456,Store_Showcase!B2:K134,10, FALSE))</f>
      </c>
      <c r="T456">
        <f>IF(VLOOKUP(D456,Sku_Consolidated!A2:S948,19,FALSE)="SHOWCASE", VLOOKUP(U456,Store_Showcase!B2:L134,11, FALSE), IF(VLOOKUP(D456,Sku_Consolidated!A2:S948,19,FALSE)="VAM",VLOOKUP(U456,Store_VAM!B2:L271,11, FALSE),VLOOKUP(U456,Store_SRP!B2:L103,11, FALSE)))</f>
      </c>
      <c r="U456" s="14">
        <v>2012</v>
      </c>
      <c r="V456">
        <f>IF(VLOOKUP(D456,Sku_Consolidated!A2:S948,19,FALSE)="SHOWCASE", VLOOKUP(U456,Store_Showcase!B2:C134,2, FALSE), IF(VLOOKUP(D456,Sku_Consolidated!A2:S948,19,FALSE)="VAM",VLOOKUP(U456,Store_VAM!B2:C271,2, FALSE),VLOOKUP(U456,Store_SRP!B2:C103,2, FALSE)))</f>
      </c>
      <c r="W456">
        <f>VLOOKUP(D456,Sku_Consolidated!A2:G948, 7, FALSE)</f>
      </c>
      <c r="X456">
        <f>VLOOKUP(D456,Sku_Consolidated!A2:K948, 11, FALSE)</f>
      </c>
      <c r="Y456">
        <f>VLOOKUP(D456,Sku_Consolidated!A2:H948, 8, FALSE)</f>
      </c>
      <c r="Z456">
        <f>VLOOKUP(D456,Sku_Consolidated!A2:I948, 9, FALSE)</f>
      </c>
      <c r="AA456" t="s">
        <v>41</v>
      </c>
      <c r="AB456">
        <f>VLOOKUP(D456,Sku_Consolidated!A2:E948, {5}, FALSE)</f>
      </c>
      <c r="AC456">
        <f>IF(VLOOKUP(D456,Sku_Consolidated!A2:S948,19,FALSE)="SHOWCASE", VLOOKUP(U456,Store_Showcase!B2:N134,13, FALSE), IF(VLOOKUP(D456,Sku_Consolidated!A2:S948,19,FALSE)="VAM",VLOOKUP(U456,Store_VAM!B2:N271,13, FALSE),VLOOKUP(U456,Store_SRP!B2:N103,13, FALSE)))</f>
      </c>
      <c r="AD456">
        <f>IF(IFERROR(AC456,TRUE)=TRUE, "-","OK")</f>
      </c>
      <c r="AE456">
        <f>IF(IFERROR(VLOOKUP(U456,Store_Showcase!B2:H134,{5}, FALSE), TRUE)=TRUE, IF(IFERROR(VLOOKUP(U456,Store_SRP!B2:H103,{5}, FALSE), TRUE)=TRUE,VLOOKUP(U456,Store_VAM!B2:H271,{5}, FALSE),VLOOKUP(U456,Store_SRP!B2:H103,{5}, FALSE)), VLOOKUP(U456,Store_Showcase!B2:H134,{5}, FALSE))</f>
      </c>
      <c r="AF456">
        <f>IF(IFERROR(VLOOKUP(U456,Store_Showcase!B2:H134,{6}, FALSE), TRUE)=TRUE, IF(IFERROR(VLOOKUP(U456,Store_SRP!B2:H103,{6}, FALSE), TRUE)=TRUE,VLOOKUP(U456,Store_VAM!B2:H271,{6}, FALSE),VLOOKUP(U456,Store_SRP!B2:H103,{6}, FALSE)), VLOOKUP(U456,Store_Showcase!B2:H134,{6}, FALSE))</f>
      </c>
      <c r="AG456">
        <f>VLOOKUP(D456,Sku_Consolidated!A2:R948,18,FALSE)</f>
      </c>
      <c r="AH456">
        <f>VLOOKUP(D456,Sku_Consolidated!A2:S948,19,FALSE)</f>
      </c>
      <c r="AI456">
        <f>VLOOKUP(D456,Sku_Consolidated!A2:T948,20,FALSE)</f>
      </c>
    </row>
    <row r="457" spans="1:35" x14ac:dyDescent="0.25">
      <c r="A457">
        <v>2024</v>
      </c>
      <c r="B457" t="s">
        <v>30</v>
      </c>
      <c r="C457" t="s">
        <v>31</v>
      </c>
      <c r="D457">
        <v>21921</v>
      </c>
      <c r="E457" t="s">
        <v>232</v>
      </c>
      <c r="F457" s="12" t="s">
        <v>104</v>
      </c>
      <c r="G457" s="12" t="s">
        <v>104</v>
      </c>
      <c r="H457" t="s">
        <v>10</v>
      </c>
      <c r="I457" s="13" t="s">
        <v>416</v>
      </c>
      <c r="J457" s="13">
        <f>IF(H457="EA", I457, 0)</f>
      </c>
      <c r="K457" s="13">
        <f>IF(H457="KG", I457, I457 * VLOOKUP(D457,Sku_Consolidated!A2:U948,21,FALSE))</f>
      </c>
      <c r="L457" s="14" t="s">
        <v>36</v>
      </c>
      <c r="M457">
        <v>86</v>
      </c>
      <c r="N457" s="14" t="s">
        <v>917</v>
      </c>
      <c r="O457" s="14" t="s">
        <v>918</v>
      </c>
      <c r="P457" s="14" t="s">
        <v>36</v>
      </c>
      <c r="Q457" s="14" t="s">
        <v>918</v>
      </c>
      <c r="R457">
        <f>IF(IFERROR(VLOOKUP(U457,Store_Showcase!B2:H134,7, FALSE), TRUE)=TRUE, IF(IFERROR(VLOOKUP(U457,Store_SRP!B2:H103,7, FALSE), TRUE)=TRUE,VLOOKUP(U457,Store_VAM!B2:H271,7, FALSE),VLOOKUP(U457,Store_SRP!B2:H103,7, FALSE)), VLOOKUP(U457,Store_Showcase!B2:H134,7, FALSE))</f>
      </c>
      <c r="S457">
        <f>IF(IFERROR(VLOOKUP(U457,Store_Showcase!B2:K134,10, FALSE), TRUE)=TRUE, IF(IFERROR(VLOOKUP(U457,Store_SRP!B2:K103,10, FALSE), TRUE)=TRUE,VLOOKUP(U457,Store_VAM!B2:K271,10, FALSE),VLOOKUP(U457,Store_SRP!B2:K103,10, FALSE)), VLOOKUP(U457,Store_Showcase!B2:K134,10, FALSE))</f>
      </c>
      <c r="T457">
        <f>IF(VLOOKUP(D457,Sku_Consolidated!A2:S948,19,FALSE)="SHOWCASE", VLOOKUP(U457,Store_Showcase!B2:L134,11, FALSE), IF(VLOOKUP(D457,Sku_Consolidated!A2:S948,19,FALSE)="VAM",VLOOKUP(U457,Store_VAM!B2:L271,11, FALSE),VLOOKUP(U457,Store_SRP!B2:L103,11, FALSE)))</f>
      </c>
      <c r="U457" s="14">
        <v>2012</v>
      </c>
      <c r="V457">
        <f>IF(VLOOKUP(D457,Sku_Consolidated!A2:S948,19,FALSE)="SHOWCASE", VLOOKUP(U457,Store_Showcase!B2:C134,2, FALSE), IF(VLOOKUP(D457,Sku_Consolidated!A2:S948,19,FALSE)="VAM",VLOOKUP(U457,Store_VAM!B2:C271,2, FALSE),VLOOKUP(U457,Store_SRP!B2:C103,2, FALSE)))</f>
      </c>
      <c r="W457">
        <f>VLOOKUP(D457,Sku_Consolidated!A2:G948, 7, FALSE)</f>
      </c>
      <c r="X457">
        <f>VLOOKUP(D457,Sku_Consolidated!A2:K948, 11, FALSE)</f>
      </c>
      <c r="Y457">
        <f>VLOOKUP(D457,Sku_Consolidated!A2:H948, 8, FALSE)</f>
      </c>
      <c r="Z457">
        <f>VLOOKUP(D457,Sku_Consolidated!A2:I948, 9, FALSE)</f>
      </c>
      <c r="AA457" t="s">
        <v>41</v>
      </c>
      <c r="AB457">
        <f>VLOOKUP(D457,Sku_Consolidated!A2:E948, {5}, FALSE)</f>
      </c>
      <c r="AC457">
        <f>IF(VLOOKUP(D457,Sku_Consolidated!A2:S948,19,FALSE)="SHOWCASE", VLOOKUP(U457,Store_Showcase!B2:N134,13, FALSE), IF(VLOOKUP(D457,Sku_Consolidated!A2:S948,19,FALSE)="VAM",VLOOKUP(U457,Store_VAM!B2:N271,13, FALSE),VLOOKUP(U457,Store_SRP!B2:N103,13, FALSE)))</f>
      </c>
      <c r="AD457">
        <f>IF(IFERROR(AC457,TRUE)=TRUE, "-","OK")</f>
      </c>
      <c r="AE457">
        <f>IF(IFERROR(VLOOKUP(U457,Store_Showcase!B2:H134,{5}, FALSE), TRUE)=TRUE, IF(IFERROR(VLOOKUP(U457,Store_SRP!B2:H103,{5}, FALSE), TRUE)=TRUE,VLOOKUP(U457,Store_VAM!B2:H271,{5}, FALSE),VLOOKUP(U457,Store_SRP!B2:H103,{5}, FALSE)), VLOOKUP(U457,Store_Showcase!B2:H134,{5}, FALSE))</f>
      </c>
      <c r="AF457">
        <f>IF(IFERROR(VLOOKUP(U457,Store_Showcase!B2:H134,{6}, FALSE), TRUE)=TRUE, IF(IFERROR(VLOOKUP(U457,Store_SRP!B2:H103,{6}, FALSE), TRUE)=TRUE,VLOOKUP(U457,Store_VAM!B2:H271,{6}, FALSE),VLOOKUP(U457,Store_SRP!B2:H103,{6}, FALSE)), VLOOKUP(U457,Store_Showcase!B2:H134,{6}, FALSE))</f>
      </c>
      <c r="AG457">
        <f>VLOOKUP(D457,Sku_Consolidated!A2:R948,18,FALSE)</f>
      </c>
      <c r="AH457">
        <f>VLOOKUP(D457,Sku_Consolidated!A2:S948,19,FALSE)</f>
      </c>
      <c r="AI457">
        <f>VLOOKUP(D457,Sku_Consolidated!A2:T948,20,FALSE)</f>
      </c>
    </row>
    <row r="458" spans="1:35" x14ac:dyDescent="0.25">
      <c r="A458">
        <v>2024</v>
      </c>
      <c r="B458" t="s">
        <v>30</v>
      </c>
      <c r="C458" t="s">
        <v>31</v>
      </c>
      <c r="D458">
        <v>21825</v>
      </c>
      <c r="E458" t="s">
        <v>208</v>
      </c>
      <c r="F458" s="12" t="s">
        <v>109</v>
      </c>
      <c r="G458" s="12" t="s">
        <v>109</v>
      </c>
      <c r="H458" t="s">
        <v>10</v>
      </c>
      <c r="I458" s="13" t="s">
        <v>580</v>
      </c>
      <c r="J458" s="13">
        <f>IF(H458="EA", I458, 0)</f>
      </c>
      <c r="K458" s="13">
        <f>IF(H458="KG", I458, I458 * VLOOKUP(D458,Sku_Consolidated!A2:U948,21,FALSE))</f>
      </c>
      <c r="L458" s="14" t="s">
        <v>36</v>
      </c>
      <c r="M458">
        <v>88</v>
      </c>
      <c r="N458" s="14" t="s">
        <v>919</v>
      </c>
      <c r="O458" s="14" t="s">
        <v>920</v>
      </c>
      <c r="P458" s="14" t="s">
        <v>36</v>
      </c>
      <c r="Q458" s="14" t="s">
        <v>920</v>
      </c>
      <c r="R458">
        <f>IF(IFERROR(VLOOKUP(U458,Store_Showcase!B2:H134,7, FALSE), TRUE)=TRUE, IF(IFERROR(VLOOKUP(U458,Store_SRP!B2:H103,7, FALSE), TRUE)=TRUE,VLOOKUP(U458,Store_VAM!B2:H271,7, FALSE),VLOOKUP(U458,Store_SRP!B2:H103,7, FALSE)), VLOOKUP(U458,Store_Showcase!B2:H134,7, FALSE))</f>
      </c>
      <c r="S458">
        <f>IF(IFERROR(VLOOKUP(U458,Store_Showcase!B2:K134,10, FALSE), TRUE)=TRUE, IF(IFERROR(VLOOKUP(U458,Store_SRP!B2:K103,10, FALSE), TRUE)=TRUE,VLOOKUP(U458,Store_VAM!B2:K271,10, FALSE),VLOOKUP(U458,Store_SRP!B2:K103,10, FALSE)), VLOOKUP(U458,Store_Showcase!B2:K134,10, FALSE))</f>
      </c>
      <c r="T458">
        <f>IF(VLOOKUP(D458,Sku_Consolidated!A2:S948,19,FALSE)="SHOWCASE", VLOOKUP(U458,Store_Showcase!B2:L134,11, FALSE), IF(VLOOKUP(D458,Sku_Consolidated!A2:S948,19,FALSE)="VAM",VLOOKUP(U458,Store_VAM!B2:L271,11, FALSE),VLOOKUP(U458,Store_SRP!B2:L103,11, FALSE)))</f>
      </c>
      <c r="U458" s="14">
        <v>2012</v>
      </c>
      <c r="V458">
        <f>IF(VLOOKUP(D458,Sku_Consolidated!A2:S948,19,FALSE)="SHOWCASE", VLOOKUP(U458,Store_Showcase!B2:C134,2, FALSE), IF(VLOOKUP(D458,Sku_Consolidated!A2:S948,19,FALSE)="VAM",VLOOKUP(U458,Store_VAM!B2:C271,2, FALSE),VLOOKUP(U458,Store_SRP!B2:C103,2, FALSE)))</f>
      </c>
      <c r="W458">
        <f>VLOOKUP(D458,Sku_Consolidated!A2:G948, 7, FALSE)</f>
      </c>
      <c r="X458">
        <f>VLOOKUP(D458,Sku_Consolidated!A2:K948, 11, FALSE)</f>
      </c>
      <c r="Y458">
        <f>VLOOKUP(D458,Sku_Consolidated!A2:H948, 8, FALSE)</f>
      </c>
      <c r="Z458">
        <f>VLOOKUP(D458,Sku_Consolidated!A2:I948, 9, FALSE)</f>
      </c>
      <c r="AA458" t="s">
        <v>41</v>
      </c>
      <c r="AB458">
        <f>VLOOKUP(D458,Sku_Consolidated!A2:E948, {5}, FALSE)</f>
      </c>
      <c r="AC458">
        <f>IF(VLOOKUP(D458,Sku_Consolidated!A2:S948,19,FALSE)="SHOWCASE", VLOOKUP(U458,Store_Showcase!B2:N134,13, FALSE), IF(VLOOKUP(D458,Sku_Consolidated!A2:S948,19,FALSE)="VAM",VLOOKUP(U458,Store_VAM!B2:N271,13, FALSE),VLOOKUP(U458,Store_SRP!B2:N103,13, FALSE)))</f>
      </c>
      <c r="AD458">
        <f>IF(IFERROR(AC458,TRUE)=TRUE, "-","OK")</f>
      </c>
      <c r="AE458">
        <f>IF(IFERROR(VLOOKUP(U458,Store_Showcase!B2:H134,{5}, FALSE), TRUE)=TRUE, IF(IFERROR(VLOOKUP(U458,Store_SRP!B2:H103,{5}, FALSE), TRUE)=TRUE,VLOOKUP(U458,Store_VAM!B2:H271,{5}, FALSE),VLOOKUP(U458,Store_SRP!B2:H103,{5}, FALSE)), VLOOKUP(U458,Store_Showcase!B2:H134,{5}, FALSE))</f>
      </c>
      <c r="AF458">
        <f>IF(IFERROR(VLOOKUP(U458,Store_Showcase!B2:H134,{6}, FALSE), TRUE)=TRUE, IF(IFERROR(VLOOKUP(U458,Store_SRP!B2:H103,{6}, FALSE), TRUE)=TRUE,VLOOKUP(U458,Store_VAM!B2:H271,{6}, FALSE),VLOOKUP(U458,Store_SRP!B2:H103,{6}, FALSE)), VLOOKUP(U458,Store_Showcase!B2:H134,{6}, FALSE))</f>
      </c>
      <c r="AG458">
        <f>VLOOKUP(D458,Sku_Consolidated!A2:R948,18,FALSE)</f>
      </c>
      <c r="AH458">
        <f>VLOOKUP(D458,Sku_Consolidated!A2:S948,19,FALSE)</f>
      </c>
      <c r="AI458">
        <f>VLOOKUP(D458,Sku_Consolidated!A2:T948,20,FALSE)</f>
      </c>
    </row>
    <row r="459" spans="1:35" x14ac:dyDescent="0.25">
      <c r="A459">
        <v>2024</v>
      </c>
      <c r="B459" t="s">
        <v>30</v>
      </c>
      <c r="C459" t="s">
        <v>31</v>
      </c>
      <c r="D459">
        <v>21828</v>
      </c>
      <c r="E459" t="s">
        <v>921</v>
      </c>
      <c r="F459" s="12" t="s">
        <v>109</v>
      </c>
      <c r="G459" s="12" t="s">
        <v>109</v>
      </c>
      <c r="H459" t="s">
        <v>10</v>
      </c>
      <c r="I459" s="13" t="s">
        <v>922</v>
      </c>
      <c r="J459" s="13">
        <f>IF(H459="EA", I459, 0)</f>
      </c>
      <c r="K459" s="13">
        <f>IF(H459="KG", I459, I459 * VLOOKUP(D459,Sku_Consolidated!A2:U948,21,FALSE))</f>
      </c>
      <c r="L459" s="14" t="s">
        <v>36</v>
      </c>
      <c r="M459">
        <v>88</v>
      </c>
      <c r="N459" s="14" t="s">
        <v>923</v>
      </c>
      <c r="O459" s="14" t="s">
        <v>924</v>
      </c>
      <c r="P459" s="14" t="s">
        <v>36</v>
      </c>
      <c r="Q459" s="14" t="s">
        <v>924</v>
      </c>
      <c r="R459">
        <f>IF(IFERROR(VLOOKUP(U459,Store_Showcase!B2:H134,7, FALSE), TRUE)=TRUE, IF(IFERROR(VLOOKUP(U459,Store_SRP!B2:H103,7, FALSE), TRUE)=TRUE,VLOOKUP(U459,Store_VAM!B2:H271,7, FALSE),VLOOKUP(U459,Store_SRP!B2:H103,7, FALSE)), VLOOKUP(U459,Store_Showcase!B2:H134,7, FALSE))</f>
      </c>
      <c r="S459">
        <f>IF(IFERROR(VLOOKUP(U459,Store_Showcase!B2:K134,10, FALSE), TRUE)=TRUE, IF(IFERROR(VLOOKUP(U459,Store_SRP!B2:K103,10, FALSE), TRUE)=TRUE,VLOOKUP(U459,Store_VAM!B2:K271,10, FALSE),VLOOKUP(U459,Store_SRP!B2:K103,10, FALSE)), VLOOKUP(U459,Store_Showcase!B2:K134,10, FALSE))</f>
      </c>
      <c r="T459">
        <f>IF(VLOOKUP(D459,Sku_Consolidated!A2:S948,19,FALSE)="SHOWCASE", VLOOKUP(U459,Store_Showcase!B2:L134,11, FALSE), IF(VLOOKUP(D459,Sku_Consolidated!A2:S948,19,FALSE)="VAM",VLOOKUP(U459,Store_VAM!B2:L271,11, FALSE),VLOOKUP(U459,Store_SRP!B2:L103,11, FALSE)))</f>
      </c>
      <c r="U459" s="14">
        <v>2012</v>
      </c>
      <c r="V459">
        <f>IF(VLOOKUP(D459,Sku_Consolidated!A2:S948,19,FALSE)="SHOWCASE", VLOOKUP(U459,Store_Showcase!B2:C134,2, FALSE), IF(VLOOKUP(D459,Sku_Consolidated!A2:S948,19,FALSE)="VAM",VLOOKUP(U459,Store_VAM!B2:C271,2, FALSE),VLOOKUP(U459,Store_SRP!B2:C103,2, FALSE)))</f>
      </c>
      <c r="W459">
        <f>VLOOKUP(D459,Sku_Consolidated!A2:G948, 7, FALSE)</f>
      </c>
      <c r="X459">
        <f>VLOOKUP(D459,Sku_Consolidated!A2:K948, 11, FALSE)</f>
      </c>
      <c r="Y459">
        <f>VLOOKUP(D459,Sku_Consolidated!A2:H948, 8, FALSE)</f>
      </c>
      <c r="Z459">
        <f>VLOOKUP(D459,Sku_Consolidated!A2:I948, 9, FALSE)</f>
      </c>
      <c r="AA459" t="s">
        <v>41</v>
      </c>
      <c r="AB459">
        <f>VLOOKUP(D459,Sku_Consolidated!A2:E948, {5}, FALSE)</f>
      </c>
      <c r="AC459">
        <f>IF(VLOOKUP(D459,Sku_Consolidated!A2:S948,19,FALSE)="SHOWCASE", VLOOKUP(U459,Store_Showcase!B2:N134,13, FALSE), IF(VLOOKUP(D459,Sku_Consolidated!A2:S948,19,FALSE)="VAM",VLOOKUP(U459,Store_VAM!B2:N271,13, FALSE),VLOOKUP(U459,Store_SRP!B2:N103,13, FALSE)))</f>
      </c>
      <c r="AD459">
        <f>IF(IFERROR(AC459,TRUE)=TRUE, "-","OK")</f>
      </c>
      <c r="AE459">
        <f>IF(IFERROR(VLOOKUP(U459,Store_Showcase!B2:H134,{5}, FALSE), TRUE)=TRUE, IF(IFERROR(VLOOKUP(U459,Store_SRP!B2:H103,{5}, FALSE), TRUE)=TRUE,VLOOKUP(U459,Store_VAM!B2:H271,{5}, FALSE),VLOOKUP(U459,Store_SRP!B2:H103,{5}, FALSE)), VLOOKUP(U459,Store_Showcase!B2:H134,{5}, FALSE))</f>
      </c>
      <c r="AF459">
        <f>IF(IFERROR(VLOOKUP(U459,Store_Showcase!B2:H134,{6}, FALSE), TRUE)=TRUE, IF(IFERROR(VLOOKUP(U459,Store_SRP!B2:H103,{6}, FALSE), TRUE)=TRUE,VLOOKUP(U459,Store_VAM!B2:H271,{6}, FALSE),VLOOKUP(U459,Store_SRP!B2:H103,{6}, FALSE)), VLOOKUP(U459,Store_Showcase!B2:H134,{6}, FALSE))</f>
      </c>
      <c r="AG459">
        <f>VLOOKUP(D459,Sku_Consolidated!A2:R948,18,FALSE)</f>
      </c>
      <c r="AH459">
        <f>VLOOKUP(D459,Sku_Consolidated!A2:S948,19,FALSE)</f>
      </c>
      <c r="AI459">
        <f>VLOOKUP(D459,Sku_Consolidated!A2:T948,20,FALSE)</f>
      </c>
    </row>
    <row r="460" spans="1:35" x14ac:dyDescent="0.25">
      <c r="A460">
        <v>2024</v>
      </c>
      <c r="B460" t="s">
        <v>30</v>
      </c>
      <c r="C460" t="s">
        <v>31</v>
      </c>
      <c r="D460">
        <v>21834</v>
      </c>
      <c r="E460" t="s">
        <v>303</v>
      </c>
      <c r="F460" s="12" t="s">
        <v>109</v>
      </c>
      <c r="G460" s="12" t="s">
        <v>109</v>
      </c>
      <c r="H460" t="s">
        <v>10</v>
      </c>
      <c r="I460" s="13" t="s">
        <v>462</v>
      </c>
      <c r="J460" s="13">
        <f>IF(H460="EA", I460, 0)</f>
      </c>
      <c r="K460" s="13">
        <f>IF(H460="KG", I460, I460 * VLOOKUP(D460,Sku_Consolidated!A2:U948,21,FALSE))</f>
      </c>
      <c r="L460" s="14" t="s">
        <v>36</v>
      </c>
      <c r="M460">
        <v>88</v>
      </c>
      <c r="N460" s="14" t="s">
        <v>925</v>
      </c>
      <c r="O460" s="14" t="s">
        <v>926</v>
      </c>
      <c r="P460" s="14" t="s">
        <v>36</v>
      </c>
      <c r="Q460" s="14" t="s">
        <v>926</v>
      </c>
      <c r="R460">
        <f>IF(IFERROR(VLOOKUP(U460,Store_Showcase!B2:H134,7, FALSE), TRUE)=TRUE, IF(IFERROR(VLOOKUP(U460,Store_SRP!B2:H103,7, FALSE), TRUE)=TRUE,VLOOKUP(U460,Store_VAM!B2:H271,7, FALSE),VLOOKUP(U460,Store_SRP!B2:H103,7, FALSE)), VLOOKUP(U460,Store_Showcase!B2:H134,7, FALSE))</f>
      </c>
      <c r="S460">
        <f>IF(IFERROR(VLOOKUP(U460,Store_Showcase!B2:K134,10, FALSE), TRUE)=TRUE, IF(IFERROR(VLOOKUP(U460,Store_SRP!B2:K103,10, FALSE), TRUE)=TRUE,VLOOKUP(U460,Store_VAM!B2:K271,10, FALSE),VLOOKUP(U460,Store_SRP!B2:K103,10, FALSE)), VLOOKUP(U460,Store_Showcase!B2:K134,10, FALSE))</f>
      </c>
      <c r="T460">
        <f>IF(VLOOKUP(D460,Sku_Consolidated!A2:S948,19,FALSE)="SHOWCASE", VLOOKUP(U460,Store_Showcase!B2:L134,11, FALSE), IF(VLOOKUP(D460,Sku_Consolidated!A2:S948,19,FALSE)="VAM",VLOOKUP(U460,Store_VAM!B2:L271,11, FALSE),VLOOKUP(U460,Store_SRP!B2:L103,11, FALSE)))</f>
      </c>
      <c r="U460" s="14">
        <v>2012</v>
      </c>
      <c r="V460">
        <f>IF(VLOOKUP(D460,Sku_Consolidated!A2:S948,19,FALSE)="SHOWCASE", VLOOKUP(U460,Store_Showcase!B2:C134,2, FALSE), IF(VLOOKUP(D460,Sku_Consolidated!A2:S948,19,FALSE)="VAM",VLOOKUP(U460,Store_VAM!B2:C271,2, FALSE),VLOOKUP(U460,Store_SRP!B2:C103,2, FALSE)))</f>
      </c>
      <c r="W460">
        <f>VLOOKUP(D460,Sku_Consolidated!A2:G948, 7, FALSE)</f>
      </c>
      <c r="X460">
        <f>VLOOKUP(D460,Sku_Consolidated!A2:K948, 11, FALSE)</f>
      </c>
      <c r="Y460">
        <f>VLOOKUP(D460,Sku_Consolidated!A2:H948, 8, FALSE)</f>
      </c>
      <c r="Z460">
        <f>VLOOKUP(D460,Sku_Consolidated!A2:I948, 9, FALSE)</f>
      </c>
      <c r="AA460" t="s">
        <v>41</v>
      </c>
      <c r="AB460">
        <f>VLOOKUP(D460,Sku_Consolidated!A2:E948, {5}, FALSE)</f>
      </c>
      <c r="AC460">
        <f>IF(VLOOKUP(D460,Sku_Consolidated!A2:S948,19,FALSE)="SHOWCASE", VLOOKUP(U460,Store_Showcase!B2:N134,13, FALSE), IF(VLOOKUP(D460,Sku_Consolidated!A2:S948,19,FALSE)="VAM",VLOOKUP(U460,Store_VAM!B2:N271,13, FALSE),VLOOKUP(U460,Store_SRP!B2:N103,13, FALSE)))</f>
      </c>
      <c r="AD460">
        <f>IF(IFERROR(AC460,TRUE)=TRUE, "-","OK")</f>
      </c>
      <c r="AE460">
        <f>IF(IFERROR(VLOOKUP(U460,Store_Showcase!B2:H134,{5}, FALSE), TRUE)=TRUE, IF(IFERROR(VLOOKUP(U460,Store_SRP!B2:H103,{5}, FALSE), TRUE)=TRUE,VLOOKUP(U460,Store_VAM!B2:H271,{5}, FALSE),VLOOKUP(U460,Store_SRP!B2:H103,{5}, FALSE)), VLOOKUP(U460,Store_Showcase!B2:H134,{5}, FALSE))</f>
      </c>
      <c r="AF460">
        <f>IF(IFERROR(VLOOKUP(U460,Store_Showcase!B2:H134,{6}, FALSE), TRUE)=TRUE, IF(IFERROR(VLOOKUP(U460,Store_SRP!B2:H103,{6}, FALSE), TRUE)=TRUE,VLOOKUP(U460,Store_VAM!B2:H271,{6}, FALSE),VLOOKUP(U460,Store_SRP!B2:H103,{6}, FALSE)), VLOOKUP(U460,Store_Showcase!B2:H134,{6}, FALSE))</f>
      </c>
      <c r="AG460">
        <f>VLOOKUP(D460,Sku_Consolidated!A2:R948,18,FALSE)</f>
      </c>
      <c r="AH460">
        <f>VLOOKUP(D460,Sku_Consolidated!A2:S948,19,FALSE)</f>
      </c>
      <c r="AI460">
        <f>VLOOKUP(D460,Sku_Consolidated!A2:T948,20,FALSE)</f>
      </c>
    </row>
    <row r="461" spans="1:35" x14ac:dyDescent="0.25">
      <c r="A461">
        <v>2024</v>
      </c>
      <c r="B461" t="s">
        <v>30</v>
      </c>
      <c r="C461" t="s">
        <v>31</v>
      </c>
      <c r="D461">
        <v>21837</v>
      </c>
      <c r="E461" t="s">
        <v>519</v>
      </c>
      <c r="F461" s="12" t="s">
        <v>109</v>
      </c>
      <c r="G461" s="12" t="s">
        <v>109</v>
      </c>
      <c r="H461" t="s">
        <v>10</v>
      </c>
      <c r="I461" s="13" t="s">
        <v>846</v>
      </c>
      <c r="J461" s="13">
        <f>IF(H461="EA", I461, 0)</f>
      </c>
      <c r="K461" s="13">
        <f>IF(H461="KG", I461, I461 * VLOOKUP(D461,Sku_Consolidated!A2:U948,21,FALSE))</f>
      </c>
      <c r="L461" s="14" t="s">
        <v>36</v>
      </c>
      <c r="M461">
        <v>88</v>
      </c>
      <c r="N461" s="14" t="s">
        <v>927</v>
      </c>
      <c r="O461" s="14" t="s">
        <v>928</v>
      </c>
      <c r="P461" s="14" t="s">
        <v>36</v>
      </c>
      <c r="Q461" s="14" t="s">
        <v>928</v>
      </c>
      <c r="R461">
        <f>IF(IFERROR(VLOOKUP(U461,Store_Showcase!B2:H134,7, FALSE), TRUE)=TRUE, IF(IFERROR(VLOOKUP(U461,Store_SRP!B2:H103,7, FALSE), TRUE)=TRUE,VLOOKUP(U461,Store_VAM!B2:H271,7, FALSE),VLOOKUP(U461,Store_SRP!B2:H103,7, FALSE)), VLOOKUP(U461,Store_Showcase!B2:H134,7, FALSE))</f>
      </c>
      <c r="S461">
        <f>IF(IFERROR(VLOOKUP(U461,Store_Showcase!B2:K134,10, FALSE), TRUE)=TRUE, IF(IFERROR(VLOOKUP(U461,Store_SRP!B2:K103,10, FALSE), TRUE)=TRUE,VLOOKUP(U461,Store_VAM!B2:K271,10, FALSE),VLOOKUP(U461,Store_SRP!B2:K103,10, FALSE)), VLOOKUP(U461,Store_Showcase!B2:K134,10, FALSE))</f>
      </c>
      <c r="T461">
        <f>IF(VLOOKUP(D461,Sku_Consolidated!A2:S948,19,FALSE)="SHOWCASE", VLOOKUP(U461,Store_Showcase!B2:L134,11, FALSE), IF(VLOOKUP(D461,Sku_Consolidated!A2:S948,19,FALSE)="VAM",VLOOKUP(U461,Store_VAM!B2:L271,11, FALSE),VLOOKUP(U461,Store_SRP!B2:L103,11, FALSE)))</f>
      </c>
      <c r="U461" s="14">
        <v>2012</v>
      </c>
      <c r="V461">
        <f>IF(VLOOKUP(D461,Sku_Consolidated!A2:S948,19,FALSE)="SHOWCASE", VLOOKUP(U461,Store_Showcase!B2:C134,2, FALSE), IF(VLOOKUP(D461,Sku_Consolidated!A2:S948,19,FALSE)="VAM",VLOOKUP(U461,Store_VAM!B2:C271,2, FALSE),VLOOKUP(U461,Store_SRP!B2:C103,2, FALSE)))</f>
      </c>
      <c r="W461">
        <f>VLOOKUP(D461,Sku_Consolidated!A2:G948, 7, FALSE)</f>
      </c>
      <c r="X461">
        <f>VLOOKUP(D461,Sku_Consolidated!A2:K948, 11, FALSE)</f>
      </c>
      <c r="Y461">
        <f>VLOOKUP(D461,Sku_Consolidated!A2:H948, 8, FALSE)</f>
      </c>
      <c r="Z461">
        <f>VLOOKUP(D461,Sku_Consolidated!A2:I948, 9, FALSE)</f>
      </c>
      <c r="AA461" t="s">
        <v>41</v>
      </c>
      <c r="AB461">
        <f>VLOOKUP(D461,Sku_Consolidated!A2:E948, {5}, FALSE)</f>
      </c>
      <c r="AC461">
        <f>IF(VLOOKUP(D461,Sku_Consolidated!A2:S948,19,FALSE)="SHOWCASE", VLOOKUP(U461,Store_Showcase!B2:N134,13, FALSE), IF(VLOOKUP(D461,Sku_Consolidated!A2:S948,19,FALSE)="VAM",VLOOKUP(U461,Store_VAM!B2:N271,13, FALSE),VLOOKUP(U461,Store_SRP!B2:N103,13, FALSE)))</f>
      </c>
      <c r="AD461">
        <f>IF(IFERROR(AC461,TRUE)=TRUE, "-","OK")</f>
      </c>
      <c r="AE461">
        <f>IF(IFERROR(VLOOKUP(U461,Store_Showcase!B2:H134,{5}, FALSE), TRUE)=TRUE, IF(IFERROR(VLOOKUP(U461,Store_SRP!B2:H103,{5}, FALSE), TRUE)=TRUE,VLOOKUP(U461,Store_VAM!B2:H271,{5}, FALSE),VLOOKUP(U461,Store_SRP!B2:H103,{5}, FALSE)), VLOOKUP(U461,Store_Showcase!B2:H134,{5}, FALSE))</f>
      </c>
      <c r="AF461">
        <f>IF(IFERROR(VLOOKUP(U461,Store_Showcase!B2:H134,{6}, FALSE), TRUE)=TRUE, IF(IFERROR(VLOOKUP(U461,Store_SRP!B2:H103,{6}, FALSE), TRUE)=TRUE,VLOOKUP(U461,Store_VAM!B2:H271,{6}, FALSE),VLOOKUP(U461,Store_SRP!B2:H103,{6}, FALSE)), VLOOKUP(U461,Store_Showcase!B2:H134,{6}, FALSE))</f>
      </c>
      <c r="AG461">
        <f>VLOOKUP(D461,Sku_Consolidated!A2:R948,18,FALSE)</f>
      </c>
      <c r="AH461">
        <f>VLOOKUP(D461,Sku_Consolidated!A2:S948,19,FALSE)</f>
      </c>
      <c r="AI461">
        <f>VLOOKUP(D461,Sku_Consolidated!A2:T948,20,FALSE)</f>
      </c>
    </row>
    <row r="462" spans="1:35" x14ac:dyDescent="0.25">
      <c r="A462">
        <v>2024</v>
      </c>
      <c r="B462" t="s">
        <v>30</v>
      </c>
      <c r="C462" t="s">
        <v>31</v>
      </c>
      <c r="D462">
        <v>21838</v>
      </c>
      <c r="E462" t="s">
        <v>249</v>
      </c>
      <c r="F462" s="12" t="s">
        <v>109</v>
      </c>
      <c r="G462" s="12" t="s">
        <v>109</v>
      </c>
      <c r="H462" t="s">
        <v>10</v>
      </c>
      <c r="I462" s="13" t="s">
        <v>929</v>
      </c>
      <c r="J462" s="13">
        <f>IF(H462="EA", I462, 0)</f>
      </c>
      <c r="K462" s="13">
        <f>IF(H462="KG", I462, I462 * VLOOKUP(D462,Sku_Consolidated!A2:U948,21,FALSE))</f>
      </c>
      <c r="L462" s="14" t="s">
        <v>36</v>
      </c>
      <c r="M462">
        <v>88</v>
      </c>
      <c r="N462" s="14" t="s">
        <v>930</v>
      </c>
      <c r="O462" s="14" t="s">
        <v>931</v>
      </c>
      <c r="P462" s="14" t="s">
        <v>36</v>
      </c>
      <c r="Q462" s="14" t="s">
        <v>931</v>
      </c>
      <c r="R462">
        <f>IF(IFERROR(VLOOKUP(U462,Store_Showcase!B2:H134,7, FALSE), TRUE)=TRUE, IF(IFERROR(VLOOKUP(U462,Store_SRP!B2:H103,7, FALSE), TRUE)=TRUE,VLOOKUP(U462,Store_VAM!B2:H271,7, FALSE),VLOOKUP(U462,Store_SRP!B2:H103,7, FALSE)), VLOOKUP(U462,Store_Showcase!B2:H134,7, FALSE))</f>
      </c>
      <c r="S462">
        <f>IF(IFERROR(VLOOKUP(U462,Store_Showcase!B2:K134,10, FALSE), TRUE)=TRUE, IF(IFERROR(VLOOKUP(U462,Store_SRP!B2:K103,10, FALSE), TRUE)=TRUE,VLOOKUP(U462,Store_VAM!B2:K271,10, FALSE),VLOOKUP(U462,Store_SRP!B2:K103,10, FALSE)), VLOOKUP(U462,Store_Showcase!B2:K134,10, FALSE))</f>
      </c>
      <c r="T462">
        <f>IF(VLOOKUP(D462,Sku_Consolidated!A2:S948,19,FALSE)="SHOWCASE", VLOOKUP(U462,Store_Showcase!B2:L134,11, FALSE), IF(VLOOKUP(D462,Sku_Consolidated!A2:S948,19,FALSE)="VAM",VLOOKUP(U462,Store_VAM!B2:L271,11, FALSE),VLOOKUP(U462,Store_SRP!B2:L103,11, FALSE)))</f>
      </c>
      <c r="U462" s="14">
        <v>2012</v>
      </c>
      <c r="V462">
        <f>IF(VLOOKUP(D462,Sku_Consolidated!A2:S948,19,FALSE)="SHOWCASE", VLOOKUP(U462,Store_Showcase!B2:C134,2, FALSE), IF(VLOOKUP(D462,Sku_Consolidated!A2:S948,19,FALSE)="VAM",VLOOKUP(U462,Store_VAM!B2:C271,2, FALSE),VLOOKUP(U462,Store_SRP!B2:C103,2, FALSE)))</f>
      </c>
      <c r="W462">
        <f>VLOOKUP(D462,Sku_Consolidated!A2:G948, 7, FALSE)</f>
      </c>
      <c r="X462">
        <f>VLOOKUP(D462,Sku_Consolidated!A2:K948, 11, FALSE)</f>
      </c>
      <c r="Y462">
        <f>VLOOKUP(D462,Sku_Consolidated!A2:H948, 8, FALSE)</f>
      </c>
      <c r="Z462">
        <f>VLOOKUP(D462,Sku_Consolidated!A2:I948, 9, FALSE)</f>
      </c>
      <c r="AA462" t="s">
        <v>41</v>
      </c>
      <c r="AB462">
        <f>VLOOKUP(D462,Sku_Consolidated!A2:E948, {5}, FALSE)</f>
      </c>
      <c r="AC462">
        <f>IF(VLOOKUP(D462,Sku_Consolidated!A2:S948,19,FALSE)="SHOWCASE", VLOOKUP(U462,Store_Showcase!B2:N134,13, FALSE), IF(VLOOKUP(D462,Sku_Consolidated!A2:S948,19,FALSE)="VAM",VLOOKUP(U462,Store_VAM!B2:N271,13, FALSE),VLOOKUP(U462,Store_SRP!B2:N103,13, FALSE)))</f>
      </c>
      <c r="AD462">
        <f>IF(IFERROR(AC462,TRUE)=TRUE, "-","OK")</f>
      </c>
      <c r="AE462">
        <f>IF(IFERROR(VLOOKUP(U462,Store_Showcase!B2:H134,{5}, FALSE), TRUE)=TRUE, IF(IFERROR(VLOOKUP(U462,Store_SRP!B2:H103,{5}, FALSE), TRUE)=TRUE,VLOOKUP(U462,Store_VAM!B2:H271,{5}, FALSE),VLOOKUP(U462,Store_SRP!B2:H103,{5}, FALSE)), VLOOKUP(U462,Store_Showcase!B2:H134,{5}, FALSE))</f>
      </c>
      <c r="AF462">
        <f>IF(IFERROR(VLOOKUP(U462,Store_Showcase!B2:H134,{6}, FALSE), TRUE)=TRUE, IF(IFERROR(VLOOKUP(U462,Store_SRP!B2:H103,{6}, FALSE), TRUE)=TRUE,VLOOKUP(U462,Store_VAM!B2:H271,{6}, FALSE),VLOOKUP(U462,Store_SRP!B2:H103,{6}, FALSE)), VLOOKUP(U462,Store_Showcase!B2:H134,{6}, FALSE))</f>
      </c>
      <c r="AG462">
        <f>VLOOKUP(D462,Sku_Consolidated!A2:R948,18,FALSE)</f>
      </c>
      <c r="AH462">
        <f>VLOOKUP(D462,Sku_Consolidated!A2:S948,19,FALSE)</f>
      </c>
      <c r="AI462">
        <f>VLOOKUP(D462,Sku_Consolidated!A2:T948,20,FALSE)</f>
      </c>
    </row>
    <row r="463" spans="1:35" x14ac:dyDescent="0.25">
      <c r="A463">
        <v>2024</v>
      </c>
      <c r="B463" t="s">
        <v>30</v>
      </c>
      <c r="C463" t="s">
        <v>31</v>
      </c>
      <c r="D463">
        <v>21841</v>
      </c>
      <c r="E463" t="s">
        <v>253</v>
      </c>
      <c r="F463" s="12" t="s">
        <v>109</v>
      </c>
      <c r="G463" s="12" t="s">
        <v>109</v>
      </c>
      <c r="H463" t="s">
        <v>10</v>
      </c>
      <c r="I463" s="13" t="s">
        <v>555</v>
      </c>
      <c r="J463" s="13">
        <f>IF(H463="EA", I463, 0)</f>
      </c>
      <c r="K463" s="13">
        <f>IF(H463="KG", I463, I463 * VLOOKUP(D463,Sku_Consolidated!A2:U948,21,FALSE))</f>
      </c>
      <c r="L463" s="14" t="s">
        <v>36</v>
      </c>
      <c r="M463">
        <v>88</v>
      </c>
      <c r="N463" s="14" t="s">
        <v>932</v>
      </c>
      <c r="O463" s="14" t="s">
        <v>933</v>
      </c>
      <c r="P463" s="14" t="s">
        <v>36</v>
      </c>
      <c r="Q463" s="14" t="s">
        <v>933</v>
      </c>
      <c r="R463">
        <f>IF(IFERROR(VLOOKUP(U463,Store_Showcase!B2:H134,7, FALSE), TRUE)=TRUE, IF(IFERROR(VLOOKUP(U463,Store_SRP!B2:H103,7, FALSE), TRUE)=TRUE,VLOOKUP(U463,Store_VAM!B2:H271,7, FALSE),VLOOKUP(U463,Store_SRP!B2:H103,7, FALSE)), VLOOKUP(U463,Store_Showcase!B2:H134,7, FALSE))</f>
      </c>
      <c r="S463">
        <f>IF(IFERROR(VLOOKUP(U463,Store_Showcase!B2:K134,10, FALSE), TRUE)=TRUE, IF(IFERROR(VLOOKUP(U463,Store_SRP!B2:K103,10, FALSE), TRUE)=TRUE,VLOOKUP(U463,Store_VAM!B2:K271,10, FALSE),VLOOKUP(U463,Store_SRP!B2:K103,10, FALSE)), VLOOKUP(U463,Store_Showcase!B2:K134,10, FALSE))</f>
      </c>
      <c r="T463">
        <f>IF(VLOOKUP(D463,Sku_Consolidated!A2:S948,19,FALSE)="SHOWCASE", VLOOKUP(U463,Store_Showcase!B2:L134,11, FALSE), IF(VLOOKUP(D463,Sku_Consolidated!A2:S948,19,FALSE)="VAM",VLOOKUP(U463,Store_VAM!B2:L271,11, FALSE),VLOOKUP(U463,Store_SRP!B2:L103,11, FALSE)))</f>
      </c>
      <c r="U463" s="14">
        <v>2012</v>
      </c>
      <c r="V463">
        <f>IF(VLOOKUP(D463,Sku_Consolidated!A2:S948,19,FALSE)="SHOWCASE", VLOOKUP(U463,Store_Showcase!B2:C134,2, FALSE), IF(VLOOKUP(D463,Sku_Consolidated!A2:S948,19,FALSE)="VAM",VLOOKUP(U463,Store_VAM!B2:C271,2, FALSE),VLOOKUP(U463,Store_SRP!B2:C103,2, FALSE)))</f>
      </c>
      <c r="W463">
        <f>VLOOKUP(D463,Sku_Consolidated!A2:G948, 7, FALSE)</f>
      </c>
      <c r="X463">
        <f>VLOOKUP(D463,Sku_Consolidated!A2:K948, 11, FALSE)</f>
      </c>
      <c r="Y463">
        <f>VLOOKUP(D463,Sku_Consolidated!A2:H948, 8, FALSE)</f>
      </c>
      <c r="Z463">
        <f>VLOOKUP(D463,Sku_Consolidated!A2:I948, 9, FALSE)</f>
      </c>
      <c r="AA463" t="s">
        <v>41</v>
      </c>
      <c r="AB463">
        <f>VLOOKUP(D463,Sku_Consolidated!A2:E948, {5}, FALSE)</f>
      </c>
      <c r="AC463">
        <f>IF(VLOOKUP(D463,Sku_Consolidated!A2:S948,19,FALSE)="SHOWCASE", VLOOKUP(U463,Store_Showcase!B2:N134,13, FALSE), IF(VLOOKUP(D463,Sku_Consolidated!A2:S948,19,FALSE)="VAM",VLOOKUP(U463,Store_VAM!B2:N271,13, FALSE),VLOOKUP(U463,Store_SRP!B2:N103,13, FALSE)))</f>
      </c>
      <c r="AD463">
        <f>IF(IFERROR(AC463,TRUE)=TRUE, "-","OK")</f>
      </c>
      <c r="AE463">
        <f>IF(IFERROR(VLOOKUP(U463,Store_Showcase!B2:H134,{5}, FALSE), TRUE)=TRUE, IF(IFERROR(VLOOKUP(U463,Store_SRP!B2:H103,{5}, FALSE), TRUE)=TRUE,VLOOKUP(U463,Store_VAM!B2:H271,{5}, FALSE),VLOOKUP(U463,Store_SRP!B2:H103,{5}, FALSE)), VLOOKUP(U463,Store_Showcase!B2:H134,{5}, FALSE))</f>
      </c>
      <c r="AF463">
        <f>IF(IFERROR(VLOOKUP(U463,Store_Showcase!B2:H134,{6}, FALSE), TRUE)=TRUE, IF(IFERROR(VLOOKUP(U463,Store_SRP!B2:H103,{6}, FALSE), TRUE)=TRUE,VLOOKUP(U463,Store_VAM!B2:H271,{6}, FALSE),VLOOKUP(U463,Store_SRP!B2:H103,{6}, FALSE)), VLOOKUP(U463,Store_Showcase!B2:H134,{6}, FALSE))</f>
      </c>
      <c r="AG463">
        <f>VLOOKUP(D463,Sku_Consolidated!A2:R948,18,FALSE)</f>
      </c>
      <c r="AH463">
        <f>VLOOKUP(D463,Sku_Consolidated!A2:S948,19,FALSE)</f>
      </c>
      <c r="AI463">
        <f>VLOOKUP(D463,Sku_Consolidated!A2:T948,20,FALSE)</f>
      </c>
    </row>
    <row r="464" spans="1:35" x14ac:dyDescent="0.25">
      <c r="A464">
        <v>2024</v>
      </c>
      <c r="B464" t="s">
        <v>30</v>
      </c>
      <c r="C464" t="s">
        <v>31</v>
      </c>
      <c r="D464">
        <v>21843</v>
      </c>
      <c r="E464" t="s">
        <v>216</v>
      </c>
      <c r="F464" s="12" t="s">
        <v>109</v>
      </c>
      <c r="G464" s="12" t="s">
        <v>109</v>
      </c>
      <c r="H464" t="s">
        <v>10</v>
      </c>
      <c r="I464" s="13" t="s">
        <v>934</v>
      </c>
      <c r="J464" s="13">
        <f>IF(H464="EA", I464, 0)</f>
      </c>
      <c r="K464" s="13">
        <f>IF(H464="KG", I464, I464 * VLOOKUP(D464,Sku_Consolidated!A2:U948,21,FALSE))</f>
      </c>
      <c r="L464" s="14" t="s">
        <v>36</v>
      </c>
      <c r="M464">
        <v>88</v>
      </c>
      <c r="N464" s="14" t="s">
        <v>935</v>
      </c>
      <c r="O464" s="14" t="s">
        <v>936</v>
      </c>
      <c r="P464" s="14" t="s">
        <v>36</v>
      </c>
      <c r="Q464" s="14" t="s">
        <v>936</v>
      </c>
      <c r="R464">
        <f>IF(IFERROR(VLOOKUP(U464,Store_Showcase!B2:H134,7, FALSE), TRUE)=TRUE, IF(IFERROR(VLOOKUP(U464,Store_SRP!B2:H103,7, FALSE), TRUE)=TRUE,VLOOKUP(U464,Store_VAM!B2:H271,7, FALSE),VLOOKUP(U464,Store_SRP!B2:H103,7, FALSE)), VLOOKUP(U464,Store_Showcase!B2:H134,7, FALSE))</f>
      </c>
      <c r="S464">
        <f>IF(IFERROR(VLOOKUP(U464,Store_Showcase!B2:K134,10, FALSE), TRUE)=TRUE, IF(IFERROR(VLOOKUP(U464,Store_SRP!B2:K103,10, FALSE), TRUE)=TRUE,VLOOKUP(U464,Store_VAM!B2:K271,10, FALSE),VLOOKUP(U464,Store_SRP!B2:K103,10, FALSE)), VLOOKUP(U464,Store_Showcase!B2:K134,10, FALSE))</f>
      </c>
      <c r="T464">
        <f>IF(VLOOKUP(D464,Sku_Consolidated!A2:S948,19,FALSE)="SHOWCASE", VLOOKUP(U464,Store_Showcase!B2:L134,11, FALSE), IF(VLOOKUP(D464,Sku_Consolidated!A2:S948,19,FALSE)="VAM",VLOOKUP(U464,Store_VAM!B2:L271,11, FALSE),VLOOKUP(U464,Store_SRP!B2:L103,11, FALSE)))</f>
      </c>
      <c r="U464" s="14">
        <v>2012</v>
      </c>
      <c r="V464">
        <f>IF(VLOOKUP(D464,Sku_Consolidated!A2:S948,19,FALSE)="SHOWCASE", VLOOKUP(U464,Store_Showcase!B2:C134,2, FALSE), IF(VLOOKUP(D464,Sku_Consolidated!A2:S948,19,FALSE)="VAM",VLOOKUP(U464,Store_VAM!B2:C271,2, FALSE),VLOOKUP(U464,Store_SRP!B2:C103,2, FALSE)))</f>
      </c>
      <c r="W464">
        <f>VLOOKUP(D464,Sku_Consolidated!A2:G948, 7, FALSE)</f>
      </c>
      <c r="X464">
        <f>VLOOKUP(D464,Sku_Consolidated!A2:K948, 11, FALSE)</f>
      </c>
      <c r="Y464">
        <f>VLOOKUP(D464,Sku_Consolidated!A2:H948, 8, FALSE)</f>
      </c>
      <c r="Z464">
        <f>VLOOKUP(D464,Sku_Consolidated!A2:I948, 9, FALSE)</f>
      </c>
      <c r="AA464" t="s">
        <v>41</v>
      </c>
      <c r="AB464">
        <f>VLOOKUP(D464,Sku_Consolidated!A2:E948, {5}, FALSE)</f>
      </c>
      <c r="AC464">
        <f>IF(VLOOKUP(D464,Sku_Consolidated!A2:S948,19,FALSE)="SHOWCASE", VLOOKUP(U464,Store_Showcase!B2:N134,13, FALSE), IF(VLOOKUP(D464,Sku_Consolidated!A2:S948,19,FALSE)="VAM",VLOOKUP(U464,Store_VAM!B2:N271,13, FALSE),VLOOKUP(U464,Store_SRP!B2:N103,13, FALSE)))</f>
      </c>
      <c r="AD464">
        <f>IF(IFERROR(AC464,TRUE)=TRUE, "-","OK")</f>
      </c>
      <c r="AE464">
        <f>IF(IFERROR(VLOOKUP(U464,Store_Showcase!B2:H134,{5}, FALSE), TRUE)=TRUE, IF(IFERROR(VLOOKUP(U464,Store_SRP!B2:H103,{5}, FALSE), TRUE)=TRUE,VLOOKUP(U464,Store_VAM!B2:H271,{5}, FALSE),VLOOKUP(U464,Store_SRP!B2:H103,{5}, FALSE)), VLOOKUP(U464,Store_Showcase!B2:H134,{5}, FALSE))</f>
      </c>
      <c r="AF464">
        <f>IF(IFERROR(VLOOKUP(U464,Store_Showcase!B2:H134,{6}, FALSE), TRUE)=TRUE, IF(IFERROR(VLOOKUP(U464,Store_SRP!B2:H103,{6}, FALSE), TRUE)=TRUE,VLOOKUP(U464,Store_VAM!B2:H271,{6}, FALSE),VLOOKUP(U464,Store_SRP!B2:H103,{6}, FALSE)), VLOOKUP(U464,Store_Showcase!B2:H134,{6}, FALSE))</f>
      </c>
      <c r="AG464">
        <f>VLOOKUP(D464,Sku_Consolidated!A2:R948,18,FALSE)</f>
      </c>
      <c r="AH464">
        <f>VLOOKUP(D464,Sku_Consolidated!A2:S948,19,FALSE)</f>
      </c>
      <c r="AI464">
        <f>VLOOKUP(D464,Sku_Consolidated!A2:T948,20,FALSE)</f>
      </c>
    </row>
    <row r="465" spans="1:35" x14ac:dyDescent="0.25">
      <c r="A465">
        <v>2024</v>
      </c>
      <c r="B465" t="s">
        <v>30</v>
      </c>
      <c r="C465" t="s">
        <v>31</v>
      </c>
      <c r="D465">
        <v>21844</v>
      </c>
      <c r="E465" t="s">
        <v>220</v>
      </c>
      <c r="F465" s="12" t="s">
        <v>109</v>
      </c>
      <c r="G465" s="12" t="s">
        <v>109</v>
      </c>
      <c r="H465" t="s">
        <v>10</v>
      </c>
      <c r="I465" s="13" t="s">
        <v>577</v>
      </c>
      <c r="J465" s="13">
        <f>IF(H465="EA", I465, 0)</f>
      </c>
      <c r="K465" s="13">
        <f>IF(H465="KG", I465, I465 * VLOOKUP(D465,Sku_Consolidated!A2:U948,21,FALSE))</f>
      </c>
      <c r="L465" s="14" t="s">
        <v>36</v>
      </c>
      <c r="M465">
        <v>88</v>
      </c>
      <c r="N465" s="14" t="s">
        <v>937</v>
      </c>
      <c r="O465" s="14" t="s">
        <v>938</v>
      </c>
      <c r="P465" s="14" t="s">
        <v>36</v>
      </c>
      <c r="Q465" s="14" t="s">
        <v>938</v>
      </c>
      <c r="R465">
        <f>IF(IFERROR(VLOOKUP(U465,Store_Showcase!B2:H134,7, FALSE), TRUE)=TRUE, IF(IFERROR(VLOOKUP(U465,Store_SRP!B2:H103,7, FALSE), TRUE)=TRUE,VLOOKUP(U465,Store_VAM!B2:H271,7, FALSE),VLOOKUP(U465,Store_SRP!B2:H103,7, FALSE)), VLOOKUP(U465,Store_Showcase!B2:H134,7, FALSE))</f>
      </c>
      <c r="S465">
        <f>IF(IFERROR(VLOOKUP(U465,Store_Showcase!B2:K134,10, FALSE), TRUE)=TRUE, IF(IFERROR(VLOOKUP(U465,Store_SRP!B2:K103,10, FALSE), TRUE)=TRUE,VLOOKUP(U465,Store_VAM!B2:K271,10, FALSE),VLOOKUP(U465,Store_SRP!B2:K103,10, FALSE)), VLOOKUP(U465,Store_Showcase!B2:K134,10, FALSE))</f>
      </c>
      <c r="T465">
        <f>IF(VLOOKUP(D465,Sku_Consolidated!A2:S948,19,FALSE)="SHOWCASE", VLOOKUP(U465,Store_Showcase!B2:L134,11, FALSE), IF(VLOOKUP(D465,Sku_Consolidated!A2:S948,19,FALSE)="VAM",VLOOKUP(U465,Store_VAM!B2:L271,11, FALSE),VLOOKUP(U465,Store_SRP!B2:L103,11, FALSE)))</f>
      </c>
      <c r="U465" s="14">
        <v>2012</v>
      </c>
      <c r="V465">
        <f>IF(VLOOKUP(D465,Sku_Consolidated!A2:S948,19,FALSE)="SHOWCASE", VLOOKUP(U465,Store_Showcase!B2:C134,2, FALSE), IF(VLOOKUP(D465,Sku_Consolidated!A2:S948,19,FALSE)="VAM",VLOOKUP(U465,Store_VAM!B2:C271,2, FALSE),VLOOKUP(U465,Store_SRP!B2:C103,2, FALSE)))</f>
      </c>
      <c r="W465">
        <f>VLOOKUP(D465,Sku_Consolidated!A2:G948, 7, FALSE)</f>
      </c>
      <c r="X465">
        <f>VLOOKUP(D465,Sku_Consolidated!A2:K948, 11, FALSE)</f>
      </c>
      <c r="Y465">
        <f>VLOOKUP(D465,Sku_Consolidated!A2:H948, 8, FALSE)</f>
      </c>
      <c r="Z465">
        <f>VLOOKUP(D465,Sku_Consolidated!A2:I948, 9, FALSE)</f>
      </c>
      <c r="AA465" t="s">
        <v>41</v>
      </c>
      <c r="AB465">
        <f>VLOOKUP(D465,Sku_Consolidated!A2:E948, {5}, FALSE)</f>
      </c>
      <c r="AC465">
        <f>IF(VLOOKUP(D465,Sku_Consolidated!A2:S948,19,FALSE)="SHOWCASE", VLOOKUP(U465,Store_Showcase!B2:N134,13, FALSE), IF(VLOOKUP(D465,Sku_Consolidated!A2:S948,19,FALSE)="VAM",VLOOKUP(U465,Store_VAM!B2:N271,13, FALSE),VLOOKUP(U465,Store_SRP!B2:N103,13, FALSE)))</f>
      </c>
      <c r="AD465">
        <f>IF(IFERROR(AC465,TRUE)=TRUE, "-","OK")</f>
      </c>
      <c r="AE465">
        <f>IF(IFERROR(VLOOKUP(U465,Store_Showcase!B2:H134,{5}, FALSE), TRUE)=TRUE, IF(IFERROR(VLOOKUP(U465,Store_SRP!B2:H103,{5}, FALSE), TRUE)=TRUE,VLOOKUP(U465,Store_VAM!B2:H271,{5}, FALSE),VLOOKUP(U465,Store_SRP!B2:H103,{5}, FALSE)), VLOOKUP(U465,Store_Showcase!B2:H134,{5}, FALSE))</f>
      </c>
      <c r="AF465">
        <f>IF(IFERROR(VLOOKUP(U465,Store_Showcase!B2:H134,{6}, FALSE), TRUE)=TRUE, IF(IFERROR(VLOOKUP(U465,Store_SRP!B2:H103,{6}, FALSE), TRUE)=TRUE,VLOOKUP(U465,Store_VAM!B2:H271,{6}, FALSE),VLOOKUP(U465,Store_SRP!B2:H103,{6}, FALSE)), VLOOKUP(U465,Store_Showcase!B2:H134,{6}, FALSE))</f>
      </c>
      <c r="AG465">
        <f>VLOOKUP(D465,Sku_Consolidated!A2:R948,18,FALSE)</f>
      </c>
      <c r="AH465">
        <f>VLOOKUP(D465,Sku_Consolidated!A2:S948,19,FALSE)</f>
      </c>
      <c r="AI465">
        <f>VLOOKUP(D465,Sku_Consolidated!A2:T948,20,FALSE)</f>
      </c>
    </row>
    <row r="466" spans="1:35" x14ac:dyDescent="0.25">
      <c r="A466">
        <v>2024</v>
      </c>
      <c r="B466" t="s">
        <v>30</v>
      </c>
      <c r="C466" t="s">
        <v>31</v>
      </c>
      <c r="D466">
        <v>21862</v>
      </c>
      <c r="E466" t="s">
        <v>443</v>
      </c>
      <c r="F466" s="12" t="s">
        <v>109</v>
      </c>
      <c r="G466" s="12" t="s">
        <v>109</v>
      </c>
      <c r="H466" t="s">
        <v>10</v>
      </c>
      <c r="I466" s="13" t="s">
        <v>437</v>
      </c>
      <c r="J466" s="13">
        <f>IF(H466="EA", I466, 0)</f>
      </c>
      <c r="K466" s="13">
        <f>IF(H466="KG", I466, I466 * VLOOKUP(D466,Sku_Consolidated!A2:U948,21,FALSE))</f>
      </c>
      <c r="L466" s="14" t="s">
        <v>36</v>
      </c>
      <c r="M466">
        <v>88</v>
      </c>
      <c r="N466" s="14" t="s">
        <v>939</v>
      </c>
      <c r="O466" s="14" t="s">
        <v>940</v>
      </c>
      <c r="P466" s="14" t="s">
        <v>36</v>
      </c>
      <c r="Q466" s="14" t="s">
        <v>940</v>
      </c>
      <c r="R466">
        <f>IF(IFERROR(VLOOKUP(U466,Store_Showcase!B2:H134,7, FALSE), TRUE)=TRUE, IF(IFERROR(VLOOKUP(U466,Store_SRP!B2:H103,7, FALSE), TRUE)=TRUE,VLOOKUP(U466,Store_VAM!B2:H271,7, FALSE),VLOOKUP(U466,Store_SRP!B2:H103,7, FALSE)), VLOOKUP(U466,Store_Showcase!B2:H134,7, FALSE))</f>
      </c>
      <c r="S466">
        <f>IF(IFERROR(VLOOKUP(U466,Store_Showcase!B2:K134,10, FALSE), TRUE)=TRUE, IF(IFERROR(VLOOKUP(U466,Store_SRP!B2:K103,10, FALSE), TRUE)=TRUE,VLOOKUP(U466,Store_VAM!B2:K271,10, FALSE),VLOOKUP(U466,Store_SRP!B2:K103,10, FALSE)), VLOOKUP(U466,Store_Showcase!B2:K134,10, FALSE))</f>
      </c>
      <c r="T466">
        <f>IF(VLOOKUP(D466,Sku_Consolidated!A2:S948,19,FALSE)="SHOWCASE", VLOOKUP(U466,Store_Showcase!B2:L134,11, FALSE), IF(VLOOKUP(D466,Sku_Consolidated!A2:S948,19,FALSE)="VAM",VLOOKUP(U466,Store_VAM!B2:L271,11, FALSE),VLOOKUP(U466,Store_SRP!B2:L103,11, FALSE)))</f>
      </c>
      <c r="U466" s="14">
        <v>2012</v>
      </c>
      <c r="V466">
        <f>IF(VLOOKUP(D466,Sku_Consolidated!A2:S948,19,FALSE)="SHOWCASE", VLOOKUP(U466,Store_Showcase!B2:C134,2, FALSE), IF(VLOOKUP(D466,Sku_Consolidated!A2:S948,19,FALSE)="VAM",VLOOKUP(U466,Store_VAM!B2:C271,2, FALSE),VLOOKUP(U466,Store_SRP!B2:C103,2, FALSE)))</f>
      </c>
      <c r="W466">
        <f>VLOOKUP(D466,Sku_Consolidated!A2:G948, 7, FALSE)</f>
      </c>
      <c r="X466">
        <f>VLOOKUP(D466,Sku_Consolidated!A2:K948, 11, FALSE)</f>
      </c>
      <c r="Y466">
        <f>VLOOKUP(D466,Sku_Consolidated!A2:H948, 8, FALSE)</f>
      </c>
      <c r="Z466">
        <f>VLOOKUP(D466,Sku_Consolidated!A2:I948, 9, FALSE)</f>
      </c>
      <c r="AA466" t="s">
        <v>41</v>
      </c>
      <c r="AB466">
        <f>VLOOKUP(D466,Sku_Consolidated!A2:E948, {5}, FALSE)</f>
      </c>
      <c r="AC466">
        <f>IF(VLOOKUP(D466,Sku_Consolidated!A2:S948,19,FALSE)="SHOWCASE", VLOOKUP(U466,Store_Showcase!B2:N134,13, FALSE), IF(VLOOKUP(D466,Sku_Consolidated!A2:S948,19,FALSE)="VAM",VLOOKUP(U466,Store_VAM!B2:N271,13, FALSE),VLOOKUP(U466,Store_SRP!B2:N103,13, FALSE)))</f>
      </c>
      <c r="AD466">
        <f>IF(IFERROR(AC466,TRUE)=TRUE, "-","OK")</f>
      </c>
      <c r="AE466">
        <f>IF(IFERROR(VLOOKUP(U466,Store_Showcase!B2:H134,{5}, FALSE), TRUE)=TRUE, IF(IFERROR(VLOOKUP(U466,Store_SRP!B2:H103,{5}, FALSE), TRUE)=TRUE,VLOOKUP(U466,Store_VAM!B2:H271,{5}, FALSE),VLOOKUP(U466,Store_SRP!B2:H103,{5}, FALSE)), VLOOKUP(U466,Store_Showcase!B2:H134,{5}, FALSE))</f>
      </c>
      <c r="AF466">
        <f>IF(IFERROR(VLOOKUP(U466,Store_Showcase!B2:H134,{6}, FALSE), TRUE)=TRUE, IF(IFERROR(VLOOKUP(U466,Store_SRP!B2:H103,{6}, FALSE), TRUE)=TRUE,VLOOKUP(U466,Store_VAM!B2:H271,{6}, FALSE),VLOOKUP(U466,Store_SRP!B2:H103,{6}, FALSE)), VLOOKUP(U466,Store_Showcase!B2:H134,{6}, FALSE))</f>
      </c>
      <c r="AG466">
        <f>VLOOKUP(D466,Sku_Consolidated!A2:R948,18,FALSE)</f>
      </c>
      <c r="AH466">
        <f>VLOOKUP(D466,Sku_Consolidated!A2:S948,19,FALSE)</f>
      </c>
      <c r="AI466">
        <f>VLOOKUP(D466,Sku_Consolidated!A2:T948,20,FALSE)</f>
      </c>
    </row>
    <row r="467" spans="1:35" x14ac:dyDescent="0.25">
      <c r="A467">
        <v>2024</v>
      </c>
      <c r="B467" t="s">
        <v>30</v>
      </c>
      <c r="C467" t="s">
        <v>31</v>
      </c>
      <c r="D467">
        <v>21866</v>
      </c>
      <c r="E467" t="s">
        <v>267</v>
      </c>
      <c r="F467" s="12" t="s">
        <v>109</v>
      </c>
      <c r="G467" s="12" t="s">
        <v>109</v>
      </c>
      <c r="H467" t="s">
        <v>10</v>
      </c>
      <c r="I467" s="13" t="s">
        <v>236</v>
      </c>
      <c r="J467" s="13">
        <f>IF(H467="EA", I467, 0)</f>
      </c>
      <c r="K467" s="13">
        <f>IF(H467="KG", I467, I467 * VLOOKUP(D467,Sku_Consolidated!A2:U948,21,FALSE))</f>
      </c>
      <c r="L467" s="14" t="s">
        <v>36</v>
      </c>
      <c r="M467">
        <v>88</v>
      </c>
      <c r="N467" s="14" t="s">
        <v>941</v>
      </c>
      <c r="O467" s="14" t="s">
        <v>942</v>
      </c>
      <c r="P467" s="14" t="s">
        <v>36</v>
      </c>
      <c r="Q467" s="14" t="s">
        <v>942</v>
      </c>
      <c r="R467">
        <f>IF(IFERROR(VLOOKUP(U467,Store_Showcase!B2:H134,7, FALSE), TRUE)=TRUE, IF(IFERROR(VLOOKUP(U467,Store_SRP!B2:H103,7, FALSE), TRUE)=TRUE,VLOOKUP(U467,Store_VAM!B2:H271,7, FALSE),VLOOKUP(U467,Store_SRP!B2:H103,7, FALSE)), VLOOKUP(U467,Store_Showcase!B2:H134,7, FALSE))</f>
      </c>
      <c r="S467">
        <f>IF(IFERROR(VLOOKUP(U467,Store_Showcase!B2:K134,10, FALSE), TRUE)=TRUE, IF(IFERROR(VLOOKUP(U467,Store_SRP!B2:K103,10, FALSE), TRUE)=TRUE,VLOOKUP(U467,Store_VAM!B2:K271,10, FALSE),VLOOKUP(U467,Store_SRP!B2:K103,10, FALSE)), VLOOKUP(U467,Store_Showcase!B2:K134,10, FALSE))</f>
      </c>
      <c r="T467">
        <f>IF(VLOOKUP(D467,Sku_Consolidated!A2:S948,19,FALSE)="SHOWCASE", VLOOKUP(U467,Store_Showcase!B2:L134,11, FALSE), IF(VLOOKUP(D467,Sku_Consolidated!A2:S948,19,FALSE)="VAM",VLOOKUP(U467,Store_VAM!B2:L271,11, FALSE),VLOOKUP(U467,Store_SRP!B2:L103,11, FALSE)))</f>
      </c>
      <c r="U467" s="14">
        <v>2012</v>
      </c>
      <c r="V467">
        <f>IF(VLOOKUP(D467,Sku_Consolidated!A2:S948,19,FALSE)="SHOWCASE", VLOOKUP(U467,Store_Showcase!B2:C134,2, FALSE), IF(VLOOKUP(D467,Sku_Consolidated!A2:S948,19,FALSE)="VAM",VLOOKUP(U467,Store_VAM!B2:C271,2, FALSE),VLOOKUP(U467,Store_SRP!B2:C103,2, FALSE)))</f>
      </c>
      <c r="W467">
        <f>VLOOKUP(D467,Sku_Consolidated!A2:G948, 7, FALSE)</f>
      </c>
      <c r="X467">
        <f>VLOOKUP(D467,Sku_Consolidated!A2:K948, 11, FALSE)</f>
      </c>
      <c r="Y467">
        <f>VLOOKUP(D467,Sku_Consolidated!A2:H948, 8, FALSE)</f>
      </c>
      <c r="Z467">
        <f>VLOOKUP(D467,Sku_Consolidated!A2:I948, 9, FALSE)</f>
      </c>
      <c r="AA467" t="s">
        <v>41</v>
      </c>
      <c r="AB467">
        <f>VLOOKUP(D467,Sku_Consolidated!A2:E948, {5}, FALSE)</f>
      </c>
      <c r="AC467">
        <f>IF(VLOOKUP(D467,Sku_Consolidated!A2:S948,19,FALSE)="SHOWCASE", VLOOKUP(U467,Store_Showcase!B2:N134,13, FALSE), IF(VLOOKUP(D467,Sku_Consolidated!A2:S948,19,FALSE)="VAM",VLOOKUP(U467,Store_VAM!B2:N271,13, FALSE),VLOOKUP(U467,Store_SRP!B2:N103,13, FALSE)))</f>
      </c>
      <c r="AD467">
        <f>IF(IFERROR(AC467,TRUE)=TRUE, "-","OK")</f>
      </c>
      <c r="AE467">
        <f>IF(IFERROR(VLOOKUP(U467,Store_Showcase!B2:H134,{5}, FALSE), TRUE)=TRUE, IF(IFERROR(VLOOKUP(U467,Store_SRP!B2:H103,{5}, FALSE), TRUE)=TRUE,VLOOKUP(U467,Store_VAM!B2:H271,{5}, FALSE),VLOOKUP(U467,Store_SRP!B2:H103,{5}, FALSE)), VLOOKUP(U467,Store_Showcase!B2:H134,{5}, FALSE))</f>
      </c>
      <c r="AF467">
        <f>IF(IFERROR(VLOOKUP(U467,Store_Showcase!B2:H134,{6}, FALSE), TRUE)=TRUE, IF(IFERROR(VLOOKUP(U467,Store_SRP!B2:H103,{6}, FALSE), TRUE)=TRUE,VLOOKUP(U467,Store_VAM!B2:H271,{6}, FALSE),VLOOKUP(U467,Store_SRP!B2:H103,{6}, FALSE)), VLOOKUP(U467,Store_Showcase!B2:H134,{6}, FALSE))</f>
      </c>
      <c r="AG467">
        <f>VLOOKUP(D467,Sku_Consolidated!A2:R948,18,FALSE)</f>
      </c>
      <c r="AH467">
        <f>VLOOKUP(D467,Sku_Consolidated!A2:S948,19,FALSE)</f>
      </c>
      <c r="AI467">
        <f>VLOOKUP(D467,Sku_Consolidated!A2:T948,20,FALSE)</f>
      </c>
    </row>
    <row r="468" spans="1:35" x14ac:dyDescent="0.25">
      <c r="A468">
        <v>2024</v>
      </c>
      <c r="B468" t="s">
        <v>30</v>
      </c>
      <c r="C468" t="s">
        <v>31</v>
      </c>
      <c r="D468">
        <v>21869</v>
      </c>
      <c r="E468" t="s">
        <v>943</v>
      </c>
      <c r="F468" s="12" t="s">
        <v>109</v>
      </c>
      <c r="G468" s="12" t="s">
        <v>109</v>
      </c>
      <c r="H468" t="s">
        <v>10</v>
      </c>
      <c r="I468" s="13" t="s">
        <v>670</v>
      </c>
      <c r="J468" s="13">
        <f>IF(H468="EA", I468, 0)</f>
      </c>
      <c r="K468" s="13">
        <f>IF(H468="KG", I468, I468 * VLOOKUP(D468,Sku_Consolidated!A2:U948,21,FALSE))</f>
      </c>
      <c r="L468" s="14" t="s">
        <v>36</v>
      </c>
      <c r="M468">
        <v>88</v>
      </c>
      <c r="N468" s="14" t="s">
        <v>944</v>
      </c>
      <c r="O468" s="14" t="s">
        <v>945</v>
      </c>
      <c r="P468" s="14" t="s">
        <v>36</v>
      </c>
      <c r="Q468" s="14" t="s">
        <v>945</v>
      </c>
      <c r="R468">
        <f>IF(IFERROR(VLOOKUP(U468,Store_Showcase!B2:H134,7, FALSE), TRUE)=TRUE, IF(IFERROR(VLOOKUP(U468,Store_SRP!B2:H103,7, FALSE), TRUE)=TRUE,VLOOKUP(U468,Store_VAM!B2:H271,7, FALSE),VLOOKUP(U468,Store_SRP!B2:H103,7, FALSE)), VLOOKUP(U468,Store_Showcase!B2:H134,7, FALSE))</f>
      </c>
      <c r="S468">
        <f>IF(IFERROR(VLOOKUP(U468,Store_Showcase!B2:K134,10, FALSE), TRUE)=TRUE, IF(IFERROR(VLOOKUP(U468,Store_SRP!B2:K103,10, FALSE), TRUE)=TRUE,VLOOKUP(U468,Store_VAM!B2:K271,10, FALSE),VLOOKUP(U468,Store_SRP!B2:K103,10, FALSE)), VLOOKUP(U468,Store_Showcase!B2:K134,10, FALSE))</f>
      </c>
      <c r="T468">
        <f>IF(VLOOKUP(D468,Sku_Consolidated!A2:S948,19,FALSE)="SHOWCASE", VLOOKUP(U468,Store_Showcase!B2:L134,11, FALSE), IF(VLOOKUP(D468,Sku_Consolidated!A2:S948,19,FALSE)="VAM",VLOOKUP(U468,Store_VAM!B2:L271,11, FALSE),VLOOKUP(U468,Store_SRP!B2:L103,11, FALSE)))</f>
      </c>
      <c r="U468" s="14">
        <v>2012</v>
      </c>
      <c r="V468">
        <f>IF(VLOOKUP(D468,Sku_Consolidated!A2:S948,19,FALSE)="SHOWCASE", VLOOKUP(U468,Store_Showcase!B2:C134,2, FALSE), IF(VLOOKUP(D468,Sku_Consolidated!A2:S948,19,FALSE)="VAM",VLOOKUP(U468,Store_VAM!B2:C271,2, FALSE),VLOOKUP(U468,Store_SRP!B2:C103,2, FALSE)))</f>
      </c>
      <c r="W468">
        <f>VLOOKUP(D468,Sku_Consolidated!A2:G948, 7, FALSE)</f>
      </c>
      <c r="X468">
        <f>VLOOKUP(D468,Sku_Consolidated!A2:K948, 11, FALSE)</f>
      </c>
      <c r="Y468">
        <f>VLOOKUP(D468,Sku_Consolidated!A2:H948, 8, FALSE)</f>
      </c>
      <c r="Z468">
        <f>VLOOKUP(D468,Sku_Consolidated!A2:I948, 9, FALSE)</f>
      </c>
      <c r="AA468" t="s">
        <v>41</v>
      </c>
      <c r="AB468">
        <f>VLOOKUP(D468,Sku_Consolidated!A2:E948, {5}, FALSE)</f>
      </c>
      <c r="AC468">
        <f>IF(VLOOKUP(D468,Sku_Consolidated!A2:S948,19,FALSE)="SHOWCASE", VLOOKUP(U468,Store_Showcase!B2:N134,13, FALSE), IF(VLOOKUP(D468,Sku_Consolidated!A2:S948,19,FALSE)="VAM",VLOOKUP(U468,Store_VAM!B2:N271,13, FALSE),VLOOKUP(U468,Store_SRP!B2:N103,13, FALSE)))</f>
      </c>
      <c r="AD468">
        <f>IF(IFERROR(AC468,TRUE)=TRUE, "-","OK")</f>
      </c>
      <c r="AE468">
        <f>IF(IFERROR(VLOOKUP(U468,Store_Showcase!B2:H134,{5}, FALSE), TRUE)=TRUE, IF(IFERROR(VLOOKUP(U468,Store_SRP!B2:H103,{5}, FALSE), TRUE)=TRUE,VLOOKUP(U468,Store_VAM!B2:H271,{5}, FALSE),VLOOKUP(U468,Store_SRP!B2:H103,{5}, FALSE)), VLOOKUP(U468,Store_Showcase!B2:H134,{5}, FALSE))</f>
      </c>
      <c r="AF468">
        <f>IF(IFERROR(VLOOKUP(U468,Store_Showcase!B2:H134,{6}, FALSE), TRUE)=TRUE, IF(IFERROR(VLOOKUP(U468,Store_SRP!B2:H103,{6}, FALSE), TRUE)=TRUE,VLOOKUP(U468,Store_VAM!B2:H271,{6}, FALSE),VLOOKUP(U468,Store_SRP!B2:H103,{6}, FALSE)), VLOOKUP(U468,Store_Showcase!B2:H134,{6}, FALSE))</f>
      </c>
      <c r="AG468">
        <f>VLOOKUP(D468,Sku_Consolidated!A2:R948,18,FALSE)</f>
      </c>
      <c r="AH468">
        <f>VLOOKUP(D468,Sku_Consolidated!A2:S948,19,FALSE)</f>
      </c>
      <c r="AI468">
        <f>VLOOKUP(D468,Sku_Consolidated!A2:T948,20,FALSE)</f>
      </c>
    </row>
    <row r="469" spans="1:35" x14ac:dyDescent="0.25">
      <c r="A469">
        <v>2024</v>
      </c>
      <c r="B469" t="s">
        <v>30</v>
      </c>
      <c r="C469" t="s">
        <v>31</v>
      </c>
      <c r="D469">
        <v>21870</v>
      </c>
      <c r="E469" t="s">
        <v>271</v>
      </c>
      <c r="F469" s="12" t="s">
        <v>109</v>
      </c>
      <c r="G469" s="12" t="s">
        <v>109</v>
      </c>
      <c r="H469" t="s">
        <v>10</v>
      </c>
      <c r="I469" s="13" t="s">
        <v>288</v>
      </c>
      <c r="J469" s="13">
        <f>IF(H469="EA", I469, 0)</f>
      </c>
      <c r="K469" s="13">
        <f>IF(H469="KG", I469, I469 * VLOOKUP(D469,Sku_Consolidated!A2:U948,21,FALSE))</f>
      </c>
      <c r="L469" s="14" t="s">
        <v>36</v>
      </c>
      <c r="M469">
        <v>88</v>
      </c>
      <c r="N469" s="14" t="s">
        <v>946</v>
      </c>
      <c r="O469" s="14" t="s">
        <v>947</v>
      </c>
      <c r="P469" s="14" t="s">
        <v>36</v>
      </c>
      <c r="Q469" s="14" t="s">
        <v>947</v>
      </c>
      <c r="R469">
        <f>IF(IFERROR(VLOOKUP(U469,Store_Showcase!B2:H134,7, FALSE), TRUE)=TRUE, IF(IFERROR(VLOOKUP(U469,Store_SRP!B2:H103,7, FALSE), TRUE)=TRUE,VLOOKUP(U469,Store_VAM!B2:H271,7, FALSE),VLOOKUP(U469,Store_SRP!B2:H103,7, FALSE)), VLOOKUP(U469,Store_Showcase!B2:H134,7, FALSE))</f>
      </c>
      <c r="S469">
        <f>IF(IFERROR(VLOOKUP(U469,Store_Showcase!B2:K134,10, FALSE), TRUE)=TRUE, IF(IFERROR(VLOOKUP(U469,Store_SRP!B2:K103,10, FALSE), TRUE)=TRUE,VLOOKUP(U469,Store_VAM!B2:K271,10, FALSE),VLOOKUP(U469,Store_SRP!B2:K103,10, FALSE)), VLOOKUP(U469,Store_Showcase!B2:K134,10, FALSE))</f>
      </c>
      <c r="T469">
        <f>IF(VLOOKUP(D469,Sku_Consolidated!A2:S948,19,FALSE)="SHOWCASE", VLOOKUP(U469,Store_Showcase!B2:L134,11, FALSE), IF(VLOOKUP(D469,Sku_Consolidated!A2:S948,19,FALSE)="VAM",VLOOKUP(U469,Store_VAM!B2:L271,11, FALSE),VLOOKUP(U469,Store_SRP!B2:L103,11, FALSE)))</f>
      </c>
      <c r="U469" s="14">
        <v>2012</v>
      </c>
      <c r="V469">
        <f>IF(VLOOKUP(D469,Sku_Consolidated!A2:S948,19,FALSE)="SHOWCASE", VLOOKUP(U469,Store_Showcase!B2:C134,2, FALSE), IF(VLOOKUP(D469,Sku_Consolidated!A2:S948,19,FALSE)="VAM",VLOOKUP(U469,Store_VAM!B2:C271,2, FALSE),VLOOKUP(U469,Store_SRP!B2:C103,2, FALSE)))</f>
      </c>
      <c r="W469">
        <f>VLOOKUP(D469,Sku_Consolidated!A2:G948, 7, FALSE)</f>
      </c>
      <c r="X469">
        <f>VLOOKUP(D469,Sku_Consolidated!A2:K948, 11, FALSE)</f>
      </c>
      <c r="Y469">
        <f>VLOOKUP(D469,Sku_Consolidated!A2:H948, 8, FALSE)</f>
      </c>
      <c r="Z469">
        <f>VLOOKUP(D469,Sku_Consolidated!A2:I948, 9, FALSE)</f>
      </c>
      <c r="AA469" t="s">
        <v>41</v>
      </c>
      <c r="AB469">
        <f>VLOOKUP(D469,Sku_Consolidated!A2:E948, {5}, FALSE)</f>
      </c>
      <c r="AC469">
        <f>IF(VLOOKUP(D469,Sku_Consolidated!A2:S948,19,FALSE)="SHOWCASE", VLOOKUP(U469,Store_Showcase!B2:N134,13, FALSE), IF(VLOOKUP(D469,Sku_Consolidated!A2:S948,19,FALSE)="VAM",VLOOKUP(U469,Store_VAM!B2:N271,13, FALSE),VLOOKUP(U469,Store_SRP!B2:N103,13, FALSE)))</f>
      </c>
      <c r="AD469">
        <f>IF(IFERROR(AC469,TRUE)=TRUE, "-","OK")</f>
      </c>
      <c r="AE469">
        <f>IF(IFERROR(VLOOKUP(U469,Store_Showcase!B2:H134,{5}, FALSE), TRUE)=TRUE, IF(IFERROR(VLOOKUP(U469,Store_SRP!B2:H103,{5}, FALSE), TRUE)=TRUE,VLOOKUP(U469,Store_VAM!B2:H271,{5}, FALSE),VLOOKUP(U469,Store_SRP!B2:H103,{5}, FALSE)), VLOOKUP(U469,Store_Showcase!B2:H134,{5}, FALSE))</f>
      </c>
      <c r="AF469">
        <f>IF(IFERROR(VLOOKUP(U469,Store_Showcase!B2:H134,{6}, FALSE), TRUE)=TRUE, IF(IFERROR(VLOOKUP(U469,Store_SRP!B2:H103,{6}, FALSE), TRUE)=TRUE,VLOOKUP(U469,Store_VAM!B2:H271,{6}, FALSE),VLOOKUP(U469,Store_SRP!B2:H103,{6}, FALSE)), VLOOKUP(U469,Store_Showcase!B2:H134,{6}, FALSE))</f>
      </c>
      <c r="AG469">
        <f>VLOOKUP(D469,Sku_Consolidated!A2:R948,18,FALSE)</f>
      </c>
      <c r="AH469">
        <f>VLOOKUP(D469,Sku_Consolidated!A2:S948,19,FALSE)</f>
      </c>
      <c r="AI469">
        <f>VLOOKUP(D469,Sku_Consolidated!A2:T948,20,FALSE)</f>
      </c>
    </row>
    <row r="470" spans="1:35" x14ac:dyDescent="0.25">
      <c r="A470">
        <v>2024</v>
      </c>
      <c r="B470" t="s">
        <v>30</v>
      </c>
      <c r="C470" t="s">
        <v>31</v>
      </c>
      <c r="D470">
        <v>21921</v>
      </c>
      <c r="E470" t="s">
        <v>232</v>
      </c>
      <c r="F470" s="12" t="s">
        <v>109</v>
      </c>
      <c r="G470" s="12" t="s">
        <v>109</v>
      </c>
      <c r="H470" t="s">
        <v>10</v>
      </c>
      <c r="I470" s="13" t="s">
        <v>948</v>
      </c>
      <c r="J470" s="13">
        <f>IF(H470="EA", I470, 0)</f>
      </c>
      <c r="K470" s="13">
        <f>IF(H470="KG", I470, I470 * VLOOKUP(D470,Sku_Consolidated!A2:U948,21,FALSE))</f>
      </c>
      <c r="L470" s="14" t="s">
        <v>36</v>
      </c>
      <c r="M470">
        <v>86</v>
      </c>
      <c r="N470" s="14" t="s">
        <v>949</v>
      </c>
      <c r="O470" s="14" t="s">
        <v>950</v>
      </c>
      <c r="P470" s="14" t="s">
        <v>36</v>
      </c>
      <c r="Q470" s="14" t="s">
        <v>950</v>
      </c>
      <c r="R470">
        <f>IF(IFERROR(VLOOKUP(U470,Store_Showcase!B2:H134,7, FALSE), TRUE)=TRUE, IF(IFERROR(VLOOKUP(U470,Store_SRP!B2:H103,7, FALSE), TRUE)=TRUE,VLOOKUP(U470,Store_VAM!B2:H271,7, FALSE),VLOOKUP(U470,Store_SRP!B2:H103,7, FALSE)), VLOOKUP(U470,Store_Showcase!B2:H134,7, FALSE))</f>
      </c>
      <c r="S470">
        <f>IF(IFERROR(VLOOKUP(U470,Store_Showcase!B2:K134,10, FALSE), TRUE)=TRUE, IF(IFERROR(VLOOKUP(U470,Store_SRP!B2:K103,10, FALSE), TRUE)=TRUE,VLOOKUP(U470,Store_VAM!B2:K271,10, FALSE),VLOOKUP(U470,Store_SRP!B2:K103,10, FALSE)), VLOOKUP(U470,Store_Showcase!B2:K134,10, FALSE))</f>
      </c>
      <c r="T470">
        <f>IF(VLOOKUP(D470,Sku_Consolidated!A2:S948,19,FALSE)="SHOWCASE", VLOOKUP(U470,Store_Showcase!B2:L134,11, FALSE), IF(VLOOKUP(D470,Sku_Consolidated!A2:S948,19,FALSE)="VAM",VLOOKUP(U470,Store_VAM!B2:L271,11, FALSE),VLOOKUP(U470,Store_SRP!B2:L103,11, FALSE)))</f>
      </c>
      <c r="U470" s="14">
        <v>2012</v>
      </c>
      <c r="V470">
        <f>IF(VLOOKUP(D470,Sku_Consolidated!A2:S948,19,FALSE)="SHOWCASE", VLOOKUP(U470,Store_Showcase!B2:C134,2, FALSE), IF(VLOOKUP(D470,Sku_Consolidated!A2:S948,19,FALSE)="VAM",VLOOKUP(U470,Store_VAM!B2:C271,2, FALSE),VLOOKUP(U470,Store_SRP!B2:C103,2, FALSE)))</f>
      </c>
      <c r="W470">
        <f>VLOOKUP(D470,Sku_Consolidated!A2:G948, 7, FALSE)</f>
      </c>
      <c r="X470">
        <f>VLOOKUP(D470,Sku_Consolidated!A2:K948, 11, FALSE)</f>
      </c>
      <c r="Y470">
        <f>VLOOKUP(D470,Sku_Consolidated!A2:H948, 8, FALSE)</f>
      </c>
      <c r="Z470">
        <f>VLOOKUP(D470,Sku_Consolidated!A2:I948, 9, FALSE)</f>
      </c>
      <c r="AA470" t="s">
        <v>41</v>
      </c>
      <c r="AB470">
        <f>VLOOKUP(D470,Sku_Consolidated!A2:E948, {5}, FALSE)</f>
      </c>
      <c r="AC470">
        <f>IF(VLOOKUP(D470,Sku_Consolidated!A2:S948,19,FALSE)="SHOWCASE", VLOOKUP(U470,Store_Showcase!B2:N134,13, FALSE), IF(VLOOKUP(D470,Sku_Consolidated!A2:S948,19,FALSE)="VAM",VLOOKUP(U470,Store_VAM!B2:N271,13, FALSE),VLOOKUP(U470,Store_SRP!B2:N103,13, FALSE)))</f>
      </c>
      <c r="AD470">
        <f>IF(IFERROR(AC470,TRUE)=TRUE, "-","OK")</f>
      </c>
      <c r="AE470">
        <f>IF(IFERROR(VLOOKUP(U470,Store_Showcase!B2:H134,{5}, FALSE), TRUE)=TRUE, IF(IFERROR(VLOOKUP(U470,Store_SRP!B2:H103,{5}, FALSE), TRUE)=TRUE,VLOOKUP(U470,Store_VAM!B2:H271,{5}, FALSE),VLOOKUP(U470,Store_SRP!B2:H103,{5}, FALSE)), VLOOKUP(U470,Store_Showcase!B2:H134,{5}, FALSE))</f>
      </c>
      <c r="AF470">
        <f>IF(IFERROR(VLOOKUP(U470,Store_Showcase!B2:H134,{6}, FALSE), TRUE)=TRUE, IF(IFERROR(VLOOKUP(U470,Store_SRP!B2:H103,{6}, FALSE), TRUE)=TRUE,VLOOKUP(U470,Store_VAM!B2:H271,{6}, FALSE),VLOOKUP(U470,Store_SRP!B2:H103,{6}, FALSE)), VLOOKUP(U470,Store_Showcase!B2:H134,{6}, FALSE))</f>
      </c>
      <c r="AG470">
        <f>VLOOKUP(D470,Sku_Consolidated!A2:R948,18,FALSE)</f>
      </c>
      <c r="AH470">
        <f>VLOOKUP(D470,Sku_Consolidated!A2:S948,19,FALSE)</f>
      </c>
      <c r="AI470">
        <f>VLOOKUP(D470,Sku_Consolidated!A2:T948,20,FALSE)</f>
      </c>
    </row>
    <row r="471" spans="1:35" x14ac:dyDescent="0.25">
      <c r="A471">
        <v>2024</v>
      </c>
      <c r="B471" t="s">
        <v>30</v>
      </c>
      <c r="C471" t="s">
        <v>31</v>
      </c>
      <c r="D471">
        <v>21825</v>
      </c>
      <c r="E471" t="s">
        <v>208</v>
      </c>
      <c r="F471" s="12" t="s">
        <v>110</v>
      </c>
      <c r="G471" s="12" t="s">
        <v>110</v>
      </c>
      <c r="H471" t="s">
        <v>10</v>
      </c>
      <c r="I471" s="13" t="s">
        <v>233</v>
      </c>
      <c r="J471" s="13">
        <f>IF(H471="EA", I471, 0)</f>
      </c>
      <c r="K471" s="13">
        <f>IF(H471="KG", I471, I471 * VLOOKUP(D471,Sku_Consolidated!A2:U948,21,FALSE))</f>
      </c>
      <c r="L471" s="14" t="s">
        <v>36</v>
      </c>
      <c r="M471">
        <v>88</v>
      </c>
      <c r="N471" s="14" t="s">
        <v>951</v>
      </c>
      <c r="O471" s="14" t="s">
        <v>952</v>
      </c>
      <c r="P471" s="14" t="s">
        <v>36</v>
      </c>
      <c r="Q471" s="14" t="s">
        <v>952</v>
      </c>
      <c r="R471">
        <f>IF(IFERROR(VLOOKUP(U471,Store_Showcase!B2:H134,7, FALSE), TRUE)=TRUE, IF(IFERROR(VLOOKUP(U471,Store_SRP!B2:H103,7, FALSE), TRUE)=TRUE,VLOOKUP(U471,Store_VAM!B2:H271,7, FALSE),VLOOKUP(U471,Store_SRP!B2:H103,7, FALSE)), VLOOKUP(U471,Store_Showcase!B2:H134,7, FALSE))</f>
      </c>
      <c r="S471">
        <f>IF(IFERROR(VLOOKUP(U471,Store_Showcase!B2:K134,10, FALSE), TRUE)=TRUE, IF(IFERROR(VLOOKUP(U471,Store_SRP!B2:K103,10, FALSE), TRUE)=TRUE,VLOOKUP(U471,Store_VAM!B2:K271,10, FALSE),VLOOKUP(U471,Store_SRP!B2:K103,10, FALSE)), VLOOKUP(U471,Store_Showcase!B2:K134,10, FALSE))</f>
      </c>
      <c r="T471">
        <f>IF(VLOOKUP(D471,Sku_Consolidated!A2:S948,19,FALSE)="SHOWCASE", VLOOKUP(U471,Store_Showcase!B2:L134,11, FALSE), IF(VLOOKUP(D471,Sku_Consolidated!A2:S948,19,FALSE)="VAM",VLOOKUP(U471,Store_VAM!B2:L271,11, FALSE),VLOOKUP(U471,Store_SRP!B2:L103,11, FALSE)))</f>
      </c>
      <c r="U471" s="14">
        <v>2012</v>
      </c>
      <c r="V471">
        <f>IF(VLOOKUP(D471,Sku_Consolidated!A2:S948,19,FALSE)="SHOWCASE", VLOOKUP(U471,Store_Showcase!B2:C134,2, FALSE), IF(VLOOKUP(D471,Sku_Consolidated!A2:S948,19,FALSE)="VAM",VLOOKUP(U471,Store_VAM!B2:C271,2, FALSE),VLOOKUP(U471,Store_SRP!B2:C103,2, FALSE)))</f>
      </c>
      <c r="W471">
        <f>VLOOKUP(D471,Sku_Consolidated!A2:G948, 7, FALSE)</f>
      </c>
      <c r="X471">
        <f>VLOOKUP(D471,Sku_Consolidated!A2:K948, 11, FALSE)</f>
      </c>
      <c r="Y471">
        <f>VLOOKUP(D471,Sku_Consolidated!A2:H948, 8, FALSE)</f>
      </c>
      <c r="Z471">
        <f>VLOOKUP(D471,Sku_Consolidated!A2:I948, 9, FALSE)</f>
      </c>
      <c r="AA471" t="s">
        <v>41</v>
      </c>
      <c r="AB471">
        <f>VLOOKUP(D471,Sku_Consolidated!A2:E948, {5}, FALSE)</f>
      </c>
      <c r="AC471">
        <f>IF(VLOOKUP(D471,Sku_Consolidated!A2:S948,19,FALSE)="SHOWCASE", VLOOKUP(U471,Store_Showcase!B2:N134,13, FALSE), IF(VLOOKUP(D471,Sku_Consolidated!A2:S948,19,FALSE)="VAM",VLOOKUP(U471,Store_VAM!B2:N271,13, FALSE),VLOOKUP(U471,Store_SRP!B2:N103,13, FALSE)))</f>
      </c>
      <c r="AD471">
        <f>IF(IFERROR(AC471,TRUE)=TRUE, "-","OK")</f>
      </c>
      <c r="AE471">
        <f>IF(IFERROR(VLOOKUP(U471,Store_Showcase!B2:H134,{5}, FALSE), TRUE)=TRUE, IF(IFERROR(VLOOKUP(U471,Store_SRP!B2:H103,{5}, FALSE), TRUE)=TRUE,VLOOKUP(U471,Store_VAM!B2:H271,{5}, FALSE),VLOOKUP(U471,Store_SRP!B2:H103,{5}, FALSE)), VLOOKUP(U471,Store_Showcase!B2:H134,{5}, FALSE))</f>
      </c>
      <c r="AF471">
        <f>IF(IFERROR(VLOOKUP(U471,Store_Showcase!B2:H134,{6}, FALSE), TRUE)=TRUE, IF(IFERROR(VLOOKUP(U471,Store_SRP!B2:H103,{6}, FALSE), TRUE)=TRUE,VLOOKUP(U471,Store_VAM!B2:H271,{6}, FALSE),VLOOKUP(U471,Store_SRP!B2:H103,{6}, FALSE)), VLOOKUP(U471,Store_Showcase!B2:H134,{6}, FALSE))</f>
      </c>
      <c r="AG471">
        <f>VLOOKUP(D471,Sku_Consolidated!A2:R948,18,FALSE)</f>
      </c>
      <c r="AH471">
        <f>VLOOKUP(D471,Sku_Consolidated!A2:S948,19,FALSE)</f>
      </c>
      <c r="AI471">
        <f>VLOOKUP(D471,Sku_Consolidated!A2:T948,20,FALSE)</f>
      </c>
    </row>
    <row r="472" spans="1:35" x14ac:dyDescent="0.25">
      <c r="A472">
        <v>2024</v>
      </c>
      <c r="B472" t="s">
        <v>30</v>
      </c>
      <c r="C472" t="s">
        <v>31</v>
      </c>
      <c r="D472">
        <v>21826</v>
      </c>
      <c r="E472" t="s">
        <v>239</v>
      </c>
      <c r="F472" s="12" t="s">
        <v>110</v>
      </c>
      <c r="G472" s="12" t="s">
        <v>110</v>
      </c>
      <c r="H472" t="s">
        <v>10</v>
      </c>
      <c r="I472" s="13" t="s">
        <v>536</v>
      </c>
      <c r="J472" s="13">
        <f>IF(H472="EA", I472, 0)</f>
      </c>
      <c r="K472" s="13">
        <f>IF(H472="KG", I472, I472 * VLOOKUP(D472,Sku_Consolidated!A2:U948,21,FALSE))</f>
      </c>
      <c r="L472" s="14" t="s">
        <v>36</v>
      </c>
      <c r="M472">
        <v>88</v>
      </c>
      <c r="N472" s="14" t="s">
        <v>953</v>
      </c>
      <c r="O472" s="14" t="s">
        <v>954</v>
      </c>
      <c r="P472" s="14" t="s">
        <v>36</v>
      </c>
      <c r="Q472" s="14" t="s">
        <v>954</v>
      </c>
      <c r="R472">
        <f>IF(IFERROR(VLOOKUP(U472,Store_Showcase!B2:H134,7, FALSE), TRUE)=TRUE, IF(IFERROR(VLOOKUP(U472,Store_SRP!B2:H103,7, FALSE), TRUE)=TRUE,VLOOKUP(U472,Store_VAM!B2:H271,7, FALSE),VLOOKUP(U472,Store_SRP!B2:H103,7, FALSE)), VLOOKUP(U472,Store_Showcase!B2:H134,7, FALSE))</f>
      </c>
      <c r="S472">
        <f>IF(IFERROR(VLOOKUP(U472,Store_Showcase!B2:K134,10, FALSE), TRUE)=TRUE, IF(IFERROR(VLOOKUP(U472,Store_SRP!B2:K103,10, FALSE), TRUE)=TRUE,VLOOKUP(U472,Store_VAM!B2:K271,10, FALSE),VLOOKUP(U472,Store_SRP!B2:K103,10, FALSE)), VLOOKUP(U472,Store_Showcase!B2:K134,10, FALSE))</f>
      </c>
      <c r="T472">
        <f>IF(VLOOKUP(D472,Sku_Consolidated!A2:S948,19,FALSE)="SHOWCASE", VLOOKUP(U472,Store_Showcase!B2:L134,11, FALSE), IF(VLOOKUP(D472,Sku_Consolidated!A2:S948,19,FALSE)="VAM",VLOOKUP(U472,Store_VAM!B2:L271,11, FALSE),VLOOKUP(U472,Store_SRP!B2:L103,11, FALSE)))</f>
      </c>
      <c r="U472" s="14">
        <v>2012</v>
      </c>
      <c r="V472">
        <f>IF(VLOOKUP(D472,Sku_Consolidated!A2:S948,19,FALSE)="SHOWCASE", VLOOKUP(U472,Store_Showcase!B2:C134,2, FALSE), IF(VLOOKUP(D472,Sku_Consolidated!A2:S948,19,FALSE)="VAM",VLOOKUP(U472,Store_VAM!B2:C271,2, FALSE),VLOOKUP(U472,Store_SRP!B2:C103,2, FALSE)))</f>
      </c>
      <c r="W472">
        <f>VLOOKUP(D472,Sku_Consolidated!A2:G948, 7, FALSE)</f>
      </c>
      <c r="X472">
        <f>VLOOKUP(D472,Sku_Consolidated!A2:K948, 11, FALSE)</f>
      </c>
      <c r="Y472">
        <f>VLOOKUP(D472,Sku_Consolidated!A2:H948, 8, FALSE)</f>
      </c>
      <c r="Z472">
        <f>VLOOKUP(D472,Sku_Consolidated!A2:I948, 9, FALSE)</f>
      </c>
      <c r="AA472" t="s">
        <v>41</v>
      </c>
      <c r="AB472">
        <f>VLOOKUP(D472,Sku_Consolidated!A2:E948, {5}, FALSE)</f>
      </c>
      <c r="AC472">
        <f>IF(VLOOKUP(D472,Sku_Consolidated!A2:S948,19,FALSE)="SHOWCASE", VLOOKUP(U472,Store_Showcase!B2:N134,13, FALSE), IF(VLOOKUP(D472,Sku_Consolidated!A2:S948,19,FALSE)="VAM",VLOOKUP(U472,Store_VAM!B2:N271,13, FALSE),VLOOKUP(U472,Store_SRP!B2:N103,13, FALSE)))</f>
      </c>
      <c r="AD472">
        <f>IF(IFERROR(AC472,TRUE)=TRUE, "-","OK")</f>
      </c>
      <c r="AE472">
        <f>IF(IFERROR(VLOOKUP(U472,Store_Showcase!B2:H134,{5}, FALSE), TRUE)=TRUE, IF(IFERROR(VLOOKUP(U472,Store_SRP!B2:H103,{5}, FALSE), TRUE)=TRUE,VLOOKUP(U472,Store_VAM!B2:H271,{5}, FALSE),VLOOKUP(U472,Store_SRP!B2:H103,{5}, FALSE)), VLOOKUP(U472,Store_Showcase!B2:H134,{5}, FALSE))</f>
      </c>
      <c r="AF472">
        <f>IF(IFERROR(VLOOKUP(U472,Store_Showcase!B2:H134,{6}, FALSE), TRUE)=TRUE, IF(IFERROR(VLOOKUP(U472,Store_SRP!B2:H103,{6}, FALSE), TRUE)=TRUE,VLOOKUP(U472,Store_VAM!B2:H271,{6}, FALSE),VLOOKUP(U472,Store_SRP!B2:H103,{6}, FALSE)), VLOOKUP(U472,Store_Showcase!B2:H134,{6}, FALSE))</f>
      </c>
      <c r="AG472">
        <f>VLOOKUP(D472,Sku_Consolidated!A2:R948,18,FALSE)</f>
      </c>
      <c r="AH472">
        <f>VLOOKUP(D472,Sku_Consolidated!A2:S948,19,FALSE)</f>
      </c>
      <c r="AI472">
        <f>VLOOKUP(D472,Sku_Consolidated!A2:T948,20,FALSE)</f>
      </c>
    </row>
    <row r="473" spans="1:35" x14ac:dyDescent="0.25">
      <c r="A473">
        <v>2024</v>
      </c>
      <c r="B473" t="s">
        <v>30</v>
      </c>
      <c r="C473" t="s">
        <v>31</v>
      </c>
      <c r="D473">
        <v>21832</v>
      </c>
      <c r="E473" t="s">
        <v>245</v>
      </c>
      <c r="F473" s="12" t="s">
        <v>110</v>
      </c>
      <c r="G473" s="12" t="s">
        <v>110</v>
      </c>
      <c r="H473" t="s">
        <v>10</v>
      </c>
      <c r="I473" s="13" t="s">
        <v>955</v>
      </c>
      <c r="J473" s="13">
        <f>IF(H473="EA", I473, 0)</f>
      </c>
      <c r="K473" s="13">
        <f>IF(H473="KG", I473, I473 * VLOOKUP(D473,Sku_Consolidated!A2:U948,21,FALSE))</f>
      </c>
      <c r="L473" s="14" t="s">
        <v>36</v>
      </c>
      <c r="M473">
        <v>88</v>
      </c>
      <c r="N473" s="14" t="s">
        <v>956</v>
      </c>
      <c r="O473" s="14" t="s">
        <v>957</v>
      </c>
      <c r="P473" s="14" t="s">
        <v>36</v>
      </c>
      <c r="Q473" s="14" t="s">
        <v>957</v>
      </c>
      <c r="R473">
        <f>IF(IFERROR(VLOOKUP(U473,Store_Showcase!B2:H134,7, FALSE), TRUE)=TRUE, IF(IFERROR(VLOOKUP(U473,Store_SRP!B2:H103,7, FALSE), TRUE)=TRUE,VLOOKUP(U473,Store_VAM!B2:H271,7, FALSE),VLOOKUP(U473,Store_SRP!B2:H103,7, FALSE)), VLOOKUP(U473,Store_Showcase!B2:H134,7, FALSE))</f>
      </c>
      <c r="S473">
        <f>IF(IFERROR(VLOOKUP(U473,Store_Showcase!B2:K134,10, FALSE), TRUE)=TRUE, IF(IFERROR(VLOOKUP(U473,Store_SRP!B2:K103,10, FALSE), TRUE)=TRUE,VLOOKUP(U473,Store_VAM!B2:K271,10, FALSE),VLOOKUP(U473,Store_SRP!B2:K103,10, FALSE)), VLOOKUP(U473,Store_Showcase!B2:K134,10, FALSE))</f>
      </c>
      <c r="T473">
        <f>IF(VLOOKUP(D473,Sku_Consolidated!A2:S948,19,FALSE)="SHOWCASE", VLOOKUP(U473,Store_Showcase!B2:L134,11, FALSE), IF(VLOOKUP(D473,Sku_Consolidated!A2:S948,19,FALSE)="VAM",VLOOKUP(U473,Store_VAM!B2:L271,11, FALSE),VLOOKUP(U473,Store_SRP!B2:L103,11, FALSE)))</f>
      </c>
      <c r="U473" s="14">
        <v>2012</v>
      </c>
      <c r="V473">
        <f>IF(VLOOKUP(D473,Sku_Consolidated!A2:S948,19,FALSE)="SHOWCASE", VLOOKUP(U473,Store_Showcase!B2:C134,2, FALSE), IF(VLOOKUP(D473,Sku_Consolidated!A2:S948,19,FALSE)="VAM",VLOOKUP(U473,Store_VAM!B2:C271,2, FALSE),VLOOKUP(U473,Store_SRP!B2:C103,2, FALSE)))</f>
      </c>
      <c r="W473">
        <f>VLOOKUP(D473,Sku_Consolidated!A2:G948, 7, FALSE)</f>
      </c>
      <c r="X473">
        <f>VLOOKUP(D473,Sku_Consolidated!A2:K948, 11, FALSE)</f>
      </c>
      <c r="Y473">
        <f>VLOOKUP(D473,Sku_Consolidated!A2:H948, 8, FALSE)</f>
      </c>
      <c r="Z473">
        <f>VLOOKUP(D473,Sku_Consolidated!A2:I948, 9, FALSE)</f>
      </c>
      <c r="AA473" t="s">
        <v>41</v>
      </c>
      <c r="AB473">
        <f>VLOOKUP(D473,Sku_Consolidated!A2:E948, {5}, FALSE)</f>
      </c>
      <c r="AC473">
        <f>IF(VLOOKUP(D473,Sku_Consolidated!A2:S948,19,FALSE)="SHOWCASE", VLOOKUP(U473,Store_Showcase!B2:N134,13, FALSE), IF(VLOOKUP(D473,Sku_Consolidated!A2:S948,19,FALSE)="VAM",VLOOKUP(U473,Store_VAM!B2:N271,13, FALSE),VLOOKUP(U473,Store_SRP!B2:N103,13, FALSE)))</f>
      </c>
      <c r="AD473">
        <f>IF(IFERROR(AC473,TRUE)=TRUE, "-","OK")</f>
      </c>
      <c r="AE473">
        <f>IF(IFERROR(VLOOKUP(U473,Store_Showcase!B2:H134,{5}, FALSE), TRUE)=TRUE, IF(IFERROR(VLOOKUP(U473,Store_SRP!B2:H103,{5}, FALSE), TRUE)=TRUE,VLOOKUP(U473,Store_VAM!B2:H271,{5}, FALSE),VLOOKUP(U473,Store_SRP!B2:H103,{5}, FALSE)), VLOOKUP(U473,Store_Showcase!B2:H134,{5}, FALSE))</f>
      </c>
      <c r="AF473">
        <f>IF(IFERROR(VLOOKUP(U473,Store_Showcase!B2:H134,{6}, FALSE), TRUE)=TRUE, IF(IFERROR(VLOOKUP(U473,Store_SRP!B2:H103,{6}, FALSE), TRUE)=TRUE,VLOOKUP(U473,Store_VAM!B2:H271,{6}, FALSE),VLOOKUP(U473,Store_SRP!B2:H103,{6}, FALSE)), VLOOKUP(U473,Store_Showcase!B2:H134,{6}, FALSE))</f>
      </c>
      <c r="AG473">
        <f>VLOOKUP(D473,Sku_Consolidated!A2:R948,18,FALSE)</f>
      </c>
      <c r="AH473">
        <f>VLOOKUP(D473,Sku_Consolidated!A2:S948,19,FALSE)</f>
      </c>
      <c r="AI473">
        <f>VLOOKUP(D473,Sku_Consolidated!A2:T948,20,FALSE)</f>
      </c>
    </row>
    <row r="474" spans="1:35" x14ac:dyDescent="0.25">
      <c r="A474">
        <v>2024</v>
      </c>
      <c r="B474" t="s">
        <v>30</v>
      </c>
      <c r="C474" t="s">
        <v>31</v>
      </c>
      <c r="D474">
        <v>21834</v>
      </c>
      <c r="E474" t="s">
        <v>303</v>
      </c>
      <c r="F474" s="12" t="s">
        <v>110</v>
      </c>
      <c r="G474" s="12" t="s">
        <v>110</v>
      </c>
      <c r="H474" t="s">
        <v>10</v>
      </c>
      <c r="I474" s="13" t="s">
        <v>528</v>
      </c>
      <c r="J474" s="13">
        <f>IF(H474="EA", I474, 0)</f>
      </c>
      <c r="K474" s="13">
        <f>IF(H474="KG", I474, I474 * VLOOKUP(D474,Sku_Consolidated!A2:U948,21,FALSE))</f>
      </c>
      <c r="L474" s="14" t="s">
        <v>36</v>
      </c>
      <c r="M474">
        <v>88</v>
      </c>
      <c r="N474" s="14" t="s">
        <v>958</v>
      </c>
      <c r="O474" s="14" t="s">
        <v>959</v>
      </c>
      <c r="P474" s="14" t="s">
        <v>36</v>
      </c>
      <c r="Q474" s="14" t="s">
        <v>959</v>
      </c>
      <c r="R474">
        <f>IF(IFERROR(VLOOKUP(U474,Store_Showcase!B2:H134,7, FALSE), TRUE)=TRUE, IF(IFERROR(VLOOKUP(U474,Store_SRP!B2:H103,7, FALSE), TRUE)=TRUE,VLOOKUP(U474,Store_VAM!B2:H271,7, FALSE),VLOOKUP(U474,Store_SRP!B2:H103,7, FALSE)), VLOOKUP(U474,Store_Showcase!B2:H134,7, FALSE))</f>
      </c>
      <c r="S474">
        <f>IF(IFERROR(VLOOKUP(U474,Store_Showcase!B2:K134,10, FALSE), TRUE)=TRUE, IF(IFERROR(VLOOKUP(U474,Store_SRP!B2:K103,10, FALSE), TRUE)=TRUE,VLOOKUP(U474,Store_VAM!B2:K271,10, FALSE),VLOOKUP(U474,Store_SRP!B2:K103,10, FALSE)), VLOOKUP(U474,Store_Showcase!B2:K134,10, FALSE))</f>
      </c>
      <c r="T474">
        <f>IF(VLOOKUP(D474,Sku_Consolidated!A2:S948,19,FALSE)="SHOWCASE", VLOOKUP(U474,Store_Showcase!B2:L134,11, FALSE), IF(VLOOKUP(D474,Sku_Consolidated!A2:S948,19,FALSE)="VAM",VLOOKUP(U474,Store_VAM!B2:L271,11, FALSE),VLOOKUP(U474,Store_SRP!B2:L103,11, FALSE)))</f>
      </c>
      <c r="U474" s="14">
        <v>2012</v>
      </c>
      <c r="V474">
        <f>IF(VLOOKUP(D474,Sku_Consolidated!A2:S948,19,FALSE)="SHOWCASE", VLOOKUP(U474,Store_Showcase!B2:C134,2, FALSE), IF(VLOOKUP(D474,Sku_Consolidated!A2:S948,19,FALSE)="VAM",VLOOKUP(U474,Store_VAM!B2:C271,2, FALSE),VLOOKUP(U474,Store_SRP!B2:C103,2, FALSE)))</f>
      </c>
      <c r="W474">
        <f>VLOOKUP(D474,Sku_Consolidated!A2:G948, 7, FALSE)</f>
      </c>
      <c r="X474">
        <f>VLOOKUP(D474,Sku_Consolidated!A2:K948, 11, FALSE)</f>
      </c>
      <c r="Y474">
        <f>VLOOKUP(D474,Sku_Consolidated!A2:H948, 8, FALSE)</f>
      </c>
      <c r="Z474">
        <f>VLOOKUP(D474,Sku_Consolidated!A2:I948, 9, FALSE)</f>
      </c>
      <c r="AA474" t="s">
        <v>41</v>
      </c>
      <c r="AB474">
        <f>VLOOKUP(D474,Sku_Consolidated!A2:E948, {5}, FALSE)</f>
      </c>
      <c r="AC474">
        <f>IF(VLOOKUP(D474,Sku_Consolidated!A2:S948,19,FALSE)="SHOWCASE", VLOOKUP(U474,Store_Showcase!B2:N134,13, FALSE), IF(VLOOKUP(D474,Sku_Consolidated!A2:S948,19,FALSE)="VAM",VLOOKUP(U474,Store_VAM!B2:N271,13, FALSE),VLOOKUP(U474,Store_SRP!B2:N103,13, FALSE)))</f>
      </c>
      <c r="AD474">
        <f>IF(IFERROR(AC474,TRUE)=TRUE, "-","OK")</f>
      </c>
      <c r="AE474">
        <f>IF(IFERROR(VLOOKUP(U474,Store_Showcase!B2:H134,{5}, FALSE), TRUE)=TRUE, IF(IFERROR(VLOOKUP(U474,Store_SRP!B2:H103,{5}, FALSE), TRUE)=TRUE,VLOOKUP(U474,Store_VAM!B2:H271,{5}, FALSE),VLOOKUP(U474,Store_SRP!B2:H103,{5}, FALSE)), VLOOKUP(U474,Store_Showcase!B2:H134,{5}, FALSE))</f>
      </c>
      <c r="AF474">
        <f>IF(IFERROR(VLOOKUP(U474,Store_Showcase!B2:H134,{6}, FALSE), TRUE)=TRUE, IF(IFERROR(VLOOKUP(U474,Store_SRP!B2:H103,{6}, FALSE), TRUE)=TRUE,VLOOKUP(U474,Store_VAM!B2:H271,{6}, FALSE),VLOOKUP(U474,Store_SRP!B2:H103,{6}, FALSE)), VLOOKUP(U474,Store_Showcase!B2:H134,{6}, FALSE))</f>
      </c>
      <c r="AG474">
        <f>VLOOKUP(D474,Sku_Consolidated!A2:R948,18,FALSE)</f>
      </c>
      <c r="AH474">
        <f>VLOOKUP(D474,Sku_Consolidated!A2:S948,19,FALSE)</f>
      </c>
      <c r="AI474">
        <f>VLOOKUP(D474,Sku_Consolidated!A2:T948,20,FALSE)</f>
      </c>
    </row>
    <row r="475" spans="1:35" x14ac:dyDescent="0.25">
      <c r="A475">
        <v>2024</v>
      </c>
      <c r="B475" t="s">
        <v>30</v>
      </c>
      <c r="C475" t="s">
        <v>31</v>
      </c>
      <c r="D475">
        <v>21836</v>
      </c>
      <c r="E475" t="s">
        <v>960</v>
      </c>
      <c r="F475" s="12" t="s">
        <v>110</v>
      </c>
      <c r="G475" s="12" t="s">
        <v>110</v>
      </c>
      <c r="H475" t="s">
        <v>10</v>
      </c>
      <c r="I475" s="13" t="s">
        <v>480</v>
      </c>
      <c r="J475" s="13">
        <f>IF(H475="EA", I475, 0)</f>
      </c>
      <c r="K475" s="13">
        <f>IF(H475="KG", I475, I475 * VLOOKUP(D475,Sku_Consolidated!A2:U948,21,FALSE))</f>
      </c>
      <c r="L475" s="14" t="s">
        <v>36</v>
      </c>
      <c r="M475">
        <v>88</v>
      </c>
      <c r="N475" s="14" t="s">
        <v>961</v>
      </c>
      <c r="O475" s="14" t="s">
        <v>962</v>
      </c>
      <c r="P475" s="14" t="s">
        <v>36</v>
      </c>
      <c r="Q475" s="14" t="s">
        <v>962</v>
      </c>
      <c r="R475">
        <f>IF(IFERROR(VLOOKUP(U475,Store_Showcase!B2:H134,7, FALSE), TRUE)=TRUE, IF(IFERROR(VLOOKUP(U475,Store_SRP!B2:H103,7, FALSE), TRUE)=TRUE,VLOOKUP(U475,Store_VAM!B2:H271,7, FALSE),VLOOKUP(U475,Store_SRP!B2:H103,7, FALSE)), VLOOKUP(U475,Store_Showcase!B2:H134,7, FALSE))</f>
      </c>
      <c r="S475">
        <f>IF(IFERROR(VLOOKUP(U475,Store_Showcase!B2:K134,10, FALSE), TRUE)=TRUE, IF(IFERROR(VLOOKUP(U475,Store_SRP!B2:K103,10, FALSE), TRUE)=TRUE,VLOOKUP(U475,Store_VAM!B2:K271,10, FALSE),VLOOKUP(U475,Store_SRP!B2:K103,10, FALSE)), VLOOKUP(U475,Store_Showcase!B2:K134,10, FALSE))</f>
      </c>
      <c r="T475">
        <f>IF(VLOOKUP(D475,Sku_Consolidated!A2:S948,19,FALSE)="SHOWCASE", VLOOKUP(U475,Store_Showcase!B2:L134,11, FALSE), IF(VLOOKUP(D475,Sku_Consolidated!A2:S948,19,FALSE)="VAM",VLOOKUP(U475,Store_VAM!B2:L271,11, FALSE),VLOOKUP(U475,Store_SRP!B2:L103,11, FALSE)))</f>
      </c>
      <c r="U475" s="14">
        <v>2012</v>
      </c>
      <c r="V475">
        <f>IF(VLOOKUP(D475,Sku_Consolidated!A2:S948,19,FALSE)="SHOWCASE", VLOOKUP(U475,Store_Showcase!B2:C134,2, FALSE), IF(VLOOKUP(D475,Sku_Consolidated!A2:S948,19,FALSE)="VAM",VLOOKUP(U475,Store_VAM!B2:C271,2, FALSE),VLOOKUP(U475,Store_SRP!B2:C103,2, FALSE)))</f>
      </c>
      <c r="W475">
        <f>VLOOKUP(D475,Sku_Consolidated!A2:G948, 7, FALSE)</f>
      </c>
      <c r="X475">
        <f>VLOOKUP(D475,Sku_Consolidated!A2:K948, 11, FALSE)</f>
      </c>
      <c r="Y475">
        <f>VLOOKUP(D475,Sku_Consolidated!A2:H948, 8, FALSE)</f>
      </c>
      <c r="Z475">
        <f>VLOOKUP(D475,Sku_Consolidated!A2:I948, 9, FALSE)</f>
      </c>
      <c r="AA475" t="s">
        <v>41</v>
      </c>
      <c r="AB475">
        <f>VLOOKUP(D475,Sku_Consolidated!A2:E948, {5}, FALSE)</f>
      </c>
      <c r="AC475">
        <f>IF(VLOOKUP(D475,Sku_Consolidated!A2:S948,19,FALSE)="SHOWCASE", VLOOKUP(U475,Store_Showcase!B2:N134,13, FALSE), IF(VLOOKUP(D475,Sku_Consolidated!A2:S948,19,FALSE)="VAM",VLOOKUP(U475,Store_VAM!B2:N271,13, FALSE),VLOOKUP(U475,Store_SRP!B2:N103,13, FALSE)))</f>
      </c>
      <c r="AD475">
        <f>IF(IFERROR(AC475,TRUE)=TRUE, "-","OK")</f>
      </c>
      <c r="AE475">
        <f>IF(IFERROR(VLOOKUP(U475,Store_Showcase!B2:H134,{5}, FALSE), TRUE)=TRUE, IF(IFERROR(VLOOKUP(U475,Store_SRP!B2:H103,{5}, FALSE), TRUE)=TRUE,VLOOKUP(U475,Store_VAM!B2:H271,{5}, FALSE),VLOOKUP(U475,Store_SRP!B2:H103,{5}, FALSE)), VLOOKUP(U475,Store_Showcase!B2:H134,{5}, FALSE))</f>
      </c>
      <c r="AF475">
        <f>IF(IFERROR(VLOOKUP(U475,Store_Showcase!B2:H134,{6}, FALSE), TRUE)=TRUE, IF(IFERROR(VLOOKUP(U475,Store_SRP!B2:H103,{6}, FALSE), TRUE)=TRUE,VLOOKUP(U475,Store_VAM!B2:H271,{6}, FALSE),VLOOKUP(U475,Store_SRP!B2:H103,{6}, FALSE)), VLOOKUP(U475,Store_Showcase!B2:H134,{6}, FALSE))</f>
      </c>
      <c r="AG475">
        <f>VLOOKUP(D475,Sku_Consolidated!A2:R948,18,FALSE)</f>
      </c>
      <c r="AH475">
        <f>VLOOKUP(D475,Sku_Consolidated!A2:S948,19,FALSE)</f>
      </c>
      <c r="AI475">
        <f>VLOOKUP(D475,Sku_Consolidated!A2:T948,20,FALSE)</f>
      </c>
    </row>
    <row r="476" spans="1:35" x14ac:dyDescent="0.25">
      <c r="A476">
        <v>2024</v>
      </c>
      <c r="B476" t="s">
        <v>30</v>
      </c>
      <c r="C476" t="s">
        <v>31</v>
      </c>
      <c r="D476">
        <v>21837</v>
      </c>
      <c r="E476" t="s">
        <v>519</v>
      </c>
      <c r="F476" s="12" t="s">
        <v>110</v>
      </c>
      <c r="G476" s="12" t="s">
        <v>110</v>
      </c>
      <c r="H476" t="s">
        <v>10</v>
      </c>
      <c r="I476" s="13" t="s">
        <v>963</v>
      </c>
      <c r="J476" s="13">
        <f>IF(H476="EA", I476, 0)</f>
      </c>
      <c r="K476" s="13">
        <f>IF(H476="KG", I476, I476 * VLOOKUP(D476,Sku_Consolidated!A2:U948,21,FALSE))</f>
      </c>
      <c r="L476" s="14" t="s">
        <v>36</v>
      </c>
      <c r="M476">
        <v>88</v>
      </c>
      <c r="N476" s="14" t="s">
        <v>964</v>
      </c>
      <c r="O476" s="14" t="s">
        <v>965</v>
      </c>
      <c r="P476" s="14" t="s">
        <v>36</v>
      </c>
      <c r="Q476" s="14" t="s">
        <v>965</v>
      </c>
      <c r="R476">
        <f>IF(IFERROR(VLOOKUP(U476,Store_Showcase!B2:H134,7, FALSE), TRUE)=TRUE, IF(IFERROR(VLOOKUP(U476,Store_SRP!B2:H103,7, FALSE), TRUE)=TRUE,VLOOKUP(U476,Store_VAM!B2:H271,7, FALSE),VLOOKUP(U476,Store_SRP!B2:H103,7, FALSE)), VLOOKUP(U476,Store_Showcase!B2:H134,7, FALSE))</f>
      </c>
      <c r="S476">
        <f>IF(IFERROR(VLOOKUP(U476,Store_Showcase!B2:K134,10, FALSE), TRUE)=TRUE, IF(IFERROR(VLOOKUP(U476,Store_SRP!B2:K103,10, FALSE), TRUE)=TRUE,VLOOKUP(U476,Store_VAM!B2:K271,10, FALSE),VLOOKUP(U476,Store_SRP!B2:K103,10, FALSE)), VLOOKUP(U476,Store_Showcase!B2:K134,10, FALSE))</f>
      </c>
      <c r="T476">
        <f>IF(VLOOKUP(D476,Sku_Consolidated!A2:S948,19,FALSE)="SHOWCASE", VLOOKUP(U476,Store_Showcase!B2:L134,11, FALSE), IF(VLOOKUP(D476,Sku_Consolidated!A2:S948,19,FALSE)="VAM",VLOOKUP(U476,Store_VAM!B2:L271,11, FALSE),VLOOKUP(U476,Store_SRP!B2:L103,11, FALSE)))</f>
      </c>
      <c r="U476" s="14">
        <v>2012</v>
      </c>
      <c r="V476">
        <f>IF(VLOOKUP(D476,Sku_Consolidated!A2:S948,19,FALSE)="SHOWCASE", VLOOKUP(U476,Store_Showcase!B2:C134,2, FALSE), IF(VLOOKUP(D476,Sku_Consolidated!A2:S948,19,FALSE)="VAM",VLOOKUP(U476,Store_VAM!B2:C271,2, FALSE),VLOOKUP(U476,Store_SRP!B2:C103,2, FALSE)))</f>
      </c>
      <c r="W476">
        <f>VLOOKUP(D476,Sku_Consolidated!A2:G948, 7, FALSE)</f>
      </c>
      <c r="X476">
        <f>VLOOKUP(D476,Sku_Consolidated!A2:K948, 11, FALSE)</f>
      </c>
      <c r="Y476">
        <f>VLOOKUP(D476,Sku_Consolidated!A2:H948, 8, FALSE)</f>
      </c>
      <c r="Z476">
        <f>VLOOKUP(D476,Sku_Consolidated!A2:I948, 9, FALSE)</f>
      </c>
      <c r="AA476" t="s">
        <v>41</v>
      </c>
      <c r="AB476">
        <f>VLOOKUP(D476,Sku_Consolidated!A2:E948, {5}, FALSE)</f>
      </c>
      <c r="AC476">
        <f>IF(VLOOKUP(D476,Sku_Consolidated!A2:S948,19,FALSE)="SHOWCASE", VLOOKUP(U476,Store_Showcase!B2:N134,13, FALSE), IF(VLOOKUP(D476,Sku_Consolidated!A2:S948,19,FALSE)="VAM",VLOOKUP(U476,Store_VAM!B2:N271,13, FALSE),VLOOKUP(U476,Store_SRP!B2:N103,13, FALSE)))</f>
      </c>
      <c r="AD476">
        <f>IF(IFERROR(AC476,TRUE)=TRUE, "-","OK")</f>
      </c>
      <c r="AE476">
        <f>IF(IFERROR(VLOOKUP(U476,Store_Showcase!B2:H134,{5}, FALSE), TRUE)=TRUE, IF(IFERROR(VLOOKUP(U476,Store_SRP!B2:H103,{5}, FALSE), TRUE)=TRUE,VLOOKUP(U476,Store_VAM!B2:H271,{5}, FALSE),VLOOKUP(U476,Store_SRP!B2:H103,{5}, FALSE)), VLOOKUP(U476,Store_Showcase!B2:H134,{5}, FALSE))</f>
      </c>
      <c r="AF476">
        <f>IF(IFERROR(VLOOKUP(U476,Store_Showcase!B2:H134,{6}, FALSE), TRUE)=TRUE, IF(IFERROR(VLOOKUP(U476,Store_SRP!B2:H103,{6}, FALSE), TRUE)=TRUE,VLOOKUP(U476,Store_VAM!B2:H271,{6}, FALSE),VLOOKUP(U476,Store_SRP!B2:H103,{6}, FALSE)), VLOOKUP(U476,Store_Showcase!B2:H134,{6}, FALSE))</f>
      </c>
      <c r="AG476">
        <f>VLOOKUP(D476,Sku_Consolidated!A2:R948,18,FALSE)</f>
      </c>
      <c r="AH476">
        <f>VLOOKUP(D476,Sku_Consolidated!A2:S948,19,FALSE)</f>
      </c>
      <c r="AI476">
        <f>VLOOKUP(D476,Sku_Consolidated!A2:T948,20,FALSE)</f>
      </c>
    </row>
    <row r="477" spans="1:35" x14ac:dyDescent="0.25">
      <c r="A477">
        <v>2024</v>
      </c>
      <c r="B477" t="s">
        <v>30</v>
      </c>
      <c r="C477" t="s">
        <v>31</v>
      </c>
      <c r="D477">
        <v>21838</v>
      </c>
      <c r="E477" t="s">
        <v>249</v>
      </c>
      <c r="F477" s="12" t="s">
        <v>110</v>
      </c>
      <c r="G477" s="12" t="s">
        <v>110</v>
      </c>
      <c r="H477" t="s">
        <v>10</v>
      </c>
      <c r="I477" s="13" t="s">
        <v>486</v>
      </c>
      <c r="J477" s="13">
        <f>IF(H477="EA", I477, 0)</f>
      </c>
      <c r="K477" s="13">
        <f>IF(H477="KG", I477, I477 * VLOOKUP(D477,Sku_Consolidated!A2:U948,21,FALSE))</f>
      </c>
      <c r="L477" s="14" t="s">
        <v>36</v>
      </c>
      <c r="M477">
        <v>88</v>
      </c>
      <c r="N477" s="14" t="s">
        <v>966</v>
      </c>
      <c r="O477" s="14" t="s">
        <v>967</v>
      </c>
      <c r="P477" s="14" t="s">
        <v>36</v>
      </c>
      <c r="Q477" s="14" t="s">
        <v>967</v>
      </c>
      <c r="R477">
        <f>IF(IFERROR(VLOOKUP(U477,Store_Showcase!B2:H134,7, FALSE), TRUE)=TRUE, IF(IFERROR(VLOOKUP(U477,Store_SRP!B2:H103,7, FALSE), TRUE)=TRUE,VLOOKUP(U477,Store_VAM!B2:H271,7, FALSE),VLOOKUP(U477,Store_SRP!B2:H103,7, FALSE)), VLOOKUP(U477,Store_Showcase!B2:H134,7, FALSE))</f>
      </c>
      <c r="S477">
        <f>IF(IFERROR(VLOOKUP(U477,Store_Showcase!B2:K134,10, FALSE), TRUE)=TRUE, IF(IFERROR(VLOOKUP(U477,Store_SRP!B2:K103,10, FALSE), TRUE)=TRUE,VLOOKUP(U477,Store_VAM!B2:K271,10, FALSE),VLOOKUP(U477,Store_SRP!B2:K103,10, FALSE)), VLOOKUP(U477,Store_Showcase!B2:K134,10, FALSE))</f>
      </c>
      <c r="T477">
        <f>IF(VLOOKUP(D477,Sku_Consolidated!A2:S948,19,FALSE)="SHOWCASE", VLOOKUP(U477,Store_Showcase!B2:L134,11, FALSE), IF(VLOOKUP(D477,Sku_Consolidated!A2:S948,19,FALSE)="VAM",VLOOKUP(U477,Store_VAM!B2:L271,11, FALSE),VLOOKUP(U477,Store_SRP!B2:L103,11, FALSE)))</f>
      </c>
      <c r="U477" s="14">
        <v>2012</v>
      </c>
      <c r="V477">
        <f>IF(VLOOKUP(D477,Sku_Consolidated!A2:S948,19,FALSE)="SHOWCASE", VLOOKUP(U477,Store_Showcase!B2:C134,2, FALSE), IF(VLOOKUP(D477,Sku_Consolidated!A2:S948,19,FALSE)="VAM",VLOOKUP(U477,Store_VAM!B2:C271,2, FALSE),VLOOKUP(U477,Store_SRP!B2:C103,2, FALSE)))</f>
      </c>
      <c r="W477">
        <f>VLOOKUP(D477,Sku_Consolidated!A2:G948, 7, FALSE)</f>
      </c>
      <c r="X477">
        <f>VLOOKUP(D477,Sku_Consolidated!A2:K948, 11, FALSE)</f>
      </c>
      <c r="Y477">
        <f>VLOOKUP(D477,Sku_Consolidated!A2:H948, 8, FALSE)</f>
      </c>
      <c r="Z477">
        <f>VLOOKUP(D477,Sku_Consolidated!A2:I948, 9, FALSE)</f>
      </c>
      <c r="AA477" t="s">
        <v>41</v>
      </c>
      <c r="AB477">
        <f>VLOOKUP(D477,Sku_Consolidated!A2:E948, {5}, FALSE)</f>
      </c>
      <c r="AC477">
        <f>IF(VLOOKUP(D477,Sku_Consolidated!A2:S948,19,FALSE)="SHOWCASE", VLOOKUP(U477,Store_Showcase!B2:N134,13, FALSE), IF(VLOOKUP(D477,Sku_Consolidated!A2:S948,19,FALSE)="VAM",VLOOKUP(U477,Store_VAM!B2:N271,13, FALSE),VLOOKUP(U477,Store_SRP!B2:N103,13, FALSE)))</f>
      </c>
      <c r="AD477">
        <f>IF(IFERROR(AC477,TRUE)=TRUE, "-","OK")</f>
      </c>
      <c r="AE477">
        <f>IF(IFERROR(VLOOKUP(U477,Store_Showcase!B2:H134,{5}, FALSE), TRUE)=TRUE, IF(IFERROR(VLOOKUP(U477,Store_SRP!B2:H103,{5}, FALSE), TRUE)=TRUE,VLOOKUP(U477,Store_VAM!B2:H271,{5}, FALSE),VLOOKUP(U477,Store_SRP!B2:H103,{5}, FALSE)), VLOOKUP(U477,Store_Showcase!B2:H134,{5}, FALSE))</f>
      </c>
      <c r="AF477">
        <f>IF(IFERROR(VLOOKUP(U477,Store_Showcase!B2:H134,{6}, FALSE), TRUE)=TRUE, IF(IFERROR(VLOOKUP(U477,Store_SRP!B2:H103,{6}, FALSE), TRUE)=TRUE,VLOOKUP(U477,Store_VAM!B2:H271,{6}, FALSE),VLOOKUP(U477,Store_SRP!B2:H103,{6}, FALSE)), VLOOKUP(U477,Store_Showcase!B2:H134,{6}, FALSE))</f>
      </c>
      <c r="AG477">
        <f>VLOOKUP(D477,Sku_Consolidated!A2:R948,18,FALSE)</f>
      </c>
      <c r="AH477">
        <f>VLOOKUP(D477,Sku_Consolidated!A2:S948,19,FALSE)</f>
      </c>
      <c r="AI477">
        <f>VLOOKUP(D477,Sku_Consolidated!A2:T948,20,FALSE)</f>
      </c>
    </row>
    <row r="478" spans="1:35" x14ac:dyDescent="0.25">
      <c r="A478">
        <v>2024</v>
      </c>
      <c r="B478" t="s">
        <v>30</v>
      </c>
      <c r="C478" t="s">
        <v>31</v>
      </c>
      <c r="D478">
        <v>21841</v>
      </c>
      <c r="E478" t="s">
        <v>253</v>
      </c>
      <c r="F478" s="12" t="s">
        <v>110</v>
      </c>
      <c r="G478" s="12" t="s">
        <v>110</v>
      </c>
      <c r="H478" t="s">
        <v>10</v>
      </c>
      <c r="I478" s="13" t="s">
        <v>225</v>
      </c>
      <c r="J478" s="13">
        <f>IF(H478="EA", I478, 0)</f>
      </c>
      <c r="K478" s="13">
        <f>IF(H478="KG", I478, I478 * VLOOKUP(D478,Sku_Consolidated!A2:U948,21,FALSE))</f>
      </c>
      <c r="L478" s="14" t="s">
        <v>36</v>
      </c>
      <c r="M478">
        <v>88</v>
      </c>
      <c r="N478" s="14" t="s">
        <v>968</v>
      </c>
      <c r="O478" s="14" t="s">
        <v>969</v>
      </c>
      <c r="P478" s="14" t="s">
        <v>36</v>
      </c>
      <c r="Q478" s="14" t="s">
        <v>969</v>
      </c>
      <c r="R478">
        <f>IF(IFERROR(VLOOKUP(U478,Store_Showcase!B2:H134,7, FALSE), TRUE)=TRUE, IF(IFERROR(VLOOKUP(U478,Store_SRP!B2:H103,7, FALSE), TRUE)=TRUE,VLOOKUP(U478,Store_VAM!B2:H271,7, FALSE),VLOOKUP(U478,Store_SRP!B2:H103,7, FALSE)), VLOOKUP(U478,Store_Showcase!B2:H134,7, FALSE))</f>
      </c>
      <c r="S478">
        <f>IF(IFERROR(VLOOKUP(U478,Store_Showcase!B2:K134,10, FALSE), TRUE)=TRUE, IF(IFERROR(VLOOKUP(U478,Store_SRP!B2:K103,10, FALSE), TRUE)=TRUE,VLOOKUP(U478,Store_VAM!B2:K271,10, FALSE),VLOOKUP(U478,Store_SRP!B2:K103,10, FALSE)), VLOOKUP(U478,Store_Showcase!B2:K134,10, FALSE))</f>
      </c>
      <c r="T478">
        <f>IF(VLOOKUP(D478,Sku_Consolidated!A2:S948,19,FALSE)="SHOWCASE", VLOOKUP(U478,Store_Showcase!B2:L134,11, FALSE), IF(VLOOKUP(D478,Sku_Consolidated!A2:S948,19,FALSE)="VAM",VLOOKUP(U478,Store_VAM!B2:L271,11, FALSE),VLOOKUP(U478,Store_SRP!B2:L103,11, FALSE)))</f>
      </c>
      <c r="U478" s="14">
        <v>2012</v>
      </c>
      <c r="V478">
        <f>IF(VLOOKUP(D478,Sku_Consolidated!A2:S948,19,FALSE)="SHOWCASE", VLOOKUP(U478,Store_Showcase!B2:C134,2, FALSE), IF(VLOOKUP(D478,Sku_Consolidated!A2:S948,19,FALSE)="VAM",VLOOKUP(U478,Store_VAM!B2:C271,2, FALSE),VLOOKUP(U478,Store_SRP!B2:C103,2, FALSE)))</f>
      </c>
      <c r="W478">
        <f>VLOOKUP(D478,Sku_Consolidated!A2:G948, 7, FALSE)</f>
      </c>
      <c r="X478">
        <f>VLOOKUP(D478,Sku_Consolidated!A2:K948, 11, FALSE)</f>
      </c>
      <c r="Y478">
        <f>VLOOKUP(D478,Sku_Consolidated!A2:H948, 8, FALSE)</f>
      </c>
      <c r="Z478">
        <f>VLOOKUP(D478,Sku_Consolidated!A2:I948, 9, FALSE)</f>
      </c>
      <c r="AA478" t="s">
        <v>41</v>
      </c>
      <c r="AB478">
        <f>VLOOKUP(D478,Sku_Consolidated!A2:E948, {5}, FALSE)</f>
      </c>
      <c r="AC478">
        <f>IF(VLOOKUP(D478,Sku_Consolidated!A2:S948,19,FALSE)="SHOWCASE", VLOOKUP(U478,Store_Showcase!B2:N134,13, FALSE), IF(VLOOKUP(D478,Sku_Consolidated!A2:S948,19,FALSE)="VAM",VLOOKUP(U478,Store_VAM!B2:N271,13, FALSE),VLOOKUP(U478,Store_SRP!B2:N103,13, FALSE)))</f>
      </c>
      <c r="AD478">
        <f>IF(IFERROR(AC478,TRUE)=TRUE, "-","OK")</f>
      </c>
      <c r="AE478">
        <f>IF(IFERROR(VLOOKUP(U478,Store_Showcase!B2:H134,{5}, FALSE), TRUE)=TRUE, IF(IFERROR(VLOOKUP(U478,Store_SRP!B2:H103,{5}, FALSE), TRUE)=TRUE,VLOOKUP(U478,Store_VAM!B2:H271,{5}, FALSE),VLOOKUP(U478,Store_SRP!B2:H103,{5}, FALSE)), VLOOKUP(U478,Store_Showcase!B2:H134,{5}, FALSE))</f>
      </c>
      <c r="AF478">
        <f>IF(IFERROR(VLOOKUP(U478,Store_Showcase!B2:H134,{6}, FALSE), TRUE)=TRUE, IF(IFERROR(VLOOKUP(U478,Store_SRP!B2:H103,{6}, FALSE), TRUE)=TRUE,VLOOKUP(U478,Store_VAM!B2:H271,{6}, FALSE),VLOOKUP(U478,Store_SRP!B2:H103,{6}, FALSE)), VLOOKUP(U478,Store_Showcase!B2:H134,{6}, FALSE))</f>
      </c>
      <c r="AG478">
        <f>VLOOKUP(D478,Sku_Consolidated!A2:R948,18,FALSE)</f>
      </c>
      <c r="AH478">
        <f>VLOOKUP(D478,Sku_Consolidated!A2:S948,19,FALSE)</f>
      </c>
      <c r="AI478">
        <f>VLOOKUP(D478,Sku_Consolidated!A2:T948,20,FALSE)</f>
      </c>
    </row>
    <row r="479" spans="1:35" x14ac:dyDescent="0.25">
      <c r="A479">
        <v>2024</v>
      </c>
      <c r="B479" t="s">
        <v>30</v>
      </c>
      <c r="C479" t="s">
        <v>31</v>
      </c>
      <c r="D479">
        <v>21843</v>
      </c>
      <c r="E479" t="s">
        <v>216</v>
      </c>
      <c r="F479" s="12" t="s">
        <v>110</v>
      </c>
      <c r="G479" s="12" t="s">
        <v>110</v>
      </c>
      <c r="H479" t="s">
        <v>10</v>
      </c>
      <c r="I479" s="13" t="s">
        <v>620</v>
      </c>
      <c r="J479" s="13">
        <f>IF(H479="EA", I479, 0)</f>
      </c>
      <c r="K479" s="13">
        <f>IF(H479="KG", I479, I479 * VLOOKUP(D479,Sku_Consolidated!A2:U948,21,FALSE))</f>
      </c>
      <c r="L479" s="14" t="s">
        <v>36</v>
      </c>
      <c r="M479">
        <v>88</v>
      </c>
      <c r="N479" s="14" t="s">
        <v>970</v>
      </c>
      <c r="O479" s="14" t="s">
        <v>971</v>
      </c>
      <c r="P479" s="14" t="s">
        <v>36</v>
      </c>
      <c r="Q479" s="14" t="s">
        <v>971</v>
      </c>
      <c r="R479">
        <f>IF(IFERROR(VLOOKUP(U479,Store_Showcase!B2:H134,7, FALSE), TRUE)=TRUE, IF(IFERROR(VLOOKUP(U479,Store_SRP!B2:H103,7, FALSE), TRUE)=TRUE,VLOOKUP(U479,Store_VAM!B2:H271,7, FALSE),VLOOKUP(U479,Store_SRP!B2:H103,7, FALSE)), VLOOKUP(U479,Store_Showcase!B2:H134,7, FALSE))</f>
      </c>
      <c r="S479">
        <f>IF(IFERROR(VLOOKUP(U479,Store_Showcase!B2:K134,10, FALSE), TRUE)=TRUE, IF(IFERROR(VLOOKUP(U479,Store_SRP!B2:K103,10, FALSE), TRUE)=TRUE,VLOOKUP(U479,Store_VAM!B2:K271,10, FALSE),VLOOKUP(U479,Store_SRP!B2:K103,10, FALSE)), VLOOKUP(U479,Store_Showcase!B2:K134,10, FALSE))</f>
      </c>
      <c r="T479">
        <f>IF(VLOOKUP(D479,Sku_Consolidated!A2:S948,19,FALSE)="SHOWCASE", VLOOKUP(U479,Store_Showcase!B2:L134,11, FALSE), IF(VLOOKUP(D479,Sku_Consolidated!A2:S948,19,FALSE)="VAM",VLOOKUP(U479,Store_VAM!B2:L271,11, FALSE),VLOOKUP(U479,Store_SRP!B2:L103,11, FALSE)))</f>
      </c>
      <c r="U479" s="14">
        <v>2012</v>
      </c>
      <c r="V479">
        <f>IF(VLOOKUP(D479,Sku_Consolidated!A2:S948,19,FALSE)="SHOWCASE", VLOOKUP(U479,Store_Showcase!B2:C134,2, FALSE), IF(VLOOKUP(D479,Sku_Consolidated!A2:S948,19,FALSE)="VAM",VLOOKUP(U479,Store_VAM!B2:C271,2, FALSE),VLOOKUP(U479,Store_SRP!B2:C103,2, FALSE)))</f>
      </c>
      <c r="W479">
        <f>VLOOKUP(D479,Sku_Consolidated!A2:G948, 7, FALSE)</f>
      </c>
      <c r="X479">
        <f>VLOOKUP(D479,Sku_Consolidated!A2:K948, 11, FALSE)</f>
      </c>
      <c r="Y479">
        <f>VLOOKUP(D479,Sku_Consolidated!A2:H948, 8, FALSE)</f>
      </c>
      <c r="Z479">
        <f>VLOOKUP(D479,Sku_Consolidated!A2:I948, 9, FALSE)</f>
      </c>
      <c r="AA479" t="s">
        <v>41</v>
      </c>
      <c r="AB479">
        <f>VLOOKUP(D479,Sku_Consolidated!A2:E948, {5}, FALSE)</f>
      </c>
      <c r="AC479">
        <f>IF(VLOOKUP(D479,Sku_Consolidated!A2:S948,19,FALSE)="SHOWCASE", VLOOKUP(U479,Store_Showcase!B2:N134,13, FALSE), IF(VLOOKUP(D479,Sku_Consolidated!A2:S948,19,FALSE)="VAM",VLOOKUP(U479,Store_VAM!B2:N271,13, FALSE),VLOOKUP(U479,Store_SRP!B2:N103,13, FALSE)))</f>
      </c>
      <c r="AD479">
        <f>IF(IFERROR(AC479,TRUE)=TRUE, "-","OK")</f>
      </c>
      <c r="AE479">
        <f>IF(IFERROR(VLOOKUP(U479,Store_Showcase!B2:H134,{5}, FALSE), TRUE)=TRUE, IF(IFERROR(VLOOKUP(U479,Store_SRP!B2:H103,{5}, FALSE), TRUE)=TRUE,VLOOKUP(U479,Store_VAM!B2:H271,{5}, FALSE),VLOOKUP(U479,Store_SRP!B2:H103,{5}, FALSE)), VLOOKUP(U479,Store_Showcase!B2:H134,{5}, FALSE))</f>
      </c>
      <c r="AF479">
        <f>IF(IFERROR(VLOOKUP(U479,Store_Showcase!B2:H134,{6}, FALSE), TRUE)=TRUE, IF(IFERROR(VLOOKUP(U479,Store_SRP!B2:H103,{6}, FALSE), TRUE)=TRUE,VLOOKUP(U479,Store_VAM!B2:H271,{6}, FALSE),VLOOKUP(U479,Store_SRP!B2:H103,{6}, FALSE)), VLOOKUP(U479,Store_Showcase!B2:H134,{6}, FALSE))</f>
      </c>
      <c r="AG479">
        <f>VLOOKUP(D479,Sku_Consolidated!A2:R948,18,FALSE)</f>
      </c>
      <c r="AH479">
        <f>VLOOKUP(D479,Sku_Consolidated!A2:S948,19,FALSE)</f>
      </c>
      <c r="AI479">
        <f>VLOOKUP(D479,Sku_Consolidated!A2:T948,20,FALSE)</f>
      </c>
    </row>
    <row r="480" spans="1:35" x14ac:dyDescent="0.25">
      <c r="A480">
        <v>2024</v>
      </c>
      <c r="B480" t="s">
        <v>30</v>
      </c>
      <c r="C480" t="s">
        <v>31</v>
      </c>
      <c r="D480">
        <v>21844</v>
      </c>
      <c r="E480" t="s">
        <v>220</v>
      </c>
      <c r="F480" s="12" t="s">
        <v>110</v>
      </c>
      <c r="G480" s="12" t="s">
        <v>110</v>
      </c>
      <c r="H480" t="s">
        <v>10</v>
      </c>
      <c r="I480" s="13" t="s">
        <v>972</v>
      </c>
      <c r="J480" s="13">
        <f>IF(H480="EA", I480, 0)</f>
      </c>
      <c r="K480" s="13">
        <f>IF(H480="KG", I480, I480 * VLOOKUP(D480,Sku_Consolidated!A2:U948,21,FALSE))</f>
      </c>
      <c r="L480" s="14" t="s">
        <v>36</v>
      </c>
      <c r="M480">
        <v>88</v>
      </c>
      <c r="N480" s="14" t="s">
        <v>973</v>
      </c>
      <c r="O480" s="14" t="s">
        <v>974</v>
      </c>
      <c r="P480" s="14" t="s">
        <v>36</v>
      </c>
      <c r="Q480" s="14" t="s">
        <v>974</v>
      </c>
      <c r="R480">
        <f>IF(IFERROR(VLOOKUP(U480,Store_Showcase!B2:H134,7, FALSE), TRUE)=TRUE, IF(IFERROR(VLOOKUP(U480,Store_SRP!B2:H103,7, FALSE), TRUE)=TRUE,VLOOKUP(U480,Store_VAM!B2:H271,7, FALSE),VLOOKUP(U480,Store_SRP!B2:H103,7, FALSE)), VLOOKUP(U480,Store_Showcase!B2:H134,7, FALSE))</f>
      </c>
      <c r="S480">
        <f>IF(IFERROR(VLOOKUP(U480,Store_Showcase!B2:K134,10, FALSE), TRUE)=TRUE, IF(IFERROR(VLOOKUP(U480,Store_SRP!B2:K103,10, FALSE), TRUE)=TRUE,VLOOKUP(U480,Store_VAM!B2:K271,10, FALSE),VLOOKUP(U480,Store_SRP!B2:K103,10, FALSE)), VLOOKUP(U480,Store_Showcase!B2:K134,10, FALSE))</f>
      </c>
      <c r="T480">
        <f>IF(VLOOKUP(D480,Sku_Consolidated!A2:S948,19,FALSE)="SHOWCASE", VLOOKUP(U480,Store_Showcase!B2:L134,11, FALSE), IF(VLOOKUP(D480,Sku_Consolidated!A2:S948,19,FALSE)="VAM",VLOOKUP(U480,Store_VAM!B2:L271,11, FALSE),VLOOKUP(U480,Store_SRP!B2:L103,11, FALSE)))</f>
      </c>
      <c r="U480" s="14">
        <v>2012</v>
      </c>
      <c r="V480">
        <f>IF(VLOOKUP(D480,Sku_Consolidated!A2:S948,19,FALSE)="SHOWCASE", VLOOKUP(U480,Store_Showcase!B2:C134,2, FALSE), IF(VLOOKUP(D480,Sku_Consolidated!A2:S948,19,FALSE)="VAM",VLOOKUP(U480,Store_VAM!B2:C271,2, FALSE),VLOOKUP(U480,Store_SRP!B2:C103,2, FALSE)))</f>
      </c>
      <c r="W480">
        <f>VLOOKUP(D480,Sku_Consolidated!A2:G948, 7, FALSE)</f>
      </c>
      <c r="X480">
        <f>VLOOKUP(D480,Sku_Consolidated!A2:K948, 11, FALSE)</f>
      </c>
      <c r="Y480">
        <f>VLOOKUP(D480,Sku_Consolidated!A2:H948, 8, FALSE)</f>
      </c>
      <c r="Z480">
        <f>VLOOKUP(D480,Sku_Consolidated!A2:I948, 9, FALSE)</f>
      </c>
      <c r="AA480" t="s">
        <v>41</v>
      </c>
      <c r="AB480">
        <f>VLOOKUP(D480,Sku_Consolidated!A2:E948, {5}, FALSE)</f>
      </c>
      <c r="AC480">
        <f>IF(VLOOKUP(D480,Sku_Consolidated!A2:S948,19,FALSE)="SHOWCASE", VLOOKUP(U480,Store_Showcase!B2:N134,13, FALSE), IF(VLOOKUP(D480,Sku_Consolidated!A2:S948,19,FALSE)="VAM",VLOOKUP(U480,Store_VAM!B2:N271,13, FALSE),VLOOKUP(U480,Store_SRP!B2:N103,13, FALSE)))</f>
      </c>
      <c r="AD480">
        <f>IF(IFERROR(AC480,TRUE)=TRUE, "-","OK")</f>
      </c>
      <c r="AE480">
        <f>IF(IFERROR(VLOOKUP(U480,Store_Showcase!B2:H134,{5}, FALSE), TRUE)=TRUE, IF(IFERROR(VLOOKUP(U480,Store_SRP!B2:H103,{5}, FALSE), TRUE)=TRUE,VLOOKUP(U480,Store_VAM!B2:H271,{5}, FALSE),VLOOKUP(U480,Store_SRP!B2:H103,{5}, FALSE)), VLOOKUP(U480,Store_Showcase!B2:H134,{5}, FALSE))</f>
      </c>
      <c r="AF480">
        <f>IF(IFERROR(VLOOKUP(U480,Store_Showcase!B2:H134,{6}, FALSE), TRUE)=TRUE, IF(IFERROR(VLOOKUP(U480,Store_SRP!B2:H103,{6}, FALSE), TRUE)=TRUE,VLOOKUP(U480,Store_VAM!B2:H271,{6}, FALSE),VLOOKUP(U480,Store_SRP!B2:H103,{6}, FALSE)), VLOOKUP(U480,Store_Showcase!B2:H134,{6}, FALSE))</f>
      </c>
      <c r="AG480">
        <f>VLOOKUP(D480,Sku_Consolidated!A2:R948,18,FALSE)</f>
      </c>
      <c r="AH480">
        <f>VLOOKUP(D480,Sku_Consolidated!A2:S948,19,FALSE)</f>
      </c>
      <c r="AI480">
        <f>VLOOKUP(D480,Sku_Consolidated!A2:T948,20,FALSE)</f>
      </c>
    </row>
    <row r="481" spans="1:35" x14ac:dyDescent="0.25">
      <c r="A481">
        <v>2024</v>
      </c>
      <c r="B481" t="s">
        <v>30</v>
      </c>
      <c r="C481" t="s">
        <v>31</v>
      </c>
      <c r="D481">
        <v>21846</v>
      </c>
      <c r="E481" t="s">
        <v>433</v>
      </c>
      <c r="F481" s="12" t="s">
        <v>110</v>
      </c>
      <c r="G481" s="12" t="s">
        <v>110</v>
      </c>
      <c r="H481" t="s">
        <v>10</v>
      </c>
      <c r="I481" s="13" t="s">
        <v>975</v>
      </c>
      <c r="J481" s="13">
        <f>IF(H481="EA", I481, 0)</f>
      </c>
      <c r="K481" s="13">
        <f>IF(H481="KG", I481, I481 * VLOOKUP(D481,Sku_Consolidated!A2:U948,21,FALSE))</f>
      </c>
      <c r="L481" s="14" t="s">
        <v>36</v>
      </c>
      <c r="M481">
        <v>88</v>
      </c>
      <c r="N481" s="14" t="s">
        <v>976</v>
      </c>
      <c r="O481" s="14" t="s">
        <v>977</v>
      </c>
      <c r="P481" s="14" t="s">
        <v>36</v>
      </c>
      <c r="Q481" s="14" t="s">
        <v>977</v>
      </c>
      <c r="R481">
        <f>IF(IFERROR(VLOOKUP(U481,Store_Showcase!B2:H134,7, FALSE), TRUE)=TRUE, IF(IFERROR(VLOOKUP(U481,Store_SRP!B2:H103,7, FALSE), TRUE)=TRUE,VLOOKUP(U481,Store_VAM!B2:H271,7, FALSE),VLOOKUP(U481,Store_SRP!B2:H103,7, FALSE)), VLOOKUP(U481,Store_Showcase!B2:H134,7, FALSE))</f>
      </c>
      <c r="S481">
        <f>IF(IFERROR(VLOOKUP(U481,Store_Showcase!B2:K134,10, FALSE), TRUE)=TRUE, IF(IFERROR(VLOOKUP(U481,Store_SRP!B2:K103,10, FALSE), TRUE)=TRUE,VLOOKUP(U481,Store_VAM!B2:K271,10, FALSE),VLOOKUP(U481,Store_SRP!B2:K103,10, FALSE)), VLOOKUP(U481,Store_Showcase!B2:K134,10, FALSE))</f>
      </c>
      <c r="T481">
        <f>IF(VLOOKUP(D481,Sku_Consolidated!A2:S948,19,FALSE)="SHOWCASE", VLOOKUP(U481,Store_Showcase!B2:L134,11, FALSE), IF(VLOOKUP(D481,Sku_Consolidated!A2:S948,19,FALSE)="VAM",VLOOKUP(U481,Store_VAM!B2:L271,11, FALSE),VLOOKUP(U481,Store_SRP!B2:L103,11, FALSE)))</f>
      </c>
      <c r="U481" s="14">
        <v>2012</v>
      </c>
      <c r="V481">
        <f>IF(VLOOKUP(D481,Sku_Consolidated!A2:S948,19,FALSE)="SHOWCASE", VLOOKUP(U481,Store_Showcase!B2:C134,2, FALSE), IF(VLOOKUP(D481,Sku_Consolidated!A2:S948,19,FALSE)="VAM",VLOOKUP(U481,Store_VAM!B2:C271,2, FALSE),VLOOKUP(U481,Store_SRP!B2:C103,2, FALSE)))</f>
      </c>
      <c r="W481">
        <f>VLOOKUP(D481,Sku_Consolidated!A2:G948, 7, FALSE)</f>
      </c>
      <c r="X481">
        <f>VLOOKUP(D481,Sku_Consolidated!A2:K948, 11, FALSE)</f>
      </c>
      <c r="Y481">
        <f>VLOOKUP(D481,Sku_Consolidated!A2:H948, 8, FALSE)</f>
      </c>
      <c r="Z481">
        <f>VLOOKUP(D481,Sku_Consolidated!A2:I948, 9, FALSE)</f>
      </c>
      <c r="AA481" t="s">
        <v>41</v>
      </c>
      <c r="AB481">
        <f>VLOOKUP(D481,Sku_Consolidated!A2:E948, {5}, FALSE)</f>
      </c>
      <c r="AC481">
        <f>IF(VLOOKUP(D481,Sku_Consolidated!A2:S948,19,FALSE)="SHOWCASE", VLOOKUP(U481,Store_Showcase!B2:N134,13, FALSE), IF(VLOOKUP(D481,Sku_Consolidated!A2:S948,19,FALSE)="VAM",VLOOKUP(U481,Store_VAM!B2:N271,13, FALSE),VLOOKUP(U481,Store_SRP!B2:N103,13, FALSE)))</f>
      </c>
      <c r="AD481">
        <f>IF(IFERROR(AC481,TRUE)=TRUE, "-","OK")</f>
      </c>
      <c r="AE481">
        <f>IF(IFERROR(VLOOKUP(U481,Store_Showcase!B2:H134,{5}, FALSE), TRUE)=TRUE, IF(IFERROR(VLOOKUP(U481,Store_SRP!B2:H103,{5}, FALSE), TRUE)=TRUE,VLOOKUP(U481,Store_VAM!B2:H271,{5}, FALSE),VLOOKUP(U481,Store_SRP!B2:H103,{5}, FALSE)), VLOOKUP(U481,Store_Showcase!B2:H134,{5}, FALSE))</f>
      </c>
      <c r="AF481">
        <f>IF(IFERROR(VLOOKUP(U481,Store_Showcase!B2:H134,{6}, FALSE), TRUE)=TRUE, IF(IFERROR(VLOOKUP(U481,Store_SRP!B2:H103,{6}, FALSE), TRUE)=TRUE,VLOOKUP(U481,Store_VAM!B2:H271,{6}, FALSE),VLOOKUP(U481,Store_SRP!B2:H103,{6}, FALSE)), VLOOKUP(U481,Store_Showcase!B2:H134,{6}, FALSE))</f>
      </c>
      <c r="AG481">
        <f>VLOOKUP(D481,Sku_Consolidated!A2:R948,18,FALSE)</f>
      </c>
      <c r="AH481">
        <f>VLOOKUP(D481,Sku_Consolidated!A2:S948,19,FALSE)</f>
      </c>
      <c r="AI481">
        <f>VLOOKUP(D481,Sku_Consolidated!A2:T948,20,FALSE)</f>
      </c>
    </row>
    <row r="482" spans="1:35" x14ac:dyDescent="0.25">
      <c r="A482">
        <v>2024</v>
      </c>
      <c r="B482" t="s">
        <v>30</v>
      </c>
      <c r="C482" t="s">
        <v>31</v>
      </c>
      <c r="D482">
        <v>21855</v>
      </c>
      <c r="E482" t="s">
        <v>440</v>
      </c>
      <c r="F482" s="12" t="s">
        <v>110</v>
      </c>
      <c r="G482" s="12" t="s">
        <v>110</v>
      </c>
      <c r="H482" t="s">
        <v>10</v>
      </c>
      <c r="I482" s="13" t="s">
        <v>595</v>
      </c>
      <c r="J482" s="13">
        <f>IF(H482="EA", I482, 0)</f>
      </c>
      <c r="K482" s="13">
        <f>IF(H482="KG", I482, I482 * VLOOKUP(D482,Sku_Consolidated!A2:U948,21,FALSE))</f>
      </c>
      <c r="L482" s="14" t="s">
        <v>36</v>
      </c>
      <c r="M482">
        <v>88</v>
      </c>
      <c r="N482" s="14" t="s">
        <v>978</v>
      </c>
      <c r="O482" s="14" t="s">
        <v>979</v>
      </c>
      <c r="P482" s="14" t="s">
        <v>36</v>
      </c>
      <c r="Q482" s="14" t="s">
        <v>979</v>
      </c>
      <c r="R482">
        <f>IF(IFERROR(VLOOKUP(U482,Store_Showcase!B2:H134,7, FALSE), TRUE)=TRUE, IF(IFERROR(VLOOKUP(U482,Store_SRP!B2:H103,7, FALSE), TRUE)=TRUE,VLOOKUP(U482,Store_VAM!B2:H271,7, FALSE),VLOOKUP(U482,Store_SRP!B2:H103,7, FALSE)), VLOOKUP(U482,Store_Showcase!B2:H134,7, FALSE))</f>
      </c>
      <c r="S482">
        <f>IF(IFERROR(VLOOKUP(U482,Store_Showcase!B2:K134,10, FALSE), TRUE)=TRUE, IF(IFERROR(VLOOKUP(U482,Store_SRP!B2:K103,10, FALSE), TRUE)=TRUE,VLOOKUP(U482,Store_VAM!B2:K271,10, FALSE),VLOOKUP(U482,Store_SRP!B2:K103,10, FALSE)), VLOOKUP(U482,Store_Showcase!B2:K134,10, FALSE))</f>
      </c>
      <c r="T482">
        <f>IF(VLOOKUP(D482,Sku_Consolidated!A2:S948,19,FALSE)="SHOWCASE", VLOOKUP(U482,Store_Showcase!B2:L134,11, FALSE), IF(VLOOKUP(D482,Sku_Consolidated!A2:S948,19,FALSE)="VAM",VLOOKUP(U482,Store_VAM!B2:L271,11, FALSE),VLOOKUP(U482,Store_SRP!B2:L103,11, FALSE)))</f>
      </c>
      <c r="U482" s="14">
        <v>2012</v>
      </c>
      <c r="V482">
        <f>IF(VLOOKUP(D482,Sku_Consolidated!A2:S948,19,FALSE)="SHOWCASE", VLOOKUP(U482,Store_Showcase!B2:C134,2, FALSE), IF(VLOOKUP(D482,Sku_Consolidated!A2:S948,19,FALSE)="VAM",VLOOKUP(U482,Store_VAM!B2:C271,2, FALSE),VLOOKUP(U482,Store_SRP!B2:C103,2, FALSE)))</f>
      </c>
      <c r="W482">
        <f>VLOOKUP(D482,Sku_Consolidated!A2:G948, 7, FALSE)</f>
      </c>
      <c r="X482">
        <f>VLOOKUP(D482,Sku_Consolidated!A2:K948, 11, FALSE)</f>
      </c>
      <c r="Y482">
        <f>VLOOKUP(D482,Sku_Consolidated!A2:H948, 8, FALSE)</f>
      </c>
      <c r="Z482">
        <f>VLOOKUP(D482,Sku_Consolidated!A2:I948, 9, FALSE)</f>
      </c>
      <c r="AA482" t="s">
        <v>41</v>
      </c>
      <c r="AB482">
        <f>VLOOKUP(D482,Sku_Consolidated!A2:E948, {5}, FALSE)</f>
      </c>
      <c r="AC482">
        <f>IF(VLOOKUP(D482,Sku_Consolidated!A2:S948,19,FALSE)="SHOWCASE", VLOOKUP(U482,Store_Showcase!B2:N134,13, FALSE), IF(VLOOKUP(D482,Sku_Consolidated!A2:S948,19,FALSE)="VAM",VLOOKUP(U482,Store_VAM!B2:N271,13, FALSE),VLOOKUP(U482,Store_SRP!B2:N103,13, FALSE)))</f>
      </c>
      <c r="AD482">
        <f>IF(IFERROR(AC482,TRUE)=TRUE, "-","OK")</f>
      </c>
      <c r="AE482">
        <f>IF(IFERROR(VLOOKUP(U482,Store_Showcase!B2:H134,{5}, FALSE), TRUE)=TRUE, IF(IFERROR(VLOOKUP(U482,Store_SRP!B2:H103,{5}, FALSE), TRUE)=TRUE,VLOOKUP(U482,Store_VAM!B2:H271,{5}, FALSE),VLOOKUP(U482,Store_SRP!B2:H103,{5}, FALSE)), VLOOKUP(U482,Store_Showcase!B2:H134,{5}, FALSE))</f>
      </c>
      <c r="AF482">
        <f>IF(IFERROR(VLOOKUP(U482,Store_Showcase!B2:H134,{6}, FALSE), TRUE)=TRUE, IF(IFERROR(VLOOKUP(U482,Store_SRP!B2:H103,{6}, FALSE), TRUE)=TRUE,VLOOKUP(U482,Store_VAM!B2:H271,{6}, FALSE),VLOOKUP(U482,Store_SRP!B2:H103,{6}, FALSE)), VLOOKUP(U482,Store_Showcase!B2:H134,{6}, FALSE))</f>
      </c>
      <c r="AG482">
        <f>VLOOKUP(D482,Sku_Consolidated!A2:R948,18,FALSE)</f>
      </c>
      <c r="AH482">
        <f>VLOOKUP(D482,Sku_Consolidated!A2:S948,19,FALSE)</f>
      </c>
      <c r="AI482">
        <f>VLOOKUP(D482,Sku_Consolidated!A2:T948,20,FALSE)</f>
      </c>
    </row>
    <row r="483" spans="1:35" x14ac:dyDescent="0.25">
      <c r="A483">
        <v>2024</v>
      </c>
      <c r="B483" t="s">
        <v>30</v>
      </c>
      <c r="C483" t="s">
        <v>31</v>
      </c>
      <c r="D483">
        <v>21859</v>
      </c>
      <c r="E483" t="s">
        <v>368</v>
      </c>
      <c r="F483" s="12" t="s">
        <v>110</v>
      </c>
      <c r="G483" s="12" t="s">
        <v>110</v>
      </c>
      <c r="H483" t="s">
        <v>10</v>
      </c>
      <c r="I483" s="13" t="s">
        <v>710</v>
      </c>
      <c r="J483" s="13">
        <f>IF(H483="EA", I483, 0)</f>
      </c>
      <c r="K483" s="13">
        <f>IF(H483="KG", I483, I483 * VLOOKUP(D483,Sku_Consolidated!A2:U948,21,FALSE))</f>
      </c>
      <c r="L483" s="14" t="s">
        <v>36</v>
      </c>
      <c r="M483">
        <v>88</v>
      </c>
      <c r="N483" s="14" t="s">
        <v>980</v>
      </c>
      <c r="O483" s="14" t="s">
        <v>981</v>
      </c>
      <c r="P483" s="14" t="s">
        <v>36</v>
      </c>
      <c r="Q483" s="14" t="s">
        <v>981</v>
      </c>
      <c r="R483">
        <f>IF(IFERROR(VLOOKUP(U483,Store_Showcase!B2:H134,7, FALSE), TRUE)=TRUE, IF(IFERROR(VLOOKUP(U483,Store_SRP!B2:H103,7, FALSE), TRUE)=TRUE,VLOOKUP(U483,Store_VAM!B2:H271,7, FALSE),VLOOKUP(U483,Store_SRP!B2:H103,7, FALSE)), VLOOKUP(U483,Store_Showcase!B2:H134,7, FALSE))</f>
      </c>
      <c r="S483">
        <f>IF(IFERROR(VLOOKUP(U483,Store_Showcase!B2:K134,10, FALSE), TRUE)=TRUE, IF(IFERROR(VLOOKUP(U483,Store_SRP!B2:K103,10, FALSE), TRUE)=TRUE,VLOOKUP(U483,Store_VAM!B2:K271,10, FALSE),VLOOKUP(U483,Store_SRP!B2:K103,10, FALSE)), VLOOKUP(U483,Store_Showcase!B2:K134,10, FALSE))</f>
      </c>
      <c r="T483">
        <f>IF(VLOOKUP(D483,Sku_Consolidated!A2:S948,19,FALSE)="SHOWCASE", VLOOKUP(U483,Store_Showcase!B2:L134,11, FALSE), IF(VLOOKUP(D483,Sku_Consolidated!A2:S948,19,FALSE)="VAM",VLOOKUP(U483,Store_VAM!B2:L271,11, FALSE),VLOOKUP(U483,Store_SRP!B2:L103,11, FALSE)))</f>
      </c>
      <c r="U483" s="14">
        <v>2012</v>
      </c>
      <c r="V483">
        <f>IF(VLOOKUP(D483,Sku_Consolidated!A2:S948,19,FALSE)="SHOWCASE", VLOOKUP(U483,Store_Showcase!B2:C134,2, FALSE), IF(VLOOKUP(D483,Sku_Consolidated!A2:S948,19,FALSE)="VAM",VLOOKUP(U483,Store_VAM!B2:C271,2, FALSE),VLOOKUP(U483,Store_SRP!B2:C103,2, FALSE)))</f>
      </c>
      <c r="W483">
        <f>VLOOKUP(D483,Sku_Consolidated!A2:G948, 7, FALSE)</f>
      </c>
      <c r="X483">
        <f>VLOOKUP(D483,Sku_Consolidated!A2:K948, 11, FALSE)</f>
      </c>
      <c r="Y483">
        <f>VLOOKUP(D483,Sku_Consolidated!A2:H948, 8, FALSE)</f>
      </c>
      <c r="Z483">
        <f>VLOOKUP(D483,Sku_Consolidated!A2:I948, 9, FALSE)</f>
      </c>
      <c r="AA483" t="s">
        <v>41</v>
      </c>
      <c r="AB483">
        <f>VLOOKUP(D483,Sku_Consolidated!A2:E948, {5}, FALSE)</f>
      </c>
      <c r="AC483">
        <f>IF(VLOOKUP(D483,Sku_Consolidated!A2:S948,19,FALSE)="SHOWCASE", VLOOKUP(U483,Store_Showcase!B2:N134,13, FALSE), IF(VLOOKUP(D483,Sku_Consolidated!A2:S948,19,FALSE)="VAM",VLOOKUP(U483,Store_VAM!B2:N271,13, FALSE),VLOOKUP(U483,Store_SRP!B2:N103,13, FALSE)))</f>
      </c>
      <c r="AD483">
        <f>IF(IFERROR(AC483,TRUE)=TRUE, "-","OK")</f>
      </c>
      <c r="AE483">
        <f>IF(IFERROR(VLOOKUP(U483,Store_Showcase!B2:H134,{5}, FALSE), TRUE)=TRUE, IF(IFERROR(VLOOKUP(U483,Store_SRP!B2:H103,{5}, FALSE), TRUE)=TRUE,VLOOKUP(U483,Store_VAM!B2:H271,{5}, FALSE),VLOOKUP(U483,Store_SRP!B2:H103,{5}, FALSE)), VLOOKUP(U483,Store_Showcase!B2:H134,{5}, FALSE))</f>
      </c>
      <c r="AF483">
        <f>IF(IFERROR(VLOOKUP(U483,Store_Showcase!B2:H134,{6}, FALSE), TRUE)=TRUE, IF(IFERROR(VLOOKUP(U483,Store_SRP!B2:H103,{6}, FALSE), TRUE)=TRUE,VLOOKUP(U483,Store_VAM!B2:H271,{6}, FALSE),VLOOKUP(U483,Store_SRP!B2:H103,{6}, FALSE)), VLOOKUP(U483,Store_Showcase!B2:H134,{6}, FALSE))</f>
      </c>
      <c r="AG483">
        <f>VLOOKUP(D483,Sku_Consolidated!A2:R948,18,FALSE)</f>
      </c>
      <c r="AH483">
        <f>VLOOKUP(D483,Sku_Consolidated!A2:S948,19,FALSE)</f>
      </c>
      <c r="AI483">
        <f>VLOOKUP(D483,Sku_Consolidated!A2:T948,20,FALSE)</f>
      </c>
    </row>
    <row r="484" spans="1:35" x14ac:dyDescent="0.25">
      <c r="A484">
        <v>2024</v>
      </c>
      <c r="B484" t="s">
        <v>30</v>
      </c>
      <c r="C484" t="s">
        <v>31</v>
      </c>
      <c r="D484">
        <v>21862</v>
      </c>
      <c r="E484" t="s">
        <v>443</v>
      </c>
      <c r="F484" s="12" t="s">
        <v>110</v>
      </c>
      <c r="G484" s="12" t="s">
        <v>110</v>
      </c>
      <c r="H484" t="s">
        <v>10</v>
      </c>
      <c r="I484" s="13" t="s">
        <v>672</v>
      </c>
      <c r="J484" s="13">
        <f>IF(H484="EA", I484, 0)</f>
      </c>
      <c r="K484" s="13">
        <f>IF(H484="KG", I484, I484 * VLOOKUP(D484,Sku_Consolidated!A2:U948,21,FALSE))</f>
      </c>
      <c r="L484" s="14" t="s">
        <v>36</v>
      </c>
      <c r="M484">
        <v>88</v>
      </c>
      <c r="N484" s="14" t="s">
        <v>982</v>
      </c>
      <c r="O484" s="14" t="s">
        <v>983</v>
      </c>
      <c r="P484" s="14" t="s">
        <v>36</v>
      </c>
      <c r="Q484" s="14" t="s">
        <v>983</v>
      </c>
      <c r="R484">
        <f>IF(IFERROR(VLOOKUP(U484,Store_Showcase!B2:H134,7, FALSE), TRUE)=TRUE, IF(IFERROR(VLOOKUP(U484,Store_SRP!B2:H103,7, FALSE), TRUE)=TRUE,VLOOKUP(U484,Store_VAM!B2:H271,7, FALSE),VLOOKUP(U484,Store_SRP!B2:H103,7, FALSE)), VLOOKUP(U484,Store_Showcase!B2:H134,7, FALSE))</f>
      </c>
      <c r="S484">
        <f>IF(IFERROR(VLOOKUP(U484,Store_Showcase!B2:K134,10, FALSE), TRUE)=TRUE, IF(IFERROR(VLOOKUP(U484,Store_SRP!B2:K103,10, FALSE), TRUE)=TRUE,VLOOKUP(U484,Store_VAM!B2:K271,10, FALSE),VLOOKUP(U484,Store_SRP!B2:K103,10, FALSE)), VLOOKUP(U484,Store_Showcase!B2:K134,10, FALSE))</f>
      </c>
      <c r="T484">
        <f>IF(VLOOKUP(D484,Sku_Consolidated!A2:S948,19,FALSE)="SHOWCASE", VLOOKUP(U484,Store_Showcase!B2:L134,11, FALSE), IF(VLOOKUP(D484,Sku_Consolidated!A2:S948,19,FALSE)="VAM",VLOOKUP(U484,Store_VAM!B2:L271,11, FALSE),VLOOKUP(U484,Store_SRP!B2:L103,11, FALSE)))</f>
      </c>
      <c r="U484" s="14">
        <v>2012</v>
      </c>
      <c r="V484">
        <f>IF(VLOOKUP(D484,Sku_Consolidated!A2:S948,19,FALSE)="SHOWCASE", VLOOKUP(U484,Store_Showcase!B2:C134,2, FALSE), IF(VLOOKUP(D484,Sku_Consolidated!A2:S948,19,FALSE)="VAM",VLOOKUP(U484,Store_VAM!B2:C271,2, FALSE),VLOOKUP(U484,Store_SRP!B2:C103,2, FALSE)))</f>
      </c>
      <c r="W484">
        <f>VLOOKUP(D484,Sku_Consolidated!A2:G948, 7, FALSE)</f>
      </c>
      <c r="X484">
        <f>VLOOKUP(D484,Sku_Consolidated!A2:K948, 11, FALSE)</f>
      </c>
      <c r="Y484">
        <f>VLOOKUP(D484,Sku_Consolidated!A2:H948, 8, FALSE)</f>
      </c>
      <c r="Z484">
        <f>VLOOKUP(D484,Sku_Consolidated!A2:I948, 9, FALSE)</f>
      </c>
      <c r="AA484" t="s">
        <v>41</v>
      </c>
      <c r="AB484">
        <f>VLOOKUP(D484,Sku_Consolidated!A2:E948, {5}, FALSE)</f>
      </c>
      <c r="AC484">
        <f>IF(VLOOKUP(D484,Sku_Consolidated!A2:S948,19,FALSE)="SHOWCASE", VLOOKUP(U484,Store_Showcase!B2:N134,13, FALSE), IF(VLOOKUP(D484,Sku_Consolidated!A2:S948,19,FALSE)="VAM",VLOOKUP(U484,Store_VAM!B2:N271,13, FALSE),VLOOKUP(U484,Store_SRP!B2:N103,13, FALSE)))</f>
      </c>
      <c r="AD484">
        <f>IF(IFERROR(AC484,TRUE)=TRUE, "-","OK")</f>
      </c>
      <c r="AE484">
        <f>IF(IFERROR(VLOOKUP(U484,Store_Showcase!B2:H134,{5}, FALSE), TRUE)=TRUE, IF(IFERROR(VLOOKUP(U484,Store_SRP!B2:H103,{5}, FALSE), TRUE)=TRUE,VLOOKUP(U484,Store_VAM!B2:H271,{5}, FALSE),VLOOKUP(U484,Store_SRP!B2:H103,{5}, FALSE)), VLOOKUP(U484,Store_Showcase!B2:H134,{5}, FALSE))</f>
      </c>
      <c r="AF484">
        <f>IF(IFERROR(VLOOKUP(U484,Store_Showcase!B2:H134,{6}, FALSE), TRUE)=TRUE, IF(IFERROR(VLOOKUP(U484,Store_SRP!B2:H103,{6}, FALSE), TRUE)=TRUE,VLOOKUP(U484,Store_VAM!B2:H271,{6}, FALSE),VLOOKUP(U484,Store_SRP!B2:H103,{6}, FALSE)), VLOOKUP(U484,Store_Showcase!B2:H134,{6}, FALSE))</f>
      </c>
      <c r="AG484">
        <f>VLOOKUP(D484,Sku_Consolidated!A2:R948,18,FALSE)</f>
      </c>
      <c r="AH484">
        <f>VLOOKUP(D484,Sku_Consolidated!A2:S948,19,FALSE)</f>
      </c>
      <c r="AI484">
        <f>VLOOKUP(D484,Sku_Consolidated!A2:T948,20,FALSE)</f>
      </c>
    </row>
    <row r="485" spans="1:35" x14ac:dyDescent="0.25">
      <c r="A485">
        <v>2024</v>
      </c>
      <c r="B485" t="s">
        <v>30</v>
      </c>
      <c r="C485" t="s">
        <v>31</v>
      </c>
      <c r="D485">
        <v>21870</v>
      </c>
      <c r="E485" t="s">
        <v>271</v>
      </c>
      <c r="F485" s="12" t="s">
        <v>110</v>
      </c>
      <c r="G485" s="12" t="s">
        <v>110</v>
      </c>
      <c r="H485" t="s">
        <v>10</v>
      </c>
      <c r="I485" s="13" t="s">
        <v>984</v>
      </c>
      <c r="J485" s="13">
        <f>IF(H485="EA", I485, 0)</f>
      </c>
      <c r="K485" s="13">
        <f>IF(H485="KG", I485, I485 * VLOOKUP(D485,Sku_Consolidated!A2:U948,21,FALSE))</f>
      </c>
      <c r="L485" s="14" t="s">
        <v>36</v>
      </c>
      <c r="M485">
        <v>88</v>
      </c>
      <c r="N485" s="14" t="s">
        <v>985</v>
      </c>
      <c r="O485" s="14" t="s">
        <v>986</v>
      </c>
      <c r="P485" s="14" t="s">
        <v>36</v>
      </c>
      <c r="Q485" s="14" t="s">
        <v>986</v>
      </c>
      <c r="R485">
        <f>IF(IFERROR(VLOOKUP(U485,Store_Showcase!B2:H134,7, FALSE), TRUE)=TRUE, IF(IFERROR(VLOOKUP(U485,Store_SRP!B2:H103,7, FALSE), TRUE)=TRUE,VLOOKUP(U485,Store_VAM!B2:H271,7, FALSE),VLOOKUP(U485,Store_SRP!B2:H103,7, FALSE)), VLOOKUP(U485,Store_Showcase!B2:H134,7, FALSE))</f>
      </c>
      <c r="S485">
        <f>IF(IFERROR(VLOOKUP(U485,Store_Showcase!B2:K134,10, FALSE), TRUE)=TRUE, IF(IFERROR(VLOOKUP(U485,Store_SRP!B2:K103,10, FALSE), TRUE)=TRUE,VLOOKUP(U485,Store_VAM!B2:K271,10, FALSE),VLOOKUP(U485,Store_SRP!B2:K103,10, FALSE)), VLOOKUP(U485,Store_Showcase!B2:K134,10, FALSE))</f>
      </c>
      <c r="T485">
        <f>IF(VLOOKUP(D485,Sku_Consolidated!A2:S948,19,FALSE)="SHOWCASE", VLOOKUP(U485,Store_Showcase!B2:L134,11, FALSE), IF(VLOOKUP(D485,Sku_Consolidated!A2:S948,19,FALSE)="VAM",VLOOKUP(U485,Store_VAM!B2:L271,11, FALSE),VLOOKUP(U485,Store_SRP!B2:L103,11, FALSE)))</f>
      </c>
      <c r="U485" s="14">
        <v>2012</v>
      </c>
      <c r="V485">
        <f>IF(VLOOKUP(D485,Sku_Consolidated!A2:S948,19,FALSE)="SHOWCASE", VLOOKUP(U485,Store_Showcase!B2:C134,2, FALSE), IF(VLOOKUP(D485,Sku_Consolidated!A2:S948,19,FALSE)="VAM",VLOOKUP(U485,Store_VAM!B2:C271,2, FALSE),VLOOKUP(U485,Store_SRP!B2:C103,2, FALSE)))</f>
      </c>
      <c r="W485">
        <f>VLOOKUP(D485,Sku_Consolidated!A2:G948, 7, FALSE)</f>
      </c>
      <c r="X485">
        <f>VLOOKUP(D485,Sku_Consolidated!A2:K948, 11, FALSE)</f>
      </c>
      <c r="Y485">
        <f>VLOOKUP(D485,Sku_Consolidated!A2:H948, 8, FALSE)</f>
      </c>
      <c r="Z485">
        <f>VLOOKUP(D485,Sku_Consolidated!A2:I948, 9, FALSE)</f>
      </c>
      <c r="AA485" t="s">
        <v>41</v>
      </c>
      <c r="AB485">
        <f>VLOOKUP(D485,Sku_Consolidated!A2:E948, {5}, FALSE)</f>
      </c>
      <c r="AC485">
        <f>IF(VLOOKUP(D485,Sku_Consolidated!A2:S948,19,FALSE)="SHOWCASE", VLOOKUP(U485,Store_Showcase!B2:N134,13, FALSE), IF(VLOOKUP(D485,Sku_Consolidated!A2:S948,19,FALSE)="VAM",VLOOKUP(U485,Store_VAM!B2:N271,13, FALSE),VLOOKUP(U485,Store_SRP!B2:N103,13, FALSE)))</f>
      </c>
      <c r="AD485">
        <f>IF(IFERROR(AC485,TRUE)=TRUE, "-","OK")</f>
      </c>
      <c r="AE485">
        <f>IF(IFERROR(VLOOKUP(U485,Store_Showcase!B2:H134,{5}, FALSE), TRUE)=TRUE, IF(IFERROR(VLOOKUP(U485,Store_SRP!B2:H103,{5}, FALSE), TRUE)=TRUE,VLOOKUP(U485,Store_VAM!B2:H271,{5}, FALSE),VLOOKUP(U485,Store_SRP!B2:H103,{5}, FALSE)), VLOOKUP(U485,Store_Showcase!B2:H134,{5}, FALSE))</f>
      </c>
      <c r="AF485">
        <f>IF(IFERROR(VLOOKUP(U485,Store_Showcase!B2:H134,{6}, FALSE), TRUE)=TRUE, IF(IFERROR(VLOOKUP(U485,Store_SRP!B2:H103,{6}, FALSE), TRUE)=TRUE,VLOOKUP(U485,Store_VAM!B2:H271,{6}, FALSE),VLOOKUP(U485,Store_SRP!B2:H103,{6}, FALSE)), VLOOKUP(U485,Store_Showcase!B2:H134,{6}, FALSE))</f>
      </c>
      <c r="AG485">
        <f>VLOOKUP(D485,Sku_Consolidated!A2:R948,18,FALSE)</f>
      </c>
      <c r="AH485">
        <f>VLOOKUP(D485,Sku_Consolidated!A2:S948,19,FALSE)</f>
      </c>
      <c r="AI485">
        <f>VLOOKUP(D485,Sku_Consolidated!A2:T948,20,FALSE)</f>
      </c>
    </row>
    <row r="486" spans="1:35" x14ac:dyDescent="0.25">
      <c r="A486">
        <v>2024</v>
      </c>
      <c r="B486" t="s">
        <v>30</v>
      </c>
      <c r="C486" t="s">
        <v>31</v>
      </c>
      <c r="D486">
        <v>21873</v>
      </c>
      <c r="E486" t="s">
        <v>405</v>
      </c>
      <c r="F486" s="12" t="s">
        <v>110</v>
      </c>
      <c r="G486" s="12" t="s">
        <v>110</v>
      </c>
      <c r="H486" t="s">
        <v>10</v>
      </c>
      <c r="I486" s="13" t="s">
        <v>837</v>
      </c>
      <c r="J486" s="13">
        <f>IF(H486="EA", I486, 0)</f>
      </c>
      <c r="K486" s="13">
        <f>IF(H486="KG", I486, I486 * VLOOKUP(D486,Sku_Consolidated!A2:U948,21,FALSE))</f>
      </c>
      <c r="L486" s="14" t="s">
        <v>36</v>
      </c>
      <c r="M486">
        <v>88</v>
      </c>
      <c r="N486" s="14" t="s">
        <v>987</v>
      </c>
      <c r="O486" s="14" t="s">
        <v>988</v>
      </c>
      <c r="P486" s="14" t="s">
        <v>36</v>
      </c>
      <c r="Q486" s="14" t="s">
        <v>988</v>
      </c>
      <c r="R486">
        <f>IF(IFERROR(VLOOKUP(U486,Store_Showcase!B2:H134,7, FALSE), TRUE)=TRUE, IF(IFERROR(VLOOKUP(U486,Store_SRP!B2:H103,7, FALSE), TRUE)=TRUE,VLOOKUP(U486,Store_VAM!B2:H271,7, FALSE),VLOOKUP(U486,Store_SRP!B2:H103,7, FALSE)), VLOOKUP(U486,Store_Showcase!B2:H134,7, FALSE))</f>
      </c>
      <c r="S486">
        <f>IF(IFERROR(VLOOKUP(U486,Store_Showcase!B2:K134,10, FALSE), TRUE)=TRUE, IF(IFERROR(VLOOKUP(U486,Store_SRP!B2:K103,10, FALSE), TRUE)=TRUE,VLOOKUP(U486,Store_VAM!B2:K271,10, FALSE),VLOOKUP(U486,Store_SRP!B2:K103,10, FALSE)), VLOOKUP(U486,Store_Showcase!B2:K134,10, FALSE))</f>
      </c>
      <c r="T486">
        <f>IF(VLOOKUP(D486,Sku_Consolidated!A2:S948,19,FALSE)="SHOWCASE", VLOOKUP(U486,Store_Showcase!B2:L134,11, FALSE), IF(VLOOKUP(D486,Sku_Consolidated!A2:S948,19,FALSE)="VAM",VLOOKUP(U486,Store_VAM!B2:L271,11, FALSE),VLOOKUP(U486,Store_SRP!B2:L103,11, FALSE)))</f>
      </c>
      <c r="U486" s="14">
        <v>2012</v>
      </c>
      <c r="V486">
        <f>IF(VLOOKUP(D486,Sku_Consolidated!A2:S948,19,FALSE)="SHOWCASE", VLOOKUP(U486,Store_Showcase!B2:C134,2, FALSE), IF(VLOOKUP(D486,Sku_Consolidated!A2:S948,19,FALSE)="VAM",VLOOKUP(U486,Store_VAM!B2:C271,2, FALSE),VLOOKUP(U486,Store_SRP!B2:C103,2, FALSE)))</f>
      </c>
      <c r="W486">
        <f>VLOOKUP(D486,Sku_Consolidated!A2:G948, 7, FALSE)</f>
      </c>
      <c r="X486">
        <f>VLOOKUP(D486,Sku_Consolidated!A2:K948, 11, FALSE)</f>
      </c>
      <c r="Y486">
        <f>VLOOKUP(D486,Sku_Consolidated!A2:H948, 8, FALSE)</f>
      </c>
      <c r="Z486">
        <f>VLOOKUP(D486,Sku_Consolidated!A2:I948, 9, FALSE)</f>
      </c>
      <c r="AA486" t="s">
        <v>41</v>
      </c>
      <c r="AB486">
        <f>VLOOKUP(D486,Sku_Consolidated!A2:E948, {5}, FALSE)</f>
      </c>
      <c r="AC486">
        <f>IF(VLOOKUP(D486,Sku_Consolidated!A2:S948,19,FALSE)="SHOWCASE", VLOOKUP(U486,Store_Showcase!B2:N134,13, FALSE), IF(VLOOKUP(D486,Sku_Consolidated!A2:S948,19,FALSE)="VAM",VLOOKUP(U486,Store_VAM!B2:N271,13, FALSE),VLOOKUP(U486,Store_SRP!B2:N103,13, FALSE)))</f>
      </c>
      <c r="AD486">
        <f>IF(IFERROR(AC486,TRUE)=TRUE, "-","OK")</f>
      </c>
      <c r="AE486">
        <f>IF(IFERROR(VLOOKUP(U486,Store_Showcase!B2:H134,{5}, FALSE), TRUE)=TRUE, IF(IFERROR(VLOOKUP(U486,Store_SRP!B2:H103,{5}, FALSE), TRUE)=TRUE,VLOOKUP(U486,Store_VAM!B2:H271,{5}, FALSE),VLOOKUP(U486,Store_SRP!B2:H103,{5}, FALSE)), VLOOKUP(U486,Store_Showcase!B2:H134,{5}, FALSE))</f>
      </c>
      <c r="AF486">
        <f>IF(IFERROR(VLOOKUP(U486,Store_Showcase!B2:H134,{6}, FALSE), TRUE)=TRUE, IF(IFERROR(VLOOKUP(U486,Store_SRP!B2:H103,{6}, FALSE), TRUE)=TRUE,VLOOKUP(U486,Store_VAM!B2:H271,{6}, FALSE),VLOOKUP(U486,Store_SRP!B2:H103,{6}, FALSE)), VLOOKUP(U486,Store_Showcase!B2:H134,{6}, FALSE))</f>
      </c>
      <c r="AG486">
        <f>VLOOKUP(D486,Sku_Consolidated!A2:R948,18,FALSE)</f>
      </c>
      <c r="AH486">
        <f>VLOOKUP(D486,Sku_Consolidated!A2:S948,19,FALSE)</f>
      </c>
      <c r="AI486">
        <f>VLOOKUP(D486,Sku_Consolidated!A2:T948,20,FALSE)</f>
      </c>
    </row>
    <row r="487" spans="1:35" x14ac:dyDescent="0.25">
      <c r="A487">
        <v>2024</v>
      </c>
      <c r="B487" t="s">
        <v>30</v>
      </c>
      <c r="C487" t="s">
        <v>31</v>
      </c>
      <c r="D487">
        <v>21882</v>
      </c>
      <c r="E487" t="s">
        <v>332</v>
      </c>
      <c r="F487" s="12" t="s">
        <v>110</v>
      </c>
      <c r="G487" s="12" t="s">
        <v>110</v>
      </c>
      <c r="H487" t="s">
        <v>10</v>
      </c>
      <c r="I487" s="13" t="s">
        <v>989</v>
      </c>
      <c r="J487" s="13">
        <f>IF(H487="EA", I487, 0)</f>
      </c>
      <c r="K487" s="13">
        <f>IF(H487="KG", I487, I487 * VLOOKUP(D487,Sku_Consolidated!A2:U948,21,FALSE))</f>
      </c>
      <c r="L487" s="14" t="s">
        <v>36</v>
      </c>
      <c r="M487">
        <v>88</v>
      </c>
      <c r="N487" s="14" t="s">
        <v>990</v>
      </c>
      <c r="O487" s="14" t="s">
        <v>991</v>
      </c>
      <c r="P487" s="14" t="s">
        <v>36</v>
      </c>
      <c r="Q487" s="14" t="s">
        <v>991</v>
      </c>
      <c r="R487">
        <f>IF(IFERROR(VLOOKUP(U487,Store_Showcase!B2:H134,7, FALSE), TRUE)=TRUE, IF(IFERROR(VLOOKUP(U487,Store_SRP!B2:H103,7, FALSE), TRUE)=TRUE,VLOOKUP(U487,Store_VAM!B2:H271,7, FALSE),VLOOKUP(U487,Store_SRP!B2:H103,7, FALSE)), VLOOKUP(U487,Store_Showcase!B2:H134,7, FALSE))</f>
      </c>
      <c r="S487">
        <f>IF(IFERROR(VLOOKUP(U487,Store_Showcase!B2:K134,10, FALSE), TRUE)=TRUE, IF(IFERROR(VLOOKUP(U487,Store_SRP!B2:K103,10, FALSE), TRUE)=TRUE,VLOOKUP(U487,Store_VAM!B2:K271,10, FALSE),VLOOKUP(U487,Store_SRP!B2:K103,10, FALSE)), VLOOKUP(U487,Store_Showcase!B2:K134,10, FALSE))</f>
      </c>
      <c r="T487">
        <f>IF(VLOOKUP(D487,Sku_Consolidated!A2:S948,19,FALSE)="SHOWCASE", VLOOKUP(U487,Store_Showcase!B2:L134,11, FALSE), IF(VLOOKUP(D487,Sku_Consolidated!A2:S948,19,FALSE)="VAM",VLOOKUP(U487,Store_VAM!B2:L271,11, FALSE),VLOOKUP(U487,Store_SRP!B2:L103,11, FALSE)))</f>
      </c>
      <c r="U487" s="14">
        <v>2012</v>
      </c>
      <c r="V487">
        <f>IF(VLOOKUP(D487,Sku_Consolidated!A2:S948,19,FALSE)="SHOWCASE", VLOOKUP(U487,Store_Showcase!B2:C134,2, FALSE), IF(VLOOKUP(D487,Sku_Consolidated!A2:S948,19,FALSE)="VAM",VLOOKUP(U487,Store_VAM!B2:C271,2, FALSE),VLOOKUP(U487,Store_SRP!B2:C103,2, FALSE)))</f>
      </c>
      <c r="W487">
        <f>VLOOKUP(D487,Sku_Consolidated!A2:G948, 7, FALSE)</f>
      </c>
      <c r="X487">
        <f>VLOOKUP(D487,Sku_Consolidated!A2:K948, 11, FALSE)</f>
      </c>
      <c r="Y487">
        <f>VLOOKUP(D487,Sku_Consolidated!A2:H948, 8, FALSE)</f>
      </c>
      <c r="Z487">
        <f>VLOOKUP(D487,Sku_Consolidated!A2:I948, 9, FALSE)</f>
      </c>
      <c r="AA487" t="s">
        <v>41</v>
      </c>
      <c r="AB487">
        <f>VLOOKUP(D487,Sku_Consolidated!A2:E948, {5}, FALSE)</f>
      </c>
      <c r="AC487">
        <f>IF(VLOOKUP(D487,Sku_Consolidated!A2:S948,19,FALSE)="SHOWCASE", VLOOKUP(U487,Store_Showcase!B2:N134,13, FALSE), IF(VLOOKUP(D487,Sku_Consolidated!A2:S948,19,FALSE)="VAM",VLOOKUP(U487,Store_VAM!B2:N271,13, FALSE),VLOOKUP(U487,Store_SRP!B2:N103,13, FALSE)))</f>
      </c>
      <c r="AD487">
        <f>IF(IFERROR(AC487,TRUE)=TRUE, "-","OK")</f>
      </c>
      <c r="AE487">
        <f>IF(IFERROR(VLOOKUP(U487,Store_Showcase!B2:H134,{5}, FALSE), TRUE)=TRUE, IF(IFERROR(VLOOKUP(U487,Store_SRP!B2:H103,{5}, FALSE), TRUE)=TRUE,VLOOKUP(U487,Store_VAM!B2:H271,{5}, FALSE),VLOOKUP(U487,Store_SRP!B2:H103,{5}, FALSE)), VLOOKUP(U487,Store_Showcase!B2:H134,{5}, FALSE))</f>
      </c>
      <c r="AF487">
        <f>IF(IFERROR(VLOOKUP(U487,Store_Showcase!B2:H134,{6}, FALSE), TRUE)=TRUE, IF(IFERROR(VLOOKUP(U487,Store_SRP!B2:H103,{6}, FALSE), TRUE)=TRUE,VLOOKUP(U487,Store_VAM!B2:H271,{6}, FALSE),VLOOKUP(U487,Store_SRP!B2:H103,{6}, FALSE)), VLOOKUP(U487,Store_Showcase!B2:H134,{6}, FALSE))</f>
      </c>
      <c r="AG487">
        <f>VLOOKUP(D487,Sku_Consolidated!A2:R948,18,FALSE)</f>
      </c>
      <c r="AH487">
        <f>VLOOKUP(D487,Sku_Consolidated!A2:S948,19,FALSE)</f>
      </c>
      <c r="AI487">
        <f>VLOOKUP(D487,Sku_Consolidated!A2:T948,20,FALSE)</f>
      </c>
    </row>
    <row r="488" spans="1:35" x14ac:dyDescent="0.25">
      <c r="A488">
        <v>2024</v>
      </c>
      <c r="B488" t="s">
        <v>30</v>
      </c>
      <c r="C488" t="s">
        <v>31</v>
      </c>
      <c r="D488">
        <v>21921</v>
      </c>
      <c r="E488" t="s">
        <v>232</v>
      </c>
      <c r="F488" s="12" t="s">
        <v>110</v>
      </c>
      <c r="G488" s="12" t="s">
        <v>110</v>
      </c>
      <c r="H488" t="s">
        <v>10</v>
      </c>
      <c r="I488" s="13" t="s">
        <v>992</v>
      </c>
      <c r="J488" s="13">
        <f>IF(H488="EA", I488, 0)</f>
      </c>
      <c r="K488" s="13">
        <f>IF(H488="KG", I488, I488 * VLOOKUP(D488,Sku_Consolidated!A2:U948,21,FALSE))</f>
      </c>
      <c r="L488" s="14" t="s">
        <v>36</v>
      </c>
      <c r="M488">
        <v>86</v>
      </c>
      <c r="N488" s="14" t="s">
        <v>993</v>
      </c>
      <c r="O488" s="14" t="s">
        <v>994</v>
      </c>
      <c r="P488" s="14" t="s">
        <v>36</v>
      </c>
      <c r="Q488" s="14" t="s">
        <v>994</v>
      </c>
      <c r="R488">
        <f>IF(IFERROR(VLOOKUP(U488,Store_Showcase!B2:H134,7, FALSE), TRUE)=TRUE, IF(IFERROR(VLOOKUP(U488,Store_SRP!B2:H103,7, FALSE), TRUE)=TRUE,VLOOKUP(U488,Store_VAM!B2:H271,7, FALSE),VLOOKUP(U488,Store_SRP!B2:H103,7, FALSE)), VLOOKUP(U488,Store_Showcase!B2:H134,7, FALSE))</f>
      </c>
      <c r="S488">
        <f>IF(IFERROR(VLOOKUP(U488,Store_Showcase!B2:K134,10, FALSE), TRUE)=TRUE, IF(IFERROR(VLOOKUP(U488,Store_SRP!B2:K103,10, FALSE), TRUE)=TRUE,VLOOKUP(U488,Store_VAM!B2:K271,10, FALSE),VLOOKUP(U488,Store_SRP!B2:K103,10, FALSE)), VLOOKUP(U488,Store_Showcase!B2:K134,10, FALSE))</f>
      </c>
      <c r="T488">
        <f>IF(VLOOKUP(D488,Sku_Consolidated!A2:S948,19,FALSE)="SHOWCASE", VLOOKUP(U488,Store_Showcase!B2:L134,11, FALSE), IF(VLOOKUP(D488,Sku_Consolidated!A2:S948,19,FALSE)="VAM",VLOOKUP(U488,Store_VAM!B2:L271,11, FALSE),VLOOKUP(U488,Store_SRP!B2:L103,11, FALSE)))</f>
      </c>
      <c r="U488" s="14">
        <v>2012</v>
      </c>
      <c r="V488">
        <f>IF(VLOOKUP(D488,Sku_Consolidated!A2:S948,19,FALSE)="SHOWCASE", VLOOKUP(U488,Store_Showcase!B2:C134,2, FALSE), IF(VLOOKUP(D488,Sku_Consolidated!A2:S948,19,FALSE)="VAM",VLOOKUP(U488,Store_VAM!B2:C271,2, FALSE),VLOOKUP(U488,Store_SRP!B2:C103,2, FALSE)))</f>
      </c>
      <c r="W488">
        <f>VLOOKUP(D488,Sku_Consolidated!A2:G948, 7, FALSE)</f>
      </c>
      <c r="X488">
        <f>VLOOKUP(D488,Sku_Consolidated!A2:K948, 11, FALSE)</f>
      </c>
      <c r="Y488">
        <f>VLOOKUP(D488,Sku_Consolidated!A2:H948, 8, FALSE)</f>
      </c>
      <c r="Z488">
        <f>VLOOKUP(D488,Sku_Consolidated!A2:I948, 9, FALSE)</f>
      </c>
      <c r="AA488" t="s">
        <v>41</v>
      </c>
      <c r="AB488">
        <f>VLOOKUP(D488,Sku_Consolidated!A2:E948, {5}, FALSE)</f>
      </c>
      <c r="AC488">
        <f>IF(VLOOKUP(D488,Sku_Consolidated!A2:S948,19,FALSE)="SHOWCASE", VLOOKUP(U488,Store_Showcase!B2:N134,13, FALSE), IF(VLOOKUP(D488,Sku_Consolidated!A2:S948,19,FALSE)="VAM",VLOOKUP(U488,Store_VAM!B2:N271,13, FALSE),VLOOKUP(U488,Store_SRP!B2:N103,13, FALSE)))</f>
      </c>
      <c r="AD488">
        <f>IF(IFERROR(AC488,TRUE)=TRUE, "-","OK")</f>
      </c>
      <c r="AE488">
        <f>IF(IFERROR(VLOOKUP(U488,Store_Showcase!B2:H134,{5}, FALSE), TRUE)=TRUE, IF(IFERROR(VLOOKUP(U488,Store_SRP!B2:H103,{5}, FALSE), TRUE)=TRUE,VLOOKUP(U488,Store_VAM!B2:H271,{5}, FALSE),VLOOKUP(U488,Store_SRP!B2:H103,{5}, FALSE)), VLOOKUP(U488,Store_Showcase!B2:H134,{5}, FALSE))</f>
      </c>
      <c r="AF488">
        <f>IF(IFERROR(VLOOKUP(U488,Store_Showcase!B2:H134,{6}, FALSE), TRUE)=TRUE, IF(IFERROR(VLOOKUP(U488,Store_SRP!B2:H103,{6}, FALSE), TRUE)=TRUE,VLOOKUP(U488,Store_VAM!B2:H271,{6}, FALSE),VLOOKUP(U488,Store_SRP!B2:H103,{6}, FALSE)), VLOOKUP(U488,Store_Showcase!B2:H134,{6}, FALSE))</f>
      </c>
      <c r="AG488">
        <f>VLOOKUP(D488,Sku_Consolidated!A2:R948,18,FALSE)</f>
      </c>
      <c r="AH488">
        <f>VLOOKUP(D488,Sku_Consolidated!A2:S948,19,FALSE)</f>
      </c>
      <c r="AI488">
        <f>VLOOKUP(D488,Sku_Consolidated!A2:T948,20,FALSE)</f>
      </c>
    </row>
    <row r="489" spans="1:35" x14ac:dyDescent="0.25">
      <c r="A489">
        <v>2024</v>
      </c>
      <c r="B489" t="s">
        <v>30</v>
      </c>
      <c r="C489" t="s">
        <v>31</v>
      </c>
      <c r="D489">
        <v>21825</v>
      </c>
      <c r="E489" t="s">
        <v>208</v>
      </c>
      <c r="F489" s="12" t="s">
        <v>168</v>
      </c>
      <c r="G489" s="12" t="s">
        <v>168</v>
      </c>
      <c r="H489" t="s">
        <v>10</v>
      </c>
      <c r="I489" s="13" t="s">
        <v>818</v>
      </c>
      <c r="J489" s="13">
        <f>IF(H489="EA", I489, 0)</f>
      </c>
      <c r="K489" s="13">
        <f>IF(H489="KG", I489, I489 * VLOOKUP(D489,Sku_Consolidated!A2:U948,21,FALSE))</f>
      </c>
      <c r="L489" s="14" t="s">
        <v>36</v>
      </c>
      <c r="M489">
        <v>88</v>
      </c>
      <c r="N489" s="14" t="s">
        <v>995</v>
      </c>
      <c r="O489" s="14" t="s">
        <v>996</v>
      </c>
      <c r="P489" s="14" t="s">
        <v>36</v>
      </c>
      <c r="Q489" s="14" t="s">
        <v>996</v>
      </c>
      <c r="R489">
        <f>IF(IFERROR(VLOOKUP(U489,Store_Showcase!B2:H134,7, FALSE), TRUE)=TRUE, IF(IFERROR(VLOOKUP(U489,Store_SRP!B2:H103,7, FALSE), TRUE)=TRUE,VLOOKUP(U489,Store_VAM!B2:H271,7, FALSE),VLOOKUP(U489,Store_SRP!B2:H103,7, FALSE)), VLOOKUP(U489,Store_Showcase!B2:H134,7, FALSE))</f>
      </c>
      <c r="S489">
        <f>IF(IFERROR(VLOOKUP(U489,Store_Showcase!B2:K134,10, FALSE), TRUE)=TRUE, IF(IFERROR(VLOOKUP(U489,Store_SRP!B2:K103,10, FALSE), TRUE)=TRUE,VLOOKUP(U489,Store_VAM!B2:K271,10, FALSE),VLOOKUP(U489,Store_SRP!B2:K103,10, FALSE)), VLOOKUP(U489,Store_Showcase!B2:K134,10, FALSE))</f>
      </c>
      <c r="T489">
        <f>IF(VLOOKUP(D489,Sku_Consolidated!A2:S948,19,FALSE)="SHOWCASE", VLOOKUP(U489,Store_Showcase!B2:L134,11, FALSE), IF(VLOOKUP(D489,Sku_Consolidated!A2:S948,19,FALSE)="VAM",VLOOKUP(U489,Store_VAM!B2:L271,11, FALSE),VLOOKUP(U489,Store_SRP!B2:L103,11, FALSE)))</f>
      </c>
      <c r="U489" s="14">
        <v>2012</v>
      </c>
      <c r="V489">
        <f>IF(VLOOKUP(D489,Sku_Consolidated!A2:S948,19,FALSE)="SHOWCASE", VLOOKUP(U489,Store_Showcase!B2:C134,2, FALSE), IF(VLOOKUP(D489,Sku_Consolidated!A2:S948,19,FALSE)="VAM",VLOOKUP(U489,Store_VAM!B2:C271,2, FALSE),VLOOKUP(U489,Store_SRP!B2:C103,2, FALSE)))</f>
      </c>
      <c r="W489">
        <f>VLOOKUP(D489,Sku_Consolidated!A2:G948, 7, FALSE)</f>
      </c>
      <c r="X489">
        <f>VLOOKUP(D489,Sku_Consolidated!A2:K948, 11, FALSE)</f>
      </c>
      <c r="Y489">
        <f>VLOOKUP(D489,Sku_Consolidated!A2:H948, 8, FALSE)</f>
      </c>
      <c r="Z489">
        <f>VLOOKUP(D489,Sku_Consolidated!A2:I948, 9, FALSE)</f>
      </c>
      <c r="AA489" t="s">
        <v>41</v>
      </c>
      <c r="AB489">
        <f>VLOOKUP(D489,Sku_Consolidated!A2:E948, {5}, FALSE)</f>
      </c>
      <c r="AC489">
        <f>IF(VLOOKUP(D489,Sku_Consolidated!A2:S948,19,FALSE)="SHOWCASE", VLOOKUP(U489,Store_Showcase!B2:N134,13, FALSE), IF(VLOOKUP(D489,Sku_Consolidated!A2:S948,19,FALSE)="VAM",VLOOKUP(U489,Store_VAM!B2:N271,13, FALSE),VLOOKUP(U489,Store_SRP!B2:N103,13, FALSE)))</f>
      </c>
      <c r="AD489">
        <f>IF(IFERROR(AC489,TRUE)=TRUE, "-","OK")</f>
      </c>
      <c r="AE489">
        <f>IF(IFERROR(VLOOKUP(U489,Store_Showcase!B2:H134,{5}, FALSE), TRUE)=TRUE, IF(IFERROR(VLOOKUP(U489,Store_SRP!B2:H103,{5}, FALSE), TRUE)=TRUE,VLOOKUP(U489,Store_VAM!B2:H271,{5}, FALSE),VLOOKUP(U489,Store_SRP!B2:H103,{5}, FALSE)), VLOOKUP(U489,Store_Showcase!B2:H134,{5}, FALSE))</f>
      </c>
      <c r="AF489">
        <f>IF(IFERROR(VLOOKUP(U489,Store_Showcase!B2:H134,{6}, FALSE), TRUE)=TRUE, IF(IFERROR(VLOOKUP(U489,Store_SRP!B2:H103,{6}, FALSE), TRUE)=TRUE,VLOOKUP(U489,Store_VAM!B2:H271,{6}, FALSE),VLOOKUP(U489,Store_SRP!B2:H103,{6}, FALSE)), VLOOKUP(U489,Store_Showcase!B2:H134,{6}, FALSE))</f>
      </c>
      <c r="AG489">
        <f>VLOOKUP(D489,Sku_Consolidated!A2:R948,18,FALSE)</f>
      </c>
      <c r="AH489">
        <f>VLOOKUP(D489,Sku_Consolidated!A2:S948,19,FALSE)</f>
      </c>
      <c r="AI489">
        <f>VLOOKUP(D489,Sku_Consolidated!A2:T948,20,FALSE)</f>
      </c>
    </row>
    <row r="490" spans="1:35" x14ac:dyDescent="0.25">
      <c r="A490">
        <v>2024</v>
      </c>
      <c r="B490" t="s">
        <v>30</v>
      </c>
      <c r="C490" t="s">
        <v>31</v>
      </c>
      <c r="D490">
        <v>21834</v>
      </c>
      <c r="E490" t="s">
        <v>303</v>
      </c>
      <c r="F490" s="12" t="s">
        <v>168</v>
      </c>
      <c r="G490" s="12" t="s">
        <v>168</v>
      </c>
      <c r="H490" t="s">
        <v>10</v>
      </c>
      <c r="I490" s="13" t="s">
        <v>520</v>
      </c>
      <c r="J490" s="13">
        <f>IF(H490="EA", I490, 0)</f>
      </c>
      <c r="K490" s="13">
        <f>IF(H490="KG", I490, I490 * VLOOKUP(D490,Sku_Consolidated!A2:U948,21,FALSE))</f>
      </c>
      <c r="L490" s="14" t="s">
        <v>36</v>
      </c>
      <c r="M490">
        <v>88</v>
      </c>
      <c r="N490" s="14" t="s">
        <v>997</v>
      </c>
      <c r="O490" s="14" t="s">
        <v>998</v>
      </c>
      <c r="P490" s="14" t="s">
        <v>36</v>
      </c>
      <c r="Q490" s="14" t="s">
        <v>998</v>
      </c>
      <c r="R490">
        <f>IF(IFERROR(VLOOKUP(U490,Store_Showcase!B2:H134,7, FALSE), TRUE)=TRUE, IF(IFERROR(VLOOKUP(U490,Store_SRP!B2:H103,7, FALSE), TRUE)=TRUE,VLOOKUP(U490,Store_VAM!B2:H271,7, FALSE),VLOOKUP(U490,Store_SRP!B2:H103,7, FALSE)), VLOOKUP(U490,Store_Showcase!B2:H134,7, FALSE))</f>
      </c>
      <c r="S490">
        <f>IF(IFERROR(VLOOKUP(U490,Store_Showcase!B2:K134,10, FALSE), TRUE)=TRUE, IF(IFERROR(VLOOKUP(U490,Store_SRP!B2:K103,10, FALSE), TRUE)=TRUE,VLOOKUP(U490,Store_VAM!B2:K271,10, FALSE),VLOOKUP(U490,Store_SRP!B2:K103,10, FALSE)), VLOOKUP(U490,Store_Showcase!B2:K134,10, FALSE))</f>
      </c>
      <c r="T490">
        <f>IF(VLOOKUP(D490,Sku_Consolidated!A2:S948,19,FALSE)="SHOWCASE", VLOOKUP(U490,Store_Showcase!B2:L134,11, FALSE), IF(VLOOKUP(D490,Sku_Consolidated!A2:S948,19,FALSE)="VAM",VLOOKUP(U490,Store_VAM!B2:L271,11, FALSE),VLOOKUP(U490,Store_SRP!B2:L103,11, FALSE)))</f>
      </c>
      <c r="U490" s="14">
        <v>2012</v>
      </c>
      <c r="V490">
        <f>IF(VLOOKUP(D490,Sku_Consolidated!A2:S948,19,FALSE)="SHOWCASE", VLOOKUP(U490,Store_Showcase!B2:C134,2, FALSE), IF(VLOOKUP(D490,Sku_Consolidated!A2:S948,19,FALSE)="VAM",VLOOKUP(U490,Store_VAM!B2:C271,2, FALSE),VLOOKUP(U490,Store_SRP!B2:C103,2, FALSE)))</f>
      </c>
      <c r="W490">
        <f>VLOOKUP(D490,Sku_Consolidated!A2:G948, 7, FALSE)</f>
      </c>
      <c r="X490">
        <f>VLOOKUP(D490,Sku_Consolidated!A2:K948, 11, FALSE)</f>
      </c>
      <c r="Y490">
        <f>VLOOKUP(D490,Sku_Consolidated!A2:H948, 8, FALSE)</f>
      </c>
      <c r="Z490">
        <f>VLOOKUP(D490,Sku_Consolidated!A2:I948, 9, FALSE)</f>
      </c>
      <c r="AA490" t="s">
        <v>41</v>
      </c>
      <c r="AB490">
        <f>VLOOKUP(D490,Sku_Consolidated!A2:E948, {5}, FALSE)</f>
      </c>
      <c r="AC490">
        <f>IF(VLOOKUP(D490,Sku_Consolidated!A2:S948,19,FALSE)="SHOWCASE", VLOOKUP(U490,Store_Showcase!B2:N134,13, FALSE), IF(VLOOKUP(D490,Sku_Consolidated!A2:S948,19,FALSE)="VAM",VLOOKUP(U490,Store_VAM!B2:N271,13, FALSE),VLOOKUP(U490,Store_SRP!B2:N103,13, FALSE)))</f>
      </c>
      <c r="AD490">
        <f>IF(IFERROR(AC490,TRUE)=TRUE, "-","OK")</f>
      </c>
      <c r="AE490">
        <f>IF(IFERROR(VLOOKUP(U490,Store_Showcase!B2:H134,{5}, FALSE), TRUE)=TRUE, IF(IFERROR(VLOOKUP(U490,Store_SRP!B2:H103,{5}, FALSE), TRUE)=TRUE,VLOOKUP(U490,Store_VAM!B2:H271,{5}, FALSE),VLOOKUP(U490,Store_SRP!B2:H103,{5}, FALSE)), VLOOKUP(U490,Store_Showcase!B2:H134,{5}, FALSE))</f>
      </c>
      <c r="AF490">
        <f>IF(IFERROR(VLOOKUP(U490,Store_Showcase!B2:H134,{6}, FALSE), TRUE)=TRUE, IF(IFERROR(VLOOKUP(U490,Store_SRP!B2:H103,{6}, FALSE), TRUE)=TRUE,VLOOKUP(U490,Store_VAM!B2:H271,{6}, FALSE),VLOOKUP(U490,Store_SRP!B2:H103,{6}, FALSE)), VLOOKUP(U490,Store_Showcase!B2:H134,{6}, FALSE))</f>
      </c>
      <c r="AG490">
        <f>VLOOKUP(D490,Sku_Consolidated!A2:R948,18,FALSE)</f>
      </c>
      <c r="AH490">
        <f>VLOOKUP(D490,Sku_Consolidated!A2:S948,19,FALSE)</f>
      </c>
      <c r="AI490">
        <f>VLOOKUP(D490,Sku_Consolidated!A2:T948,20,FALSE)</f>
      </c>
    </row>
    <row r="491" spans="1:35" x14ac:dyDescent="0.25">
      <c r="A491">
        <v>2024</v>
      </c>
      <c r="B491" t="s">
        <v>30</v>
      </c>
      <c r="C491" t="s">
        <v>31</v>
      </c>
      <c r="D491">
        <v>21836</v>
      </c>
      <c r="E491" t="s">
        <v>960</v>
      </c>
      <c r="F491" s="12" t="s">
        <v>168</v>
      </c>
      <c r="G491" s="12" t="s">
        <v>168</v>
      </c>
      <c r="H491" t="s">
        <v>10</v>
      </c>
      <c r="I491" s="13" t="s">
        <v>999</v>
      </c>
      <c r="J491" s="13">
        <f>IF(H491="EA", I491, 0)</f>
      </c>
      <c r="K491" s="13">
        <f>IF(H491="KG", I491, I491 * VLOOKUP(D491,Sku_Consolidated!A2:U948,21,FALSE))</f>
      </c>
      <c r="L491" s="14" t="s">
        <v>36</v>
      </c>
      <c r="M491">
        <v>88</v>
      </c>
      <c r="N491" s="14" t="s">
        <v>1000</v>
      </c>
      <c r="O491" s="14" t="s">
        <v>1001</v>
      </c>
      <c r="P491" s="14" t="s">
        <v>36</v>
      </c>
      <c r="Q491" s="14" t="s">
        <v>1001</v>
      </c>
      <c r="R491">
        <f>IF(IFERROR(VLOOKUP(U491,Store_Showcase!B2:H134,7, FALSE), TRUE)=TRUE, IF(IFERROR(VLOOKUP(U491,Store_SRP!B2:H103,7, FALSE), TRUE)=TRUE,VLOOKUP(U491,Store_VAM!B2:H271,7, FALSE),VLOOKUP(U491,Store_SRP!B2:H103,7, FALSE)), VLOOKUP(U491,Store_Showcase!B2:H134,7, FALSE))</f>
      </c>
      <c r="S491">
        <f>IF(IFERROR(VLOOKUP(U491,Store_Showcase!B2:K134,10, FALSE), TRUE)=TRUE, IF(IFERROR(VLOOKUP(U491,Store_SRP!B2:K103,10, FALSE), TRUE)=TRUE,VLOOKUP(U491,Store_VAM!B2:K271,10, FALSE),VLOOKUP(U491,Store_SRP!B2:K103,10, FALSE)), VLOOKUP(U491,Store_Showcase!B2:K134,10, FALSE))</f>
      </c>
      <c r="T491">
        <f>IF(VLOOKUP(D491,Sku_Consolidated!A2:S948,19,FALSE)="SHOWCASE", VLOOKUP(U491,Store_Showcase!B2:L134,11, FALSE), IF(VLOOKUP(D491,Sku_Consolidated!A2:S948,19,FALSE)="VAM",VLOOKUP(U491,Store_VAM!B2:L271,11, FALSE),VLOOKUP(U491,Store_SRP!B2:L103,11, FALSE)))</f>
      </c>
      <c r="U491" s="14">
        <v>2012</v>
      </c>
      <c r="V491">
        <f>IF(VLOOKUP(D491,Sku_Consolidated!A2:S948,19,FALSE)="SHOWCASE", VLOOKUP(U491,Store_Showcase!B2:C134,2, FALSE), IF(VLOOKUP(D491,Sku_Consolidated!A2:S948,19,FALSE)="VAM",VLOOKUP(U491,Store_VAM!B2:C271,2, FALSE),VLOOKUP(U491,Store_SRP!B2:C103,2, FALSE)))</f>
      </c>
      <c r="W491">
        <f>VLOOKUP(D491,Sku_Consolidated!A2:G948, 7, FALSE)</f>
      </c>
      <c r="X491">
        <f>VLOOKUP(D491,Sku_Consolidated!A2:K948, 11, FALSE)</f>
      </c>
      <c r="Y491">
        <f>VLOOKUP(D491,Sku_Consolidated!A2:H948, 8, FALSE)</f>
      </c>
      <c r="Z491">
        <f>VLOOKUP(D491,Sku_Consolidated!A2:I948, 9, FALSE)</f>
      </c>
      <c r="AA491" t="s">
        <v>41</v>
      </c>
      <c r="AB491">
        <f>VLOOKUP(D491,Sku_Consolidated!A2:E948, {5}, FALSE)</f>
      </c>
      <c r="AC491">
        <f>IF(VLOOKUP(D491,Sku_Consolidated!A2:S948,19,FALSE)="SHOWCASE", VLOOKUP(U491,Store_Showcase!B2:N134,13, FALSE), IF(VLOOKUP(D491,Sku_Consolidated!A2:S948,19,FALSE)="VAM",VLOOKUP(U491,Store_VAM!B2:N271,13, FALSE),VLOOKUP(U491,Store_SRP!B2:N103,13, FALSE)))</f>
      </c>
      <c r="AD491">
        <f>IF(IFERROR(AC491,TRUE)=TRUE, "-","OK")</f>
      </c>
      <c r="AE491">
        <f>IF(IFERROR(VLOOKUP(U491,Store_Showcase!B2:H134,{5}, FALSE), TRUE)=TRUE, IF(IFERROR(VLOOKUP(U491,Store_SRP!B2:H103,{5}, FALSE), TRUE)=TRUE,VLOOKUP(U491,Store_VAM!B2:H271,{5}, FALSE),VLOOKUP(U491,Store_SRP!B2:H103,{5}, FALSE)), VLOOKUP(U491,Store_Showcase!B2:H134,{5}, FALSE))</f>
      </c>
      <c r="AF491">
        <f>IF(IFERROR(VLOOKUP(U491,Store_Showcase!B2:H134,{6}, FALSE), TRUE)=TRUE, IF(IFERROR(VLOOKUP(U491,Store_SRP!B2:H103,{6}, FALSE), TRUE)=TRUE,VLOOKUP(U491,Store_VAM!B2:H271,{6}, FALSE),VLOOKUP(U491,Store_SRP!B2:H103,{6}, FALSE)), VLOOKUP(U491,Store_Showcase!B2:H134,{6}, FALSE))</f>
      </c>
      <c r="AG491">
        <f>VLOOKUP(D491,Sku_Consolidated!A2:R948,18,FALSE)</f>
      </c>
      <c r="AH491">
        <f>VLOOKUP(D491,Sku_Consolidated!A2:S948,19,FALSE)</f>
      </c>
      <c r="AI491">
        <f>VLOOKUP(D491,Sku_Consolidated!A2:T948,20,FALSE)</f>
      </c>
    </row>
    <row r="492" spans="1:35" x14ac:dyDescent="0.25">
      <c r="A492">
        <v>2024</v>
      </c>
      <c r="B492" t="s">
        <v>30</v>
      </c>
      <c r="C492" t="s">
        <v>31</v>
      </c>
      <c r="D492">
        <v>21838</v>
      </c>
      <c r="E492" t="s">
        <v>249</v>
      </c>
      <c r="F492" s="12" t="s">
        <v>168</v>
      </c>
      <c r="G492" s="12" t="s">
        <v>168</v>
      </c>
      <c r="H492" t="s">
        <v>10</v>
      </c>
      <c r="I492" s="13" t="s">
        <v>416</v>
      </c>
      <c r="J492" s="13">
        <f>IF(H492="EA", I492, 0)</f>
      </c>
      <c r="K492" s="13">
        <f>IF(H492="KG", I492, I492 * VLOOKUP(D492,Sku_Consolidated!A2:U948,21,FALSE))</f>
      </c>
      <c r="L492" s="14" t="s">
        <v>36</v>
      </c>
      <c r="M492">
        <v>88</v>
      </c>
      <c r="N492" s="14" t="s">
        <v>1002</v>
      </c>
      <c r="O492" s="14" t="s">
        <v>1003</v>
      </c>
      <c r="P492" s="14" t="s">
        <v>36</v>
      </c>
      <c r="Q492" s="14" t="s">
        <v>1003</v>
      </c>
      <c r="R492">
        <f>IF(IFERROR(VLOOKUP(U492,Store_Showcase!B2:H134,7, FALSE), TRUE)=TRUE, IF(IFERROR(VLOOKUP(U492,Store_SRP!B2:H103,7, FALSE), TRUE)=TRUE,VLOOKUP(U492,Store_VAM!B2:H271,7, FALSE),VLOOKUP(U492,Store_SRP!B2:H103,7, FALSE)), VLOOKUP(U492,Store_Showcase!B2:H134,7, FALSE))</f>
      </c>
      <c r="S492">
        <f>IF(IFERROR(VLOOKUP(U492,Store_Showcase!B2:K134,10, FALSE), TRUE)=TRUE, IF(IFERROR(VLOOKUP(U492,Store_SRP!B2:K103,10, FALSE), TRUE)=TRUE,VLOOKUP(U492,Store_VAM!B2:K271,10, FALSE),VLOOKUP(U492,Store_SRP!B2:K103,10, FALSE)), VLOOKUP(U492,Store_Showcase!B2:K134,10, FALSE))</f>
      </c>
      <c r="T492">
        <f>IF(VLOOKUP(D492,Sku_Consolidated!A2:S948,19,FALSE)="SHOWCASE", VLOOKUP(U492,Store_Showcase!B2:L134,11, FALSE), IF(VLOOKUP(D492,Sku_Consolidated!A2:S948,19,FALSE)="VAM",VLOOKUP(U492,Store_VAM!B2:L271,11, FALSE),VLOOKUP(U492,Store_SRP!B2:L103,11, FALSE)))</f>
      </c>
      <c r="U492" s="14">
        <v>2012</v>
      </c>
      <c r="V492">
        <f>IF(VLOOKUP(D492,Sku_Consolidated!A2:S948,19,FALSE)="SHOWCASE", VLOOKUP(U492,Store_Showcase!B2:C134,2, FALSE), IF(VLOOKUP(D492,Sku_Consolidated!A2:S948,19,FALSE)="VAM",VLOOKUP(U492,Store_VAM!B2:C271,2, FALSE),VLOOKUP(U492,Store_SRP!B2:C103,2, FALSE)))</f>
      </c>
      <c r="W492">
        <f>VLOOKUP(D492,Sku_Consolidated!A2:G948, 7, FALSE)</f>
      </c>
      <c r="X492">
        <f>VLOOKUP(D492,Sku_Consolidated!A2:K948, 11, FALSE)</f>
      </c>
      <c r="Y492">
        <f>VLOOKUP(D492,Sku_Consolidated!A2:H948, 8, FALSE)</f>
      </c>
      <c r="Z492">
        <f>VLOOKUP(D492,Sku_Consolidated!A2:I948, 9, FALSE)</f>
      </c>
      <c r="AA492" t="s">
        <v>41</v>
      </c>
      <c r="AB492">
        <f>VLOOKUP(D492,Sku_Consolidated!A2:E948, {5}, FALSE)</f>
      </c>
      <c r="AC492">
        <f>IF(VLOOKUP(D492,Sku_Consolidated!A2:S948,19,FALSE)="SHOWCASE", VLOOKUP(U492,Store_Showcase!B2:N134,13, FALSE), IF(VLOOKUP(D492,Sku_Consolidated!A2:S948,19,FALSE)="VAM",VLOOKUP(U492,Store_VAM!B2:N271,13, FALSE),VLOOKUP(U492,Store_SRP!B2:N103,13, FALSE)))</f>
      </c>
      <c r="AD492">
        <f>IF(IFERROR(AC492,TRUE)=TRUE, "-","OK")</f>
      </c>
      <c r="AE492">
        <f>IF(IFERROR(VLOOKUP(U492,Store_Showcase!B2:H134,{5}, FALSE), TRUE)=TRUE, IF(IFERROR(VLOOKUP(U492,Store_SRP!B2:H103,{5}, FALSE), TRUE)=TRUE,VLOOKUP(U492,Store_VAM!B2:H271,{5}, FALSE),VLOOKUP(U492,Store_SRP!B2:H103,{5}, FALSE)), VLOOKUP(U492,Store_Showcase!B2:H134,{5}, FALSE))</f>
      </c>
      <c r="AF492">
        <f>IF(IFERROR(VLOOKUP(U492,Store_Showcase!B2:H134,{6}, FALSE), TRUE)=TRUE, IF(IFERROR(VLOOKUP(U492,Store_SRP!B2:H103,{6}, FALSE), TRUE)=TRUE,VLOOKUP(U492,Store_VAM!B2:H271,{6}, FALSE),VLOOKUP(U492,Store_SRP!B2:H103,{6}, FALSE)), VLOOKUP(U492,Store_Showcase!B2:H134,{6}, FALSE))</f>
      </c>
      <c r="AG492">
        <f>VLOOKUP(D492,Sku_Consolidated!A2:R948,18,FALSE)</f>
      </c>
      <c r="AH492">
        <f>VLOOKUP(D492,Sku_Consolidated!A2:S948,19,FALSE)</f>
      </c>
      <c r="AI492">
        <f>VLOOKUP(D492,Sku_Consolidated!A2:T948,20,FALSE)</f>
      </c>
    </row>
    <row r="493" spans="1:35" x14ac:dyDescent="0.25">
      <c r="A493">
        <v>2024</v>
      </c>
      <c r="B493" t="s">
        <v>30</v>
      </c>
      <c r="C493" t="s">
        <v>31</v>
      </c>
      <c r="D493">
        <v>21841</v>
      </c>
      <c r="E493" t="s">
        <v>253</v>
      </c>
      <c r="F493" s="12" t="s">
        <v>168</v>
      </c>
      <c r="G493" s="12" t="s">
        <v>168</v>
      </c>
      <c r="H493" t="s">
        <v>10</v>
      </c>
      <c r="I493" s="13" t="s">
        <v>419</v>
      </c>
      <c r="J493" s="13">
        <f>IF(H493="EA", I493, 0)</f>
      </c>
      <c r="K493" s="13">
        <f>IF(H493="KG", I493, I493 * VLOOKUP(D493,Sku_Consolidated!A2:U948,21,FALSE))</f>
      </c>
      <c r="L493" s="14" t="s">
        <v>36</v>
      </c>
      <c r="M493">
        <v>88</v>
      </c>
      <c r="N493" s="14" t="s">
        <v>1004</v>
      </c>
      <c r="O493" s="14" t="s">
        <v>1005</v>
      </c>
      <c r="P493" s="14" t="s">
        <v>36</v>
      </c>
      <c r="Q493" s="14" t="s">
        <v>1005</v>
      </c>
      <c r="R493">
        <f>IF(IFERROR(VLOOKUP(U493,Store_Showcase!B2:H134,7, FALSE), TRUE)=TRUE, IF(IFERROR(VLOOKUP(U493,Store_SRP!B2:H103,7, FALSE), TRUE)=TRUE,VLOOKUP(U493,Store_VAM!B2:H271,7, FALSE),VLOOKUP(U493,Store_SRP!B2:H103,7, FALSE)), VLOOKUP(U493,Store_Showcase!B2:H134,7, FALSE))</f>
      </c>
      <c r="S493">
        <f>IF(IFERROR(VLOOKUP(U493,Store_Showcase!B2:K134,10, FALSE), TRUE)=TRUE, IF(IFERROR(VLOOKUP(U493,Store_SRP!B2:K103,10, FALSE), TRUE)=TRUE,VLOOKUP(U493,Store_VAM!B2:K271,10, FALSE),VLOOKUP(U493,Store_SRP!B2:K103,10, FALSE)), VLOOKUP(U493,Store_Showcase!B2:K134,10, FALSE))</f>
      </c>
      <c r="T493">
        <f>IF(VLOOKUP(D493,Sku_Consolidated!A2:S948,19,FALSE)="SHOWCASE", VLOOKUP(U493,Store_Showcase!B2:L134,11, FALSE), IF(VLOOKUP(D493,Sku_Consolidated!A2:S948,19,FALSE)="VAM",VLOOKUP(U493,Store_VAM!B2:L271,11, FALSE),VLOOKUP(U493,Store_SRP!B2:L103,11, FALSE)))</f>
      </c>
      <c r="U493" s="14">
        <v>2012</v>
      </c>
      <c r="V493">
        <f>IF(VLOOKUP(D493,Sku_Consolidated!A2:S948,19,FALSE)="SHOWCASE", VLOOKUP(U493,Store_Showcase!B2:C134,2, FALSE), IF(VLOOKUP(D493,Sku_Consolidated!A2:S948,19,FALSE)="VAM",VLOOKUP(U493,Store_VAM!B2:C271,2, FALSE),VLOOKUP(U493,Store_SRP!B2:C103,2, FALSE)))</f>
      </c>
      <c r="W493">
        <f>VLOOKUP(D493,Sku_Consolidated!A2:G948, 7, FALSE)</f>
      </c>
      <c r="X493">
        <f>VLOOKUP(D493,Sku_Consolidated!A2:K948, 11, FALSE)</f>
      </c>
      <c r="Y493">
        <f>VLOOKUP(D493,Sku_Consolidated!A2:H948, 8, FALSE)</f>
      </c>
      <c r="Z493">
        <f>VLOOKUP(D493,Sku_Consolidated!A2:I948, 9, FALSE)</f>
      </c>
      <c r="AA493" t="s">
        <v>41</v>
      </c>
      <c r="AB493">
        <f>VLOOKUP(D493,Sku_Consolidated!A2:E948, {5}, FALSE)</f>
      </c>
      <c r="AC493">
        <f>IF(VLOOKUP(D493,Sku_Consolidated!A2:S948,19,FALSE)="SHOWCASE", VLOOKUP(U493,Store_Showcase!B2:N134,13, FALSE), IF(VLOOKUP(D493,Sku_Consolidated!A2:S948,19,FALSE)="VAM",VLOOKUP(U493,Store_VAM!B2:N271,13, FALSE),VLOOKUP(U493,Store_SRP!B2:N103,13, FALSE)))</f>
      </c>
      <c r="AD493">
        <f>IF(IFERROR(AC493,TRUE)=TRUE, "-","OK")</f>
      </c>
      <c r="AE493">
        <f>IF(IFERROR(VLOOKUP(U493,Store_Showcase!B2:H134,{5}, FALSE), TRUE)=TRUE, IF(IFERROR(VLOOKUP(U493,Store_SRP!B2:H103,{5}, FALSE), TRUE)=TRUE,VLOOKUP(U493,Store_VAM!B2:H271,{5}, FALSE),VLOOKUP(U493,Store_SRP!B2:H103,{5}, FALSE)), VLOOKUP(U493,Store_Showcase!B2:H134,{5}, FALSE))</f>
      </c>
      <c r="AF493">
        <f>IF(IFERROR(VLOOKUP(U493,Store_Showcase!B2:H134,{6}, FALSE), TRUE)=TRUE, IF(IFERROR(VLOOKUP(U493,Store_SRP!B2:H103,{6}, FALSE), TRUE)=TRUE,VLOOKUP(U493,Store_VAM!B2:H271,{6}, FALSE),VLOOKUP(U493,Store_SRP!B2:H103,{6}, FALSE)), VLOOKUP(U493,Store_Showcase!B2:H134,{6}, FALSE))</f>
      </c>
      <c r="AG493">
        <f>VLOOKUP(D493,Sku_Consolidated!A2:R948,18,FALSE)</f>
      </c>
      <c r="AH493">
        <f>VLOOKUP(D493,Sku_Consolidated!A2:S948,19,FALSE)</f>
      </c>
      <c r="AI493">
        <f>VLOOKUP(D493,Sku_Consolidated!A2:T948,20,FALSE)</f>
      </c>
    </row>
    <row r="494" spans="1:35" x14ac:dyDescent="0.25">
      <c r="A494">
        <v>2024</v>
      </c>
      <c r="B494" t="s">
        <v>30</v>
      </c>
      <c r="C494" t="s">
        <v>31</v>
      </c>
      <c r="D494">
        <v>21843</v>
      </c>
      <c r="E494" t="s">
        <v>216</v>
      </c>
      <c r="F494" s="12" t="s">
        <v>168</v>
      </c>
      <c r="G494" s="12" t="s">
        <v>168</v>
      </c>
      <c r="H494" t="s">
        <v>10</v>
      </c>
      <c r="I494" s="13" t="s">
        <v>1006</v>
      </c>
      <c r="J494" s="13">
        <f>IF(H494="EA", I494, 0)</f>
      </c>
      <c r="K494" s="13">
        <f>IF(H494="KG", I494, I494 * VLOOKUP(D494,Sku_Consolidated!A2:U948,21,FALSE))</f>
      </c>
      <c r="L494" s="14" t="s">
        <v>36</v>
      </c>
      <c r="M494">
        <v>88</v>
      </c>
      <c r="N494" s="14" t="s">
        <v>1007</v>
      </c>
      <c r="O494" s="14" t="s">
        <v>1008</v>
      </c>
      <c r="P494" s="14" t="s">
        <v>36</v>
      </c>
      <c r="Q494" s="14" t="s">
        <v>1008</v>
      </c>
      <c r="R494">
        <f>IF(IFERROR(VLOOKUP(U494,Store_Showcase!B2:H134,7, FALSE), TRUE)=TRUE, IF(IFERROR(VLOOKUP(U494,Store_SRP!B2:H103,7, FALSE), TRUE)=TRUE,VLOOKUP(U494,Store_VAM!B2:H271,7, FALSE),VLOOKUP(U494,Store_SRP!B2:H103,7, FALSE)), VLOOKUP(U494,Store_Showcase!B2:H134,7, FALSE))</f>
      </c>
      <c r="S494">
        <f>IF(IFERROR(VLOOKUP(U494,Store_Showcase!B2:K134,10, FALSE), TRUE)=TRUE, IF(IFERROR(VLOOKUP(U494,Store_SRP!B2:K103,10, FALSE), TRUE)=TRUE,VLOOKUP(U494,Store_VAM!B2:K271,10, FALSE),VLOOKUP(U494,Store_SRP!B2:K103,10, FALSE)), VLOOKUP(U494,Store_Showcase!B2:K134,10, FALSE))</f>
      </c>
      <c r="T494">
        <f>IF(VLOOKUP(D494,Sku_Consolidated!A2:S948,19,FALSE)="SHOWCASE", VLOOKUP(U494,Store_Showcase!B2:L134,11, FALSE), IF(VLOOKUP(D494,Sku_Consolidated!A2:S948,19,FALSE)="VAM",VLOOKUP(U494,Store_VAM!B2:L271,11, FALSE),VLOOKUP(U494,Store_SRP!B2:L103,11, FALSE)))</f>
      </c>
      <c r="U494" s="14">
        <v>2012</v>
      </c>
      <c r="V494">
        <f>IF(VLOOKUP(D494,Sku_Consolidated!A2:S948,19,FALSE)="SHOWCASE", VLOOKUP(U494,Store_Showcase!B2:C134,2, FALSE), IF(VLOOKUP(D494,Sku_Consolidated!A2:S948,19,FALSE)="VAM",VLOOKUP(U494,Store_VAM!B2:C271,2, FALSE),VLOOKUP(U494,Store_SRP!B2:C103,2, FALSE)))</f>
      </c>
      <c r="W494">
        <f>VLOOKUP(D494,Sku_Consolidated!A2:G948, 7, FALSE)</f>
      </c>
      <c r="X494">
        <f>VLOOKUP(D494,Sku_Consolidated!A2:K948, 11, FALSE)</f>
      </c>
      <c r="Y494">
        <f>VLOOKUP(D494,Sku_Consolidated!A2:H948, 8, FALSE)</f>
      </c>
      <c r="Z494">
        <f>VLOOKUP(D494,Sku_Consolidated!A2:I948, 9, FALSE)</f>
      </c>
      <c r="AA494" t="s">
        <v>41</v>
      </c>
      <c r="AB494">
        <f>VLOOKUP(D494,Sku_Consolidated!A2:E948, {5}, FALSE)</f>
      </c>
      <c r="AC494">
        <f>IF(VLOOKUP(D494,Sku_Consolidated!A2:S948,19,FALSE)="SHOWCASE", VLOOKUP(U494,Store_Showcase!B2:N134,13, FALSE), IF(VLOOKUP(D494,Sku_Consolidated!A2:S948,19,FALSE)="VAM",VLOOKUP(U494,Store_VAM!B2:N271,13, FALSE),VLOOKUP(U494,Store_SRP!B2:N103,13, FALSE)))</f>
      </c>
      <c r="AD494">
        <f>IF(IFERROR(AC494,TRUE)=TRUE, "-","OK")</f>
      </c>
      <c r="AE494">
        <f>IF(IFERROR(VLOOKUP(U494,Store_Showcase!B2:H134,{5}, FALSE), TRUE)=TRUE, IF(IFERROR(VLOOKUP(U494,Store_SRP!B2:H103,{5}, FALSE), TRUE)=TRUE,VLOOKUP(U494,Store_VAM!B2:H271,{5}, FALSE),VLOOKUP(U494,Store_SRP!B2:H103,{5}, FALSE)), VLOOKUP(U494,Store_Showcase!B2:H134,{5}, FALSE))</f>
      </c>
      <c r="AF494">
        <f>IF(IFERROR(VLOOKUP(U494,Store_Showcase!B2:H134,{6}, FALSE), TRUE)=TRUE, IF(IFERROR(VLOOKUP(U494,Store_SRP!B2:H103,{6}, FALSE), TRUE)=TRUE,VLOOKUP(U494,Store_VAM!B2:H271,{6}, FALSE),VLOOKUP(U494,Store_SRP!B2:H103,{6}, FALSE)), VLOOKUP(U494,Store_Showcase!B2:H134,{6}, FALSE))</f>
      </c>
      <c r="AG494">
        <f>VLOOKUP(D494,Sku_Consolidated!A2:R948,18,FALSE)</f>
      </c>
      <c r="AH494">
        <f>VLOOKUP(D494,Sku_Consolidated!A2:S948,19,FALSE)</f>
      </c>
      <c r="AI494">
        <f>VLOOKUP(D494,Sku_Consolidated!A2:T948,20,FALSE)</f>
      </c>
    </row>
    <row r="495" spans="1:35" x14ac:dyDescent="0.25">
      <c r="A495">
        <v>2024</v>
      </c>
      <c r="B495" t="s">
        <v>30</v>
      </c>
      <c r="C495" t="s">
        <v>31</v>
      </c>
      <c r="D495">
        <v>21844</v>
      </c>
      <c r="E495" t="s">
        <v>220</v>
      </c>
      <c r="F495" s="12" t="s">
        <v>168</v>
      </c>
      <c r="G495" s="12" t="s">
        <v>168</v>
      </c>
      <c r="H495" t="s">
        <v>10</v>
      </c>
      <c r="I495" s="13" t="s">
        <v>1009</v>
      </c>
      <c r="J495" s="13">
        <f>IF(H495="EA", I495, 0)</f>
      </c>
      <c r="K495" s="13">
        <f>IF(H495="KG", I495, I495 * VLOOKUP(D495,Sku_Consolidated!A2:U948,21,FALSE))</f>
      </c>
      <c r="L495" s="14" t="s">
        <v>36</v>
      </c>
      <c r="M495">
        <v>88</v>
      </c>
      <c r="N495" s="14" t="s">
        <v>1010</v>
      </c>
      <c r="O495" s="14" t="s">
        <v>1011</v>
      </c>
      <c r="P495" s="14" t="s">
        <v>36</v>
      </c>
      <c r="Q495" s="14" t="s">
        <v>1011</v>
      </c>
      <c r="R495">
        <f>IF(IFERROR(VLOOKUP(U495,Store_Showcase!B2:H134,7, FALSE), TRUE)=TRUE, IF(IFERROR(VLOOKUP(U495,Store_SRP!B2:H103,7, FALSE), TRUE)=TRUE,VLOOKUP(U495,Store_VAM!B2:H271,7, FALSE),VLOOKUP(U495,Store_SRP!B2:H103,7, FALSE)), VLOOKUP(U495,Store_Showcase!B2:H134,7, FALSE))</f>
      </c>
      <c r="S495">
        <f>IF(IFERROR(VLOOKUP(U495,Store_Showcase!B2:K134,10, FALSE), TRUE)=TRUE, IF(IFERROR(VLOOKUP(U495,Store_SRP!B2:K103,10, FALSE), TRUE)=TRUE,VLOOKUP(U495,Store_VAM!B2:K271,10, FALSE),VLOOKUP(U495,Store_SRP!B2:K103,10, FALSE)), VLOOKUP(U495,Store_Showcase!B2:K134,10, FALSE))</f>
      </c>
      <c r="T495">
        <f>IF(VLOOKUP(D495,Sku_Consolidated!A2:S948,19,FALSE)="SHOWCASE", VLOOKUP(U495,Store_Showcase!B2:L134,11, FALSE), IF(VLOOKUP(D495,Sku_Consolidated!A2:S948,19,FALSE)="VAM",VLOOKUP(U495,Store_VAM!B2:L271,11, FALSE),VLOOKUP(U495,Store_SRP!B2:L103,11, FALSE)))</f>
      </c>
      <c r="U495" s="14">
        <v>2012</v>
      </c>
      <c r="V495">
        <f>IF(VLOOKUP(D495,Sku_Consolidated!A2:S948,19,FALSE)="SHOWCASE", VLOOKUP(U495,Store_Showcase!B2:C134,2, FALSE), IF(VLOOKUP(D495,Sku_Consolidated!A2:S948,19,FALSE)="VAM",VLOOKUP(U495,Store_VAM!B2:C271,2, FALSE),VLOOKUP(U495,Store_SRP!B2:C103,2, FALSE)))</f>
      </c>
      <c r="W495">
        <f>VLOOKUP(D495,Sku_Consolidated!A2:G948, 7, FALSE)</f>
      </c>
      <c r="X495">
        <f>VLOOKUP(D495,Sku_Consolidated!A2:K948, 11, FALSE)</f>
      </c>
      <c r="Y495">
        <f>VLOOKUP(D495,Sku_Consolidated!A2:H948, 8, FALSE)</f>
      </c>
      <c r="Z495">
        <f>VLOOKUP(D495,Sku_Consolidated!A2:I948, 9, FALSE)</f>
      </c>
      <c r="AA495" t="s">
        <v>41</v>
      </c>
      <c r="AB495">
        <f>VLOOKUP(D495,Sku_Consolidated!A2:E948, {5}, FALSE)</f>
      </c>
      <c r="AC495">
        <f>IF(VLOOKUP(D495,Sku_Consolidated!A2:S948,19,FALSE)="SHOWCASE", VLOOKUP(U495,Store_Showcase!B2:N134,13, FALSE), IF(VLOOKUP(D495,Sku_Consolidated!A2:S948,19,FALSE)="VAM",VLOOKUP(U495,Store_VAM!B2:N271,13, FALSE),VLOOKUP(U495,Store_SRP!B2:N103,13, FALSE)))</f>
      </c>
      <c r="AD495">
        <f>IF(IFERROR(AC495,TRUE)=TRUE, "-","OK")</f>
      </c>
      <c r="AE495">
        <f>IF(IFERROR(VLOOKUP(U495,Store_Showcase!B2:H134,{5}, FALSE), TRUE)=TRUE, IF(IFERROR(VLOOKUP(U495,Store_SRP!B2:H103,{5}, FALSE), TRUE)=TRUE,VLOOKUP(U495,Store_VAM!B2:H271,{5}, FALSE),VLOOKUP(U495,Store_SRP!B2:H103,{5}, FALSE)), VLOOKUP(U495,Store_Showcase!B2:H134,{5}, FALSE))</f>
      </c>
      <c r="AF495">
        <f>IF(IFERROR(VLOOKUP(U495,Store_Showcase!B2:H134,{6}, FALSE), TRUE)=TRUE, IF(IFERROR(VLOOKUP(U495,Store_SRP!B2:H103,{6}, FALSE), TRUE)=TRUE,VLOOKUP(U495,Store_VAM!B2:H271,{6}, FALSE),VLOOKUP(U495,Store_SRP!B2:H103,{6}, FALSE)), VLOOKUP(U495,Store_Showcase!B2:H134,{6}, FALSE))</f>
      </c>
      <c r="AG495">
        <f>VLOOKUP(D495,Sku_Consolidated!A2:R948,18,FALSE)</f>
      </c>
      <c r="AH495">
        <f>VLOOKUP(D495,Sku_Consolidated!A2:S948,19,FALSE)</f>
      </c>
      <c r="AI495">
        <f>VLOOKUP(D495,Sku_Consolidated!A2:T948,20,FALSE)</f>
      </c>
    </row>
    <row r="496" spans="1:35" x14ac:dyDescent="0.25">
      <c r="A496">
        <v>2024</v>
      </c>
      <c r="B496" t="s">
        <v>30</v>
      </c>
      <c r="C496" t="s">
        <v>31</v>
      </c>
      <c r="D496">
        <v>21862</v>
      </c>
      <c r="E496" t="s">
        <v>443</v>
      </c>
      <c r="F496" s="12" t="s">
        <v>168</v>
      </c>
      <c r="G496" s="12" t="s">
        <v>168</v>
      </c>
      <c r="H496" t="s">
        <v>10</v>
      </c>
      <c r="I496" s="13" t="s">
        <v>1012</v>
      </c>
      <c r="J496" s="13">
        <f>IF(H496="EA", I496, 0)</f>
      </c>
      <c r="K496" s="13">
        <f>IF(H496="KG", I496, I496 * VLOOKUP(D496,Sku_Consolidated!A2:U948,21,FALSE))</f>
      </c>
      <c r="L496" s="14" t="s">
        <v>36</v>
      </c>
      <c r="M496">
        <v>88</v>
      </c>
      <c r="N496" s="14" t="s">
        <v>1013</v>
      </c>
      <c r="O496" s="14" t="s">
        <v>1014</v>
      </c>
      <c r="P496" s="14" t="s">
        <v>36</v>
      </c>
      <c r="Q496" s="14" t="s">
        <v>1014</v>
      </c>
      <c r="R496">
        <f>IF(IFERROR(VLOOKUP(U496,Store_Showcase!B2:H134,7, FALSE), TRUE)=TRUE, IF(IFERROR(VLOOKUP(U496,Store_SRP!B2:H103,7, FALSE), TRUE)=TRUE,VLOOKUP(U496,Store_VAM!B2:H271,7, FALSE),VLOOKUP(U496,Store_SRP!B2:H103,7, FALSE)), VLOOKUP(U496,Store_Showcase!B2:H134,7, FALSE))</f>
      </c>
      <c r="S496">
        <f>IF(IFERROR(VLOOKUP(U496,Store_Showcase!B2:K134,10, FALSE), TRUE)=TRUE, IF(IFERROR(VLOOKUP(U496,Store_SRP!B2:K103,10, FALSE), TRUE)=TRUE,VLOOKUP(U496,Store_VAM!B2:K271,10, FALSE),VLOOKUP(U496,Store_SRP!B2:K103,10, FALSE)), VLOOKUP(U496,Store_Showcase!B2:K134,10, FALSE))</f>
      </c>
      <c r="T496">
        <f>IF(VLOOKUP(D496,Sku_Consolidated!A2:S948,19,FALSE)="SHOWCASE", VLOOKUP(U496,Store_Showcase!B2:L134,11, FALSE), IF(VLOOKUP(D496,Sku_Consolidated!A2:S948,19,FALSE)="VAM",VLOOKUP(U496,Store_VAM!B2:L271,11, FALSE),VLOOKUP(U496,Store_SRP!B2:L103,11, FALSE)))</f>
      </c>
      <c r="U496" s="14">
        <v>2012</v>
      </c>
      <c r="V496">
        <f>IF(VLOOKUP(D496,Sku_Consolidated!A2:S948,19,FALSE)="SHOWCASE", VLOOKUP(U496,Store_Showcase!B2:C134,2, FALSE), IF(VLOOKUP(D496,Sku_Consolidated!A2:S948,19,FALSE)="VAM",VLOOKUP(U496,Store_VAM!B2:C271,2, FALSE),VLOOKUP(U496,Store_SRP!B2:C103,2, FALSE)))</f>
      </c>
      <c r="W496">
        <f>VLOOKUP(D496,Sku_Consolidated!A2:G948, 7, FALSE)</f>
      </c>
      <c r="X496">
        <f>VLOOKUP(D496,Sku_Consolidated!A2:K948, 11, FALSE)</f>
      </c>
      <c r="Y496">
        <f>VLOOKUP(D496,Sku_Consolidated!A2:H948, 8, FALSE)</f>
      </c>
      <c r="Z496">
        <f>VLOOKUP(D496,Sku_Consolidated!A2:I948, 9, FALSE)</f>
      </c>
      <c r="AA496" t="s">
        <v>41</v>
      </c>
      <c r="AB496">
        <f>VLOOKUP(D496,Sku_Consolidated!A2:E948, {5}, FALSE)</f>
      </c>
      <c r="AC496">
        <f>IF(VLOOKUP(D496,Sku_Consolidated!A2:S948,19,FALSE)="SHOWCASE", VLOOKUP(U496,Store_Showcase!B2:N134,13, FALSE), IF(VLOOKUP(D496,Sku_Consolidated!A2:S948,19,FALSE)="VAM",VLOOKUP(U496,Store_VAM!B2:N271,13, FALSE),VLOOKUP(U496,Store_SRP!B2:N103,13, FALSE)))</f>
      </c>
      <c r="AD496">
        <f>IF(IFERROR(AC496,TRUE)=TRUE, "-","OK")</f>
      </c>
      <c r="AE496">
        <f>IF(IFERROR(VLOOKUP(U496,Store_Showcase!B2:H134,{5}, FALSE), TRUE)=TRUE, IF(IFERROR(VLOOKUP(U496,Store_SRP!B2:H103,{5}, FALSE), TRUE)=TRUE,VLOOKUP(U496,Store_VAM!B2:H271,{5}, FALSE),VLOOKUP(U496,Store_SRP!B2:H103,{5}, FALSE)), VLOOKUP(U496,Store_Showcase!B2:H134,{5}, FALSE))</f>
      </c>
      <c r="AF496">
        <f>IF(IFERROR(VLOOKUP(U496,Store_Showcase!B2:H134,{6}, FALSE), TRUE)=TRUE, IF(IFERROR(VLOOKUP(U496,Store_SRP!B2:H103,{6}, FALSE), TRUE)=TRUE,VLOOKUP(U496,Store_VAM!B2:H271,{6}, FALSE),VLOOKUP(U496,Store_SRP!B2:H103,{6}, FALSE)), VLOOKUP(U496,Store_Showcase!B2:H134,{6}, FALSE))</f>
      </c>
      <c r="AG496">
        <f>VLOOKUP(D496,Sku_Consolidated!A2:R948,18,FALSE)</f>
      </c>
      <c r="AH496">
        <f>VLOOKUP(D496,Sku_Consolidated!A2:S948,19,FALSE)</f>
      </c>
      <c r="AI496">
        <f>VLOOKUP(D496,Sku_Consolidated!A2:T948,20,FALSE)</f>
      </c>
    </row>
    <row r="497" spans="1:35" x14ac:dyDescent="0.25">
      <c r="A497">
        <v>2024</v>
      </c>
      <c r="B497" t="s">
        <v>30</v>
      </c>
      <c r="C497" t="s">
        <v>31</v>
      </c>
      <c r="D497">
        <v>21866</v>
      </c>
      <c r="E497" t="s">
        <v>267</v>
      </c>
      <c r="F497" s="12" t="s">
        <v>168</v>
      </c>
      <c r="G497" s="12" t="s">
        <v>168</v>
      </c>
      <c r="H497" t="s">
        <v>10</v>
      </c>
      <c r="I497" s="13" t="s">
        <v>264</v>
      </c>
      <c r="J497" s="13">
        <f>IF(H497="EA", I497, 0)</f>
      </c>
      <c r="K497" s="13">
        <f>IF(H497="KG", I497, I497 * VLOOKUP(D497,Sku_Consolidated!A2:U948,21,FALSE))</f>
      </c>
      <c r="L497" s="14" t="s">
        <v>36</v>
      </c>
      <c r="M497">
        <v>88</v>
      </c>
      <c r="N497" s="14" t="s">
        <v>1015</v>
      </c>
      <c r="O497" s="14" t="s">
        <v>1016</v>
      </c>
      <c r="P497" s="14" t="s">
        <v>36</v>
      </c>
      <c r="Q497" s="14" t="s">
        <v>1016</v>
      </c>
      <c r="R497">
        <f>IF(IFERROR(VLOOKUP(U497,Store_Showcase!B2:H134,7, FALSE), TRUE)=TRUE, IF(IFERROR(VLOOKUP(U497,Store_SRP!B2:H103,7, FALSE), TRUE)=TRUE,VLOOKUP(U497,Store_VAM!B2:H271,7, FALSE),VLOOKUP(U497,Store_SRP!B2:H103,7, FALSE)), VLOOKUP(U497,Store_Showcase!B2:H134,7, FALSE))</f>
      </c>
      <c r="S497">
        <f>IF(IFERROR(VLOOKUP(U497,Store_Showcase!B2:K134,10, FALSE), TRUE)=TRUE, IF(IFERROR(VLOOKUP(U497,Store_SRP!B2:K103,10, FALSE), TRUE)=TRUE,VLOOKUP(U497,Store_VAM!B2:K271,10, FALSE),VLOOKUP(U497,Store_SRP!B2:K103,10, FALSE)), VLOOKUP(U497,Store_Showcase!B2:K134,10, FALSE))</f>
      </c>
      <c r="T497">
        <f>IF(VLOOKUP(D497,Sku_Consolidated!A2:S948,19,FALSE)="SHOWCASE", VLOOKUP(U497,Store_Showcase!B2:L134,11, FALSE), IF(VLOOKUP(D497,Sku_Consolidated!A2:S948,19,FALSE)="VAM",VLOOKUP(U497,Store_VAM!B2:L271,11, FALSE),VLOOKUP(U497,Store_SRP!B2:L103,11, FALSE)))</f>
      </c>
      <c r="U497" s="14">
        <v>2012</v>
      </c>
      <c r="V497">
        <f>IF(VLOOKUP(D497,Sku_Consolidated!A2:S948,19,FALSE)="SHOWCASE", VLOOKUP(U497,Store_Showcase!B2:C134,2, FALSE), IF(VLOOKUP(D497,Sku_Consolidated!A2:S948,19,FALSE)="VAM",VLOOKUP(U497,Store_VAM!B2:C271,2, FALSE),VLOOKUP(U497,Store_SRP!B2:C103,2, FALSE)))</f>
      </c>
      <c r="W497">
        <f>VLOOKUP(D497,Sku_Consolidated!A2:G948, 7, FALSE)</f>
      </c>
      <c r="X497">
        <f>VLOOKUP(D497,Sku_Consolidated!A2:K948, 11, FALSE)</f>
      </c>
      <c r="Y497">
        <f>VLOOKUP(D497,Sku_Consolidated!A2:H948, 8, FALSE)</f>
      </c>
      <c r="Z497">
        <f>VLOOKUP(D497,Sku_Consolidated!A2:I948, 9, FALSE)</f>
      </c>
      <c r="AA497" t="s">
        <v>41</v>
      </c>
      <c r="AB497">
        <f>VLOOKUP(D497,Sku_Consolidated!A2:E948, {5}, FALSE)</f>
      </c>
      <c r="AC497">
        <f>IF(VLOOKUP(D497,Sku_Consolidated!A2:S948,19,FALSE)="SHOWCASE", VLOOKUP(U497,Store_Showcase!B2:N134,13, FALSE), IF(VLOOKUP(D497,Sku_Consolidated!A2:S948,19,FALSE)="VAM",VLOOKUP(U497,Store_VAM!B2:N271,13, FALSE),VLOOKUP(U497,Store_SRP!B2:N103,13, FALSE)))</f>
      </c>
      <c r="AD497">
        <f>IF(IFERROR(AC497,TRUE)=TRUE, "-","OK")</f>
      </c>
      <c r="AE497">
        <f>IF(IFERROR(VLOOKUP(U497,Store_Showcase!B2:H134,{5}, FALSE), TRUE)=TRUE, IF(IFERROR(VLOOKUP(U497,Store_SRP!B2:H103,{5}, FALSE), TRUE)=TRUE,VLOOKUP(U497,Store_VAM!B2:H271,{5}, FALSE),VLOOKUP(U497,Store_SRP!B2:H103,{5}, FALSE)), VLOOKUP(U497,Store_Showcase!B2:H134,{5}, FALSE))</f>
      </c>
      <c r="AF497">
        <f>IF(IFERROR(VLOOKUP(U497,Store_Showcase!B2:H134,{6}, FALSE), TRUE)=TRUE, IF(IFERROR(VLOOKUP(U497,Store_SRP!B2:H103,{6}, FALSE), TRUE)=TRUE,VLOOKUP(U497,Store_VAM!B2:H271,{6}, FALSE),VLOOKUP(U497,Store_SRP!B2:H103,{6}, FALSE)), VLOOKUP(U497,Store_Showcase!B2:H134,{6}, FALSE))</f>
      </c>
      <c r="AG497">
        <f>VLOOKUP(D497,Sku_Consolidated!A2:R948,18,FALSE)</f>
      </c>
      <c r="AH497">
        <f>VLOOKUP(D497,Sku_Consolidated!A2:S948,19,FALSE)</f>
      </c>
      <c r="AI497">
        <f>VLOOKUP(D497,Sku_Consolidated!A2:T948,20,FALSE)</f>
      </c>
    </row>
    <row r="498" spans="1:35" x14ac:dyDescent="0.25">
      <c r="A498">
        <v>2024</v>
      </c>
      <c r="B498" t="s">
        <v>30</v>
      </c>
      <c r="C498" t="s">
        <v>31</v>
      </c>
      <c r="D498">
        <v>21873</v>
      </c>
      <c r="E498" t="s">
        <v>405</v>
      </c>
      <c r="F498" s="12" t="s">
        <v>168</v>
      </c>
      <c r="G498" s="12" t="s">
        <v>168</v>
      </c>
      <c r="H498" t="s">
        <v>10</v>
      </c>
      <c r="I498" s="13" t="s">
        <v>396</v>
      </c>
      <c r="J498" s="13">
        <f>IF(H498="EA", I498, 0)</f>
      </c>
      <c r="K498" s="13">
        <f>IF(H498="KG", I498, I498 * VLOOKUP(D498,Sku_Consolidated!A2:U948,21,FALSE))</f>
      </c>
      <c r="L498" s="14" t="s">
        <v>36</v>
      </c>
      <c r="M498">
        <v>88</v>
      </c>
      <c r="N498" s="14" t="s">
        <v>1017</v>
      </c>
      <c r="O498" s="14" t="s">
        <v>1018</v>
      </c>
      <c r="P498" s="14" t="s">
        <v>36</v>
      </c>
      <c r="Q498" s="14" t="s">
        <v>1018</v>
      </c>
      <c r="R498">
        <f>IF(IFERROR(VLOOKUP(U498,Store_Showcase!B2:H134,7, FALSE), TRUE)=TRUE, IF(IFERROR(VLOOKUP(U498,Store_SRP!B2:H103,7, FALSE), TRUE)=TRUE,VLOOKUP(U498,Store_VAM!B2:H271,7, FALSE),VLOOKUP(U498,Store_SRP!B2:H103,7, FALSE)), VLOOKUP(U498,Store_Showcase!B2:H134,7, FALSE))</f>
      </c>
      <c r="S498">
        <f>IF(IFERROR(VLOOKUP(U498,Store_Showcase!B2:K134,10, FALSE), TRUE)=TRUE, IF(IFERROR(VLOOKUP(U498,Store_SRP!B2:K103,10, FALSE), TRUE)=TRUE,VLOOKUP(U498,Store_VAM!B2:K271,10, FALSE),VLOOKUP(U498,Store_SRP!B2:K103,10, FALSE)), VLOOKUP(U498,Store_Showcase!B2:K134,10, FALSE))</f>
      </c>
      <c r="T498">
        <f>IF(VLOOKUP(D498,Sku_Consolidated!A2:S948,19,FALSE)="SHOWCASE", VLOOKUP(U498,Store_Showcase!B2:L134,11, FALSE), IF(VLOOKUP(D498,Sku_Consolidated!A2:S948,19,FALSE)="VAM",VLOOKUP(U498,Store_VAM!B2:L271,11, FALSE),VLOOKUP(U498,Store_SRP!B2:L103,11, FALSE)))</f>
      </c>
      <c r="U498" s="14">
        <v>2012</v>
      </c>
      <c r="V498">
        <f>IF(VLOOKUP(D498,Sku_Consolidated!A2:S948,19,FALSE)="SHOWCASE", VLOOKUP(U498,Store_Showcase!B2:C134,2, FALSE), IF(VLOOKUP(D498,Sku_Consolidated!A2:S948,19,FALSE)="VAM",VLOOKUP(U498,Store_VAM!B2:C271,2, FALSE),VLOOKUP(U498,Store_SRP!B2:C103,2, FALSE)))</f>
      </c>
      <c r="W498">
        <f>VLOOKUP(D498,Sku_Consolidated!A2:G948, 7, FALSE)</f>
      </c>
      <c r="X498">
        <f>VLOOKUP(D498,Sku_Consolidated!A2:K948, 11, FALSE)</f>
      </c>
      <c r="Y498">
        <f>VLOOKUP(D498,Sku_Consolidated!A2:H948, 8, FALSE)</f>
      </c>
      <c r="Z498">
        <f>VLOOKUP(D498,Sku_Consolidated!A2:I948, 9, FALSE)</f>
      </c>
      <c r="AA498" t="s">
        <v>41</v>
      </c>
      <c r="AB498">
        <f>VLOOKUP(D498,Sku_Consolidated!A2:E948, {5}, FALSE)</f>
      </c>
      <c r="AC498">
        <f>IF(VLOOKUP(D498,Sku_Consolidated!A2:S948,19,FALSE)="SHOWCASE", VLOOKUP(U498,Store_Showcase!B2:N134,13, FALSE), IF(VLOOKUP(D498,Sku_Consolidated!A2:S948,19,FALSE)="VAM",VLOOKUP(U498,Store_VAM!B2:N271,13, FALSE),VLOOKUP(U498,Store_SRP!B2:N103,13, FALSE)))</f>
      </c>
      <c r="AD498">
        <f>IF(IFERROR(AC498,TRUE)=TRUE, "-","OK")</f>
      </c>
      <c r="AE498">
        <f>IF(IFERROR(VLOOKUP(U498,Store_Showcase!B2:H134,{5}, FALSE), TRUE)=TRUE, IF(IFERROR(VLOOKUP(U498,Store_SRP!B2:H103,{5}, FALSE), TRUE)=TRUE,VLOOKUP(U498,Store_VAM!B2:H271,{5}, FALSE),VLOOKUP(U498,Store_SRP!B2:H103,{5}, FALSE)), VLOOKUP(U498,Store_Showcase!B2:H134,{5}, FALSE))</f>
      </c>
      <c r="AF498">
        <f>IF(IFERROR(VLOOKUP(U498,Store_Showcase!B2:H134,{6}, FALSE), TRUE)=TRUE, IF(IFERROR(VLOOKUP(U498,Store_SRP!B2:H103,{6}, FALSE), TRUE)=TRUE,VLOOKUP(U498,Store_VAM!B2:H271,{6}, FALSE),VLOOKUP(U498,Store_SRP!B2:H103,{6}, FALSE)), VLOOKUP(U498,Store_Showcase!B2:H134,{6}, FALSE))</f>
      </c>
      <c r="AG498">
        <f>VLOOKUP(D498,Sku_Consolidated!A2:R948,18,FALSE)</f>
      </c>
      <c r="AH498">
        <f>VLOOKUP(D498,Sku_Consolidated!A2:S948,19,FALSE)</f>
      </c>
      <c r="AI498">
        <f>VLOOKUP(D498,Sku_Consolidated!A2:T948,20,FALSE)</f>
      </c>
    </row>
    <row r="499" spans="1:35" x14ac:dyDescent="0.25">
      <c r="A499">
        <v>2024</v>
      </c>
      <c r="B499" t="s">
        <v>30</v>
      </c>
      <c r="C499" t="s">
        <v>31</v>
      </c>
      <c r="D499">
        <v>104086239</v>
      </c>
      <c r="E499" t="s">
        <v>181</v>
      </c>
      <c r="F499" s="12" t="s">
        <v>201</v>
      </c>
      <c r="G499" s="12" t="s">
        <v>201</v>
      </c>
      <c r="H499" t="s">
        <v>34</v>
      </c>
      <c r="I499" s="13" t="s">
        <v>68</v>
      </c>
      <c r="J499" s="13">
        <f>IF(H499="EA", I499, 0)</f>
      </c>
      <c r="K499" s="13">
        <f>IF(H499="KG", I499, I499 * VLOOKUP(D499,Sku_Consolidated!A2:U948,21,FALSE))</f>
      </c>
      <c r="L499" s="14" t="s">
        <v>36</v>
      </c>
      <c r="M499">
        <v>88</v>
      </c>
      <c r="N499" s="14" t="s">
        <v>195</v>
      </c>
      <c r="O499" s="14" t="s">
        <v>196</v>
      </c>
      <c r="P499" s="14" t="s">
        <v>36</v>
      </c>
      <c r="Q499" s="14" t="s">
        <v>196</v>
      </c>
      <c r="R499">
        <f>IF(IFERROR(VLOOKUP(U499,Store_Showcase!B2:H134,7, FALSE), TRUE)=TRUE, IF(IFERROR(VLOOKUP(U499,Store_SRP!B2:H103,7, FALSE), TRUE)=TRUE,VLOOKUP(U499,Store_VAM!B2:H271,7, FALSE),VLOOKUP(U499,Store_SRP!B2:H103,7, FALSE)), VLOOKUP(U499,Store_Showcase!B2:H134,7, FALSE))</f>
      </c>
      <c r="S499">
        <f>IF(IFERROR(VLOOKUP(U499,Store_Showcase!B2:K134,10, FALSE), TRUE)=TRUE, IF(IFERROR(VLOOKUP(U499,Store_SRP!B2:K103,10, FALSE), TRUE)=TRUE,VLOOKUP(U499,Store_VAM!B2:K271,10, FALSE),VLOOKUP(U499,Store_SRP!B2:K103,10, FALSE)), VLOOKUP(U499,Store_Showcase!B2:K134,10, FALSE))</f>
      </c>
      <c r="T499">
        <f>IF(VLOOKUP(D499,Sku_Consolidated!A2:S948,19,FALSE)="SHOWCASE", VLOOKUP(U499,Store_Showcase!B2:L134,11, FALSE), IF(VLOOKUP(D499,Sku_Consolidated!A2:S948,19,FALSE)="VAM",VLOOKUP(U499,Store_VAM!B2:L271,11, FALSE),VLOOKUP(U499,Store_SRP!B2:L103,11, FALSE)))</f>
      </c>
      <c r="U499" s="14">
        <v>2012</v>
      </c>
      <c r="V499">
        <f>IF(VLOOKUP(D499,Sku_Consolidated!A2:S948,19,FALSE)="SHOWCASE", VLOOKUP(U499,Store_Showcase!B2:C134,2, FALSE), IF(VLOOKUP(D499,Sku_Consolidated!A2:S948,19,FALSE)="VAM",VLOOKUP(U499,Store_VAM!B2:C271,2, FALSE),VLOOKUP(U499,Store_SRP!B2:C103,2, FALSE)))</f>
      </c>
      <c r="W499">
        <f>VLOOKUP(D499,Sku_Consolidated!A2:G948, 7, FALSE)</f>
      </c>
      <c r="X499">
        <f>VLOOKUP(D499,Sku_Consolidated!A2:K948, 11, FALSE)</f>
      </c>
      <c r="Y499">
        <f>VLOOKUP(D499,Sku_Consolidated!A2:H948, 8, FALSE)</f>
      </c>
      <c r="Z499">
        <f>VLOOKUP(D499,Sku_Consolidated!A2:I948, 9, FALSE)</f>
      </c>
      <c r="AA499" t="s">
        <v>41</v>
      </c>
      <c r="AB499">
        <f>VLOOKUP(D499,Sku_Consolidated!A2:E948, {5}, FALSE)</f>
      </c>
      <c r="AC499">
        <f>IF(VLOOKUP(D499,Sku_Consolidated!A2:S948,19,FALSE)="SHOWCASE", VLOOKUP(U499,Store_Showcase!B2:N134,13, FALSE), IF(VLOOKUP(D499,Sku_Consolidated!A2:S948,19,FALSE)="VAM",VLOOKUP(U499,Store_VAM!B2:N271,13, FALSE),VLOOKUP(U499,Store_SRP!B2:N103,13, FALSE)))</f>
      </c>
      <c r="AD499">
        <f>IF(IFERROR(AC499,TRUE)=TRUE, "-","OK")</f>
      </c>
      <c r="AE499">
        <f>IF(IFERROR(VLOOKUP(U499,Store_Showcase!B2:H134,{5}, FALSE), TRUE)=TRUE, IF(IFERROR(VLOOKUP(U499,Store_SRP!B2:H103,{5}, FALSE), TRUE)=TRUE,VLOOKUP(U499,Store_VAM!B2:H271,{5}, FALSE),VLOOKUP(U499,Store_SRP!B2:H103,{5}, FALSE)), VLOOKUP(U499,Store_Showcase!B2:H134,{5}, FALSE))</f>
      </c>
      <c r="AF499">
        <f>IF(IFERROR(VLOOKUP(U499,Store_Showcase!B2:H134,{6}, FALSE), TRUE)=TRUE, IF(IFERROR(VLOOKUP(U499,Store_SRP!B2:H103,{6}, FALSE), TRUE)=TRUE,VLOOKUP(U499,Store_VAM!B2:H271,{6}, FALSE),VLOOKUP(U499,Store_SRP!B2:H103,{6}, FALSE)), VLOOKUP(U499,Store_Showcase!B2:H134,{6}, FALSE))</f>
      </c>
      <c r="AG499">
        <f>VLOOKUP(D499,Sku_Consolidated!A2:R948,18,FALSE)</f>
      </c>
      <c r="AH499">
        <f>VLOOKUP(D499,Sku_Consolidated!A2:S948,19,FALSE)</f>
      </c>
      <c r="AI499">
        <f>VLOOKUP(D499,Sku_Consolidated!A2:T948,20,FALSE)</f>
      </c>
    </row>
    <row r="500" spans="1:35" x14ac:dyDescent="0.25">
      <c r="A500">
        <v>2024</v>
      </c>
      <c r="B500" t="s">
        <v>30</v>
      </c>
      <c r="C500" t="s">
        <v>31</v>
      </c>
      <c r="D500">
        <v>21825</v>
      </c>
      <c r="E500" t="s">
        <v>208</v>
      </c>
      <c r="F500" s="12" t="s">
        <v>201</v>
      </c>
      <c r="G500" s="12" t="s">
        <v>201</v>
      </c>
      <c r="H500" t="s">
        <v>10</v>
      </c>
      <c r="I500" s="13" t="s">
        <v>1019</v>
      </c>
      <c r="J500" s="13">
        <f>IF(H500="EA", I500, 0)</f>
      </c>
      <c r="K500" s="13">
        <f>IF(H500="KG", I500, I500 * VLOOKUP(D500,Sku_Consolidated!A2:U948,21,FALSE))</f>
      </c>
      <c r="L500" s="14" t="s">
        <v>36</v>
      </c>
      <c r="M500">
        <v>88</v>
      </c>
      <c r="N500" s="14" t="s">
        <v>1020</v>
      </c>
      <c r="O500" s="14" t="s">
        <v>1021</v>
      </c>
      <c r="P500" s="14" t="s">
        <v>36</v>
      </c>
      <c r="Q500" s="14" t="s">
        <v>1021</v>
      </c>
      <c r="R500">
        <f>IF(IFERROR(VLOOKUP(U500,Store_Showcase!B2:H134,7, FALSE), TRUE)=TRUE, IF(IFERROR(VLOOKUP(U500,Store_SRP!B2:H103,7, FALSE), TRUE)=TRUE,VLOOKUP(U500,Store_VAM!B2:H271,7, FALSE),VLOOKUP(U500,Store_SRP!B2:H103,7, FALSE)), VLOOKUP(U500,Store_Showcase!B2:H134,7, FALSE))</f>
      </c>
      <c r="S500">
        <f>IF(IFERROR(VLOOKUP(U500,Store_Showcase!B2:K134,10, FALSE), TRUE)=TRUE, IF(IFERROR(VLOOKUP(U500,Store_SRP!B2:K103,10, FALSE), TRUE)=TRUE,VLOOKUP(U500,Store_VAM!B2:K271,10, FALSE),VLOOKUP(U500,Store_SRP!B2:K103,10, FALSE)), VLOOKUP(U500,Store_Showcase!B2:K134,10, FALSE))</f>
      </c>
      <c r="T500">
        <f>IF(VLOOKUP(D500,Sku_Consolidated!A2:S948,19,FALSE)="SHOWCASE", VLOOKUP(U500,Store_Showcase!B2:L134,11, FALSE), IF(VLOOKUP(D500,Sku_Consolidated!A2:S948,19,FALSE)="VAM",VLOOKUP(U500,Store_VAM!B2:L271,11, FALSE),VLOOKUP(U500,Store_SRP!B2:L103,11, FALSE)))</f>
      </c>
      <c r="U500" s="14">
        <v>2012</v>
      </c>
      <c r="V500">
        <f>IF(VLOOKUP(D500,Sku_Consolidated!A2:S948,19,FALSE)="SHOWCASE", VLOOKUP(U500,Store_Showcase!B2:C134,2, FALSE), IF(VLOOKUP(D500,Sku_Consolidated!A2:S948,19,FALSE)="VAM",VLOOKUP(U500,Store_VAM!B2:C271,2, FALSE),VLOOKUP(U500,Store_SRP!B2:C103,2, FALSE)))</f>
      </c>
      <c r="W500">
        <f>VLOOKUP(D500,Sku_Consolidated!A2:G948, 7, FALSE)</f>
      </c>
      <c r="X500">
        <f>VLOOKUP(D500,Sku_Consolidated!A2:K948, 11, FALSE)</f>
      </c>
      <c r="Y500">
        <f>VLOOKUP(D500,Sku_Consolidated!A2:H948, 8, FALSE)</f>
      </c>
      <c r="Z500">
        <f>VLOOKUP(D500,Sku_Consolidated!A2:I948, 9, FALSE)</f>
      </c>
      <c r="AA500" t="s">
        <v>41</v>
      </c>
      <c r="AB500">
        <f>VLOOKUP(D500,Sku_Consolidated!A2:E948, {5}, FALSE)</f>
      </c>
      <c r="AC500">
        <f>IF(VLOOKUP(D500,Sku_Consolidated!A2:S948,19,FALSE)="SHOWCASE", VLOOKUP(U500,Store_Showcase!B2:N134,13, FALSE), IF(VLOOKUP(D500,Sku_Consolidated!A2:S948,19,FALSE)="VAM",VLOOKUP(U500,Store_VAM!B2:N271,13, FALSE),VLOOKUP(U500,Store_SRP!B2:N103,13, FALSE)))</f>
      </c>
      <c r="AD500">
        <f>IF(IFERROR(AC500,TRUE)=TRUE, "-","OK")</f>
      </c>
      <c r="AE500">
        <f>IF(IFERROR(VLOOKUP(U500,Store_Showcase!B2:H134,{5}, FALSE), TRUE)=TRUE, IF(IFERROR(VLOOKUP(U500,Store_SRP!B2:H103,{5}, FALSE), TRUE)=TRUE,VLOOKUP(U500,Store_VAM!B2:H271,{5}, FALSE),VLOOKUP(U500,Store_SRP!B2:H103,{5}, FALSE)), VLOOKUP(U500,Store_Showcase!B2:H134,{5}, FALSE))</f>
      </c>
      <c r="AF500">
        <f>IF(IFERROR(VLOOKUP(U500,Store_Showcase!B2:H134,{6}, FALSE), TRUE)=TRUE, IF(IFERROR(VLOOKUP(U500,Store_SRP!B2:H103,{6}, FALSE), TRUE)=TRUE,VLOOKUP(U500,Store_VAM!B2:H271,{6}, FALSE),VLOOKUP(U500,Store_SRP!B2:H103,{6}, FALSE)), VLOOKUP(U500,Store_Showcase!B2:H134,{6}, FALSE))</f>
      </c>
      <c r="AG500">
        <f>VLOOKUP(D500,Sku_Consolidated!A2:R948,18,FALSE)</f>
      </c>
      <c r="AH500">
        <f>VLOOKUP(D500,Sku_Consolidated!A2:S948,19,FALSE)</f>
      </c>
      <c r="AI500">
        <f>VLOOKUP(D500,Sku_Consolidated!A2:T948,20,FALSE)</f>
      </c>
    </row>
    <row r="501" spans="1:35" x14ac:dyDescent="0.25">
      <c r="A501">
        <v>2024</v>
      </c>
      <c r="B501" t="s">
        <v>30</v>
      </c>
      <c r="C501" t="s">
        <v>31</v>
      </c>
      <c r="D501">
        <v>21826</v>
      </c>
      <c r="E501" t="s">
        <v>239</v>
      </c>
      <c r="F501" s="12" t="s">
        <v>201</v>
      </c>
      <c r="G501" s="12" t="s">
        <v>201</v>
      </c>
      <c r="H501" t="s">
        <v>10</v>
      </c>
      <c r="I501" s="13" t="s">
        <v>612</v>
      </c>
      <c r="J501" s="13">
        <f>IF(H501="EA", I501, 0)</f>
      </c>
      <c r="K501" s="13">
        <f>IF(H501="KG", I501, I501 * VLOOKUP(D501,Sku_Consolidated!A2:U948,21,FALSE))</f>
      </c>
      <c r="L501" s="14" t="s">
        <v>36</v>
      </c>
      <c r="M501">
        <v>88</v>
      </c>
      <c r="N501" s="14" t="s">
        <v>1022</v>
      </c>
      <c r="O501" s="14" t="s">
        <v>1023</v>
      </c>
      <c r="P501" s="14" t="s">
        <v>36</v>
      </c>
      <c r="Q501" s="14" t="s">
        <v>1023</v>
      </c>
      <c r="R501">
        <f>IF(IFERROR(VLOOKUP(U501,Store_Showcase!B2:H134,7, FALSE), TRUE)=TRUE, IF(IFERROR(VLOOKUP(U501,Store_SRP!B2:H103,7, FALSE), TRUE)=TRUE,VLOOKUP(U501,Store_VAM!B2:H271,7, FALSE),VLOOKUP(U501,Store_SRP!B2:H103,7, FALSE)), VLOOKUP(U501,Store_Showcase!B2:H134,7, FALSE))</f>
      </c>
      <c r="S501">
        <f>IF(IFERROR(VLOOKUP(U501,Store_Showcase!B2:K134,10, FALSE), TRUE)=TRUE, IF(IFERROR(VLOOKUP(U501,Store_SRP!B2:K103,10, FALSE), TRUE)=TRUE,VLOOKUP(U501,Store_VAM!B2:K271,10, FALSE),VLOOKUP(U501,Store_SRP!B2:K103,10, FALSE)), VLOOKUP(U501,Store_Showcase!B2:K134,10, FALSE))</f>
      </c>
      <c r="T501">
        <f>IF(VLOOKUP(D501,Sku_Consolidated!A2:S948,19,FALSE)="SHOWCASE", VLOOKUP(U501,Store_Showcase!B2:L134,11, FALSE), IF(VLOOKUP(D501,Sku_Consolidated!A2:S948,19,FALSE)="VAM",VLOOKUP(U501,Store_VAM!B2:L271,11, FALSE),VLOOKUP(U501,Store_SRP!B2:L103,11, FALSE)))</f>
      </c>
      <c r="U501" s="14">
        <v>2012</v>
      </c>
      <c r="V501">
        <f>IF(VLOOKUP(D501,Sku_Consolidated!A2:S948,19,FALSE)="SHOWCASE", VLOOKUP(U501,Store_Showcase!B2:C134,2, FALSE), IF(VLOOKUP(D501,Sku_Consolidated!A2:S948,19,FALSE)="VAM",VLOOKUP(U501,Store_VAM!B2:C271,2, FALSE),VLOOKUP(U501,Store_SRP!B2:C103,2, FALSE)))</f>
      </c>
      <c r="W501">
        <f>VLOOKUP(D501,Sku_Consolidated!A2:G948, 7, FALSE)</f>
      </c>
      <c r="X501">
        <f>VLOOKUP(D501,Sku_Consolidated!A2:K948, 11, FALSE)</f>
      </c>
      <c r="Y501">
        <f>VLOOKUP(D501,Sku_Consolidated!A2:H948, 8, FALSE)</f>
      </c>
      <c r="Z501">
        <f>VLOOKUP(D501,Sku_Consolidated!A2:I948, 9, FALSE)</f>
      </c>
      <c r="AA501" t="s">
        <v>41</v>
      </c>
      <c r="AB501">
        <f>VLOOKUP(D501,Sku_Consolidated!A2:E948, {5}, FALSE)</f>
      </c>
      <c r="AC501">
        <f>IF(VLOOKUP(D501,Sku_Consolidated!A2:S948,19,FALSE)="SHOWCASE", VLOOKUP(U501,Store_Showcase!B2:N134,13, FALSE), IF(VLOOKUP(D501,Sku_Consolidated!A2:S948,19,FALSE)="VAM",VLOOKUP(U501,Store_VAM!B2:N271,13, FALSE),VLOOKUP(U501,Store_SRP!B2:N103,13, FALSE)))</f>
      </c>
      <c r="AD501">
        <f>IF(IFERROR(AC501,TRUE)=TRUE, "-","OK")</f>
      </c>
      <c r="AE501">
        <f>IF(IFERROR(VLOOKUP(U501,Store_Showcase!B2:H134,{5}, FALSE), TRUE)=TRUE, IF(IFERROR(VLOOKUP(U501,Store_SRP!B2:H103,{5}, FALSE), TRUE)=TRUE,VLOOKUP(U501,Store_VAM!B2:H271,{5}, FALSE),VLOOKUP(U501,Store_SRP!B2:H103,{5}, FALSE)), VLOOKUP(U501,Store_Showcase!B2:H134,{5}, FALSE))</f>
      </c>
      <c r="AF501">
        <f>IF(IFERROR(VLOOKUP(U501,Store_Showcase!B2:H134,{6}, FALSE), TRUE)=TRUE, IF(IFERROR(VLOOKUP(U501,Store_SRP!B2:H103,{6}, FALSE), TRUE)=TRUE,VLOOKUP(U501,Store_VAM!B2:H271,{6}, FALSE),VLOOKUP(U501,Store_SRP!B2:H103,{6}, FALSE)), VLOOKUP(U501,Store_Showcase!B2:H134,{6}, FALSE))</f>
      </c>
      <c r="AG501">
        <f>VLOOKUP(D501,Sku_Consolidated!A2:R948,18,FALSE)</f>
      </c>
      <c r="AH501">
        <f>VLOOKUP(D501,Sku_Consolidated!A2:S948,19,FALSE)</f>
      </c>
      <c r="AI501">
        <f>VLOOKUP(D501,Sku_Consolidated!A2:T948,20,FALSE)</f>
      </c>
    </row>
    <row r="502" spans="1:35" x14ac:dyDescent="0.25">
      <c r="A502">
        <v>2024</v>
      </c>
      <c r="B502" t="s">
        <v>30</v>
      </c>
      <c r="C502" t="s">
        <v>31</v>
      </c>
      <c r="D502">
        <v>21829</v>
      </c>
      <c r="E502" t="s">
        <v>212</v>
      </c>
      <c r="F502" s="12" t="s">
        <v>201</v>
      </c>
      <c r="G502" s="12" t="s">
        <v>201</v>
      </c>
      <c r="H502" t="s">
        <v>10</v>
      </c>
      <c r="I502" s="13" t="s">
        <v>480</v>
      </c>
      <c r="J502" s="13">
        <f>IF(H502="EA", I502, 0)</f>
      </c>
      <c r="K502" s="13">
        <f>IF(H502="KG", I502, I502 * VLOOKUP(D502,Sku_Consolidated!A2:U948,21,FALSE))</f>
      </c>
      <c r="L502" s="14" t="s">
        <v>36</v>
      </c>
      <c r="M502">
        <v>88</v>
      </c>
      <c r="N502" s="14" t="s">
        <v>1024</v>
      </c>
      <c r="O502" s="14" t="s">
        <v>1025</v>
      </c>
      <c r="P502" s="14" t="s">
        <v>36</v>
      </c>
      <c r="Q502" s="14" t="s">
        <v>1025</v>
      </c>
      <c r="R502">
        <f>IF(IFERROR(VLOOKUP(U502,Store_Showcase!B2:H134,7, FALSE), TRUE)=TRUE, IF(IFERROR(VLOOKUP(U502,Store_SRP!B2:H103,7, FALSE), TRUE)=TRUE,VLOOKUP(U502,Store_VAM!B2:H271,7, FALSE),VLOOKUP(U502,Store_SRP!B2:H103,7, FALSE)), VLOOKUP(U502,Store_Showcase!B2:H134,7, FALSE))</f>
      </c>
      <c r="S502">
        <f>IF(IFERROR(VLOOKUP(U502,Store_Showcase!B2:K134,10, FALSE), TRUE)=TRUE, IF(IFERROR(VLOOKUP(U502,Store_SRP!B2:K103,10, FALSE), TRUE)=TRUE,VLOOKUP(U502,Store_VAM!B2:K271,10, FALSE),VLOOKUP(U502,Store_SRP!B2:K103,10, FALSE)), VLOOKUP(U502,Store_Showcase!B2:K134,10, FALSE))</f>
      </c>
      <c r="T502">
        <f>IF(VLOOKUP(D502,Sku_Consolidated!A2:S948,19,FALSE)="SHOWCASE", VLOOKUP(U502,Store_Showcase!B2:L134,11, FALSE), IF(VLOOKUP(D502,Sku_Consolidated!A2:S948,19,FALSE)="VAM",VLOOKUP(U502,Store_VAM!B2:L271,11, FALSE),VLOOKUP(U502,Store_SRP!B2:L103,11, FALSE)))</f>
      </c>
      <c r="U502" s="14">
        <v>2012</v>
      </c>
      <c r="V502">
        <f>IF(VLOOKUP(D502,Sku_Consolidated!A2:S948,19,FALSE)="SHOWCASE", VLOOKUP(U502,Store_Showcase!B2:C134,2, FALSE), IF(VLOOKUP(D502,Sku_Consolidated!A2:S948,19,FALSE)="VAM",VLOOKUP(U502,Store_VAM!B2:C271,2, FALSE),VLOOKUP(U502,Store_SRP!B2:C103,2, FALSE)))</f>
      </c>
      <c r="W502">
        <f>VLOOKUP(D502,Sku_Consolidated!A2:G948, 7, FALSE)</f>
      </c>
      <c r="X502">
        <f>VLOOKUP(D502,Sku_Consolidated!A2:K948, 11, FALSE)</f>
      </c>
      <c r="Y502">
        <f>VLOOKUP(D502,Sku_Consolidated!A2:H948, 8, FALSE)</f>
      </c>
      <c r="Z502">
        <f>VLOOKUP(D502,Sku_Consolidated!A2:I948, 9, FALSE)</f>
      </c>
      <c r="AA502" t="s">
        <v>41</v>
      </c>
      <c r="AB502">
        <f>VLOOKUP(D502,Sku_Consolidated!A2:E948, {5}, FALSE)</f>
      </c>
      <c r="AC502">
        <f>IF(VLOOKUP(D502,Sku_Consolidated!A2:S948,19,FALSE)="SHOWCASE", VLOOKUP(U502,Store_Showcase!B2:N134,13, FALSE), IF(VLOOKUP(D502,Sku_Consolidated!A2:S948,19,FALSE)="VAM",VLOOKUP(U502,Store_VAM!B2:N271,13, FALSE),VLOOKUP(U502,Store_SRP!B2:N103,13, FALSE)))</f>
      </c>
      <c r="AD502">
        <f>IF(IFERROR(AC502,TRUE)=TRUE, "-","OK")</f>
      </c>
      <c r="AE502">
        <f>IF(IFERROR(VLOOKUP(U502,Store_Showcase!B2:H134,{5}, FALSE), TRUE)=TRUE, IF(IFERROR(VLOOKUP(U502,Store_SRP!B2:H103,{5}, FALSE), TRUE)=TRUE,VLOOKUP(U502,Store_VAM!B2:H271,{5}, FALSE),VLOOKUP(U502,Store_SRP!B2:H103,{5}, FALSE)), VLOOKUP(U502,Store_Showcase!B2:H134,{5}, FALSE))</f>
      </c>
      <c r="AF502">
        <f>IF(IFERROR(VLOOKUP(U502,Store_Showcase!B2:H134,{6}, FALSE), TRUE)=TRUE, IF(IFERROR(VLOOKUP(U502,Store_SRP!B2:H103,{6}, FALSE), TRUE)=TRUE,VLOOKUP(U502,Store_VAM!B2:H271,{6}, FALSE),VLOOKUP(U502,Store_SRP!B2:H103,{6}, FALSE)), VLOOKUP(U502,Store_Showcase!B2:H134,{6}, FALSE))</f>
      </c>
      <c r="AG502">
        <f>VLOOKUP(D502,Sku_Consolidated!A2:R948,18,FALSE)</f>
      </c>
      <c r="AH502">
        <f>VLOOKUP(D502,Sku_Consolidated!A2:S948,19,FALSE)</f>
      </c>
      <c r="AI502">
        <f>VLOOKUP(D502,Sku_Consolidated!A2:T948,20,FALSE)</f>
      </c>
    </row>
    <row r="503" spans="1:35" x14ac:dyDescent="0.25">
      <c r="A503">
        <v>2024</v>
      </c>
      <c r="B503" t="s">
        <v>30</v>
      </c>
      <c r="C503" t="s">
        <v>31</v>
      </c>
      <c r="D503">
        <v>21832</v>
      </c>
      <c r="E503" t="s">
        <v>245</v>
      </c>
      <c r="F503" s="12" t="s">
        <v>201</v>
      </c>
      <c r="G503" s="12" t="s">
        <v>201</v>
      </c>
      <c r="H503" t="s">
        <v>10</v>
      </c>
      <c r="I503" s="13" t="s">
        <v>728</v>
      </c>
      <c r="J503" s="13">
        <f>IF(H503="EA", I503, 0)</f>
      </c>
      <c r="K503" s="13">
        <f>IF(H503="KG", I503, I503 * VLOOKUP(D503,Sku_Consolidated!A2:U948,21,FALSE))</f>
      </c>
      <c r="L503" s="14" t="s">
        <v>36</v>
      </c>
      <c r="M503">
        <v>88</v>
      </c>
      <c r="N503" s="14" t="s">
        <v>1026</v>
      </c>
      <c r="O503" s="14" t="s">
        <v>1027</v>
      </c>
      <c r="P503" s="14" t="s">
        <v>36</v>
      </c>
      <c r="Q503" s="14" t="s">
        <v>1027</v>
      </c>
      <c r="R503">
        <f>IF(IFERROR(VLOOKUP(U503,Store_Showcase!B2:H134,7, FALSE), TRUE)=TRUE, IF(IFERROR(VLOOKUP(U503,Store_SRP!B2:H103,7, FALSE), TRUE)=TRUE,VLOOKUP(U503,Store_VAM!B2:H271,7, FALSE),VLOOKUP(U503,Store_SRP!B2:H103,7, FALSE)), VLOOKUP(U503,Store_Showcase!B2:H134,7, FALSE))</f>
      </c>
      <c r="S503">
        <f>IF(IFERROR(VLOOKUP(U503,Store_Showcase!B2:K134,10, FALSE), TRUE)=TRUE, IF(IFERROR(VLOOKUP(U503,Store_SRP!B2:K103,10, FALSE), TRUE)=TRUE,VLOOKUP(U503,Store_VAM!B2:K271,10, FALSE),VLOOKUP(U503,Store_SRP!B2:K103,10, FALSE)), VLOOKUP(U503,Store_Showcase!B2:K134,10, FALSE))</f>
      </c>
      <c r="T503">
        <f>IF(VLOOKUP(D503,Sku_Consolidated!A2:S948,19,FALSE)="SHOWCASE", VLOOKUP(U503,Store_Showcase!B2:L134,11, FALSE), IF(VLOOKUP(D503,Sku_Consolidated!A2:S948,19,FALSE)="VAM",VLOOKUP(U503,Store_VAM!B2:L271,11, FALSE),VLOOKUP(U503,Store_SRP!B2:L103,11, FALSE)))</f>
      </c>
      <c r="U503" s="14">
        <v>2012</v>
      </c>
      <c r="V503">
        <f>IF(VLOOKUP(D503,Sku_Consolidated!A2:S948,19,FALSE)="SHOWCASE", VLOOKUP(U503,Store_Showcase!B2:C134,2, FALSE), IF(VLOOKUP(D503,Sku_Consolidated!A2:S948,19,FALSE)="VAM",VLOOKUP(U503,Store_VAM!B2:C271,2, FALSE),VLOOKUP(U503,Store_SRP!B2:C103,2, FALSE)))</f>
      </c>
      <c r="W503">
        <f>VLOOKUP(D503,Sku_Consolidated!A2:G948, 7, FALSE)</f>
      </c>
      <c r="X503">
        <f>VLOOKUP(D503,Sku_Consolidated!A2:K948, 11, FALSE)</f>
      </c>
      <c r="Y503">
        <f>VLOOKUP(D503,Sku_Consolidated!A2:H948, 8, FALSE)</f>
      </c>
      <c r="Z503">
        <f>VLOOKUP(D503,Sku_Consolidated!A2:I948, 9, FALSE)</f>
      </c>
      <c r="AA503" t="s">
        <v>41</v>
      </c>
      <c r="AB503">
        <f>VLOOKUP(D503,Sku_Consolidated!A2:E948, {5}, FALSE)</f>
      </c>
      <c r="AC503">
        <f>IF(VLOOKUP(D503,Sku_Consolidated!A2:S948,19,FALSE)="SHOWCASE", VLOOKUP(U503,Store_Showcase!B2:N134,13, FALSE), IF(VLOOKUP(D503,Sku_Consolidated!A2:S948,19,FALSE)="VAM",VLOOKUP(U503,Store_VAM!B2:N271,13, FALSE),VLOOKUP(U503,Store_SRP!B2:N103,13, FALSE)))</f>
      </c>
      <c r="AD503">
        <f>IF(IFERROR(AC503,TRUE)=TRUE, "-","OK")</f>
      </c>
      <c r="AE503">
        <f>IF(IFERROR(VLOOKUP(U503,Store_Showcase!B2:H134,{5}, FALSE), TRUE)=TRUE, IF(IFERROR(VLOOKUP(U503,Store_SRP!B2:H103,{5}, FALSE), TRUE)=TRUE,VLOOKUP(U503,Store_VAM!B2:H271,{5}, FALSE),VLOOKUP(U503,Store_SRP!B2:H103,{5}, FALSE)), VLOOKUP(U503,Store_Showcase!B2:H134,{5}, FALSE))</f>
      </c>
      <c r="AF503">
        <f>IF(IFERROR(VLOOKUP(U503,Store_Showcase!B2:H134,{6}, FALSE), TRUE)=TRUE, IF(IFERROR(VLOOKUP(U503,Store_SRP!B2:H103,{6}, FALSE), TRUE)=TRUE,VLOOKUP(U503,Store_VAM!B2:H271,{6}, FALSE),VLOOKUP(U503,Store_SRP!B2:H103,{6}, FALSE)), VLOOKUP(U503,Store_Showcase!B2:H134,{6}, FALSE))</f>
      </c>
      <c r="AG503">
        <f>VLOOKUP(D503,Sku_Consolidated!A2:R948,18,FALSE)</f>
      </c>
      <c r="AH503">
        <f>VLOOKUP(D503,Sku_Consolidated!A2:S948,19,FALSE)</f>
      </c>
      <c r="AI503">
        <f>VLOOKUP(D503,Sku_Consolidated!A2:T948,20,FALSE)</f>
      </c>
    </row>
    <row r="504" spans="1:35" x14ac:dyDescent="0.25">
      <c r="A504">
        <v>2024</v>
      </c>
      <c r="B504" t="s">
        <v>30</v>
      </c>
      <c r="C504" t="s">
        <v>31</v>
      </c>
      <c r="D504">
        <v>21834</v>
      </c>
      <c r="E504" t="s">
        <v>303</v>
      </c>
      <c r="F504" s="12" t="s">
        <v>201</v>
      </c>
      <c r="G504" s="12" t="s">
        <v>201</v>
      </c>
      <c r="H504" t="s">
        <v>10</v>
      </c>
      <c r="I504" s="13" t="s">
        <v>818</v>
      </c>
      <c r="J504" s="13">
        <f>IF(H504="EA", I504, 0)</f>
      </c>
      <c r="K504" s="13">
        <f>IF(H504="KG", I504, I504 * VLOOKUP(D504,Sku_Consolidated!A2:U948,21,FALSE))</f>
      </c>
      <c r="L504" s="14" t="s">
        <v>36</v>
      </c>
      <c r="M504">
        <v>88</v>
      </c>
      <c r="N504" s="14" t="s">
        <v>1028</v>
      </c>
      <c r="O504" s="14" t="s">
        <v>1029</v>
      </c>
      <c r="P504" s="14" t="s">
        <v>36</v>
      </c>
      <c r="Q504" s="14" t="s">
        <v>1029</v>
      </c>
      <c r="R504">
        <f>IF(IFERROR(VLOOKUP(U504,Store_Showcase!B2:H134,7, FALSE), TRUE)=TRUE, IF(IFERROR(VLOOKUP(U504,Store_SRP!B2:H103,7, FALSE), TRUE)=TRUE,VLOOKUP(U504,Store_VAM!B2:H271,7, FALSE),VLOOKUP(U504,Store_SRP!B2:H103,7, FALSE)), VLOOKUP(U504,Store_Showcase!B2:H134,7, FALSE))</f>
      </c>
      <c r="S504">
        <f>IF(IFERROR(VLOOKUP(U504,Store_Showcase!B2:K134,10, FALSE), TRUE)=TRUE, IF(IFERROR(VLOOKUP(U504,Store_SRP!B2:K103,10, FALSE), TRUE)=TRUE,VLOOKUP(U504,Store_VAM!B2:K271,10, FALSE),VLOOKUP(U504,Store_SRP!B2:K103,10, FALSE)), VLOOKUP(U504,Store_Showcase!B2:K134,10, FALSE))</f>
      </c>
      <c r="T504">
        <f>IF(VLOOKUP(D504,Sku_Consolidated!A2:S948,19,FALSE)="SHOWCASE", VLOOKUP(U504,Store_Showcase!B2:L134,11, FALSE), IF(VLOOKUP(D504,Sku_Consolidated!A2:S948,19,FALSE)="VAM",VLOOKUP(U504,Store_VAM!B2:L271,11, FALSE),VLOOKUP(U504,Store_SRP!B2:L103,11, FALSE)))</f>
      </c>
      <c r="U504" s="14">
        <v>2012</v>
      </c>
      <c r="V504">
        <f>IF(VLOOKUP(D504,Sku_Consolidated!A2:S948,19,FALSE)="SHOWCASE", VLOOKUP(U504,Store_Showcase!B2:C134,2, FALSE), IF(VLOOKUP(D504,Sku_Consolidated!A2:S948,19,FALSE)="VAM",VLOOKUP(U504,Store_VAM!B2:C271,2, FALSE),VLOOKUP(U504,Store_SRP!B2:C103,2, FALSE)))</f>
      </c>
      <c r="W504">
        <f>VLOOKUP(D504,Sku_Consolidated!A2:G948, 7, FALSE)</f>
      </c>
      <c r="X504">
        <f>VLOOKUP(D504,Sku_Consolidated!A2:K948, 11, FALSE)</f>
      </c>
      <c r="Y504">
        <f>VLOOKUP(D504,Sku_Consolidated!A2:H948, 8, FALSE)</f>
      </c>
      <c r="Z504">
        <f>VLOOKUP(D504,Sku_Consolidated!A2:I948, 9, FALSE)</f>
      </c>
      <c r="AA504" t="s">
        <v>41</v>
      </c>
      <c r="AB504">
        <f>VLOOKUP(D504,Sku_Consolidated!A2:E948, {5}, FALSE)</f>
      </c>
      <c r="AC504">
        <f>IF(VLOOKUP(D504,Sku_Consolidated!A2:S948,19,FALSE)="SHOWCASE", VLOOKUP(U504,Store_Showcase!B2:N134,13, FALSE), IF(VLOOKUP(D504,Sku_Consolidated!A2:S948,19,FALSE)="VAM",VLOOKUP(U504,Store_VAM!B2:N271,13, FALSE),VLOOKUP(U504,Store_SRP!B2:N103,13, FALSE)))</f>
      </c>
      <c r="AD504">
        <f>IF(IFERROR(AC504,TRUE)=TRUE, "-","OK")</f>
      </c>
      <c r="AE504">
        <f>IF(IFERROR(VLOOKUP(U504,Store_Showcase!B2:H134,{5}, FALSE), TRUE)=TRUE, IF(IFERROR(VLOOKUP(U504,Store_SRP!B2:H103,{5}, FALSE), TRUE)=TRUE,VLOOKUP(U504,Store_VAM!B2:H271,{5}, FALSE),VLOOKUP(U504,Store_SRP!B2:H103,{5}, FALSE)), VLOOKUP(U504,Store_Showcase!B2:H134,{5}, FALSE))</f>
      </c>
      <c r="AF504">
        <f>IF(IFERROR(VLOOKUP(U504,Store_Showcase!B2:H134,{6}, FALSE), TRUE)=TRUE, IF(IFERROR(VLOOKUP(U504,Store_SRP!B2:H103,{6}, FALSE), TRUE)=TRUE,VLOOKUP(U504,Store_VAM!B2:H271,{6}, FALSE),VLOOKUP(U504,Store_SRP!B2:H103,{6}, FALSE)), VLOOKUP(U504,Store_Showcase!B2:H134,{6}, FALSE))</f>
      </c>
      <c r="AG504">
        <f>VLOOKUP(D504,Sku_Consolidated!A2:R948,18,FALSE)</f>
      </c>
      <c r="AH504">
        <f>VLOOKUP(D504,Sku_Consolidated!A2:S948,19,FALSE)</f>
      </c>
      <c r="AI504">
        <f>VLOOKUP(D504,Sku_Consolidated!A2:T948,20,FALSE)</f>
      </c>
    </row>
    <row r="505" spans="1:35" x14ac:dyDescent="0.25">
      <c r="A505">
        <v>2024</v>
      </c>
      <c r="B505" t="s">
        <v>30</v>
      </c>
      <c r="C505" t="s">
        <v>31</v>
      </c>
      <c r="D505">
        <v>21837</v>
      </c>
      <c r="E505" t="s">
        <v>519</v>
      </c>
      <c r="F505" s="12" t="s">
        <v>201</v>
      </c>
      <c r="G505" s="12" t="s">
        <v>201</v>
      </c>
      <c r="H505" t="s">
        <v>10</v>
      </c>
      <c r="I505" s="13" t="s">
        <v>1030</v>
      </c>
      <c r="J505" s="13">
        <f>IF(H505="EA", I505, 0)</f>
      </c>
      <c r="K505" s="13">
        <f>IF(H505="KG", I505, I505 * VLOOKUP(D505,Sku_Consolidated!A2:U948,21,FALSE))</f>
      </c>
      <c r="L505" s="14" t="s">
        <v>36</v>
      </c>
      <c r="M505">
        <v>88</v>
      </c>
      <c r="N505" s="14" t="s">
        <v>1031</v>
      </c>
      <c r="O505" s="14" t="s">
        <v>1032</v>
      </c>
      <c r="P505" s="14" t="s">
        <v>36</v>
      </c>
      <c r="Q505" s="14" t="s">
        <v>1032</v>
      </c>
      <c r="R505">
        <f>IF(IFERROR(VLOOKUP(U505,Store_Showcase!B2:H134,7, FALSE), TRUE)=TRUE, IF(IFERROR(VLOOKUP(U505,Store_SRP!B2:H103,7, FALSE), TRUE)=TRUE,VLOOKUP(U505,Store_VAM!B2:H271,7, FALSE),VLOOKUP(U505,Store_SRP!B2:H103,7, FALSE)), VLOOKUP(U505,Store_Showcase!B2:H134,7, FALSE))</f>
      </c>
      <c r="S505">
        <f>IF(IFERROR(VLOOKUP(U505,Store_Showcase!B2:K134,10, FALSE), TRUE)=TRUE, IF(IFERROR(VLOOKUP(U505,Store_SRP!B2:K103,10, FALSE), TRUE)=TRUE,VLOOKUP(U505,Store_VAM!B2:K271,10, FALSE),VLOOKUP(U505,Store_SRP!B2:K103,10, FALSE)), VLOOKUP(U505,Store_Showcase!B2:K134,10, FALSE))</f>
      </c>
      <c r="T505">
        <f>IF(VLOOKUP(D505,Sku_Consolidated!A2:S948,19,FALSE)="SHOWCASE", VLOOKUP(U505,Store_Showcase!B2:L134,11, FALSE), IF(VLOOKUP(D505,Sku_Consolidated!A2:S948,19,FALSE)="VAM",VLOOKUP(U505,Store_VAM!B2:L271,11, FALSE),VLOOKUP(U505,Store_SRP!B2:L103,11, FALSE)))</f>
      </c>
      <c r="U505" s="14">
        <v>2012</v>
      </c>
      <c r="V505">
        <f>IF(VLOOKUP(D505,Sku_Consolidated!A2:S948,19,FALSE)="SHOWCASE", VLOOKUP(U505,Store_Showcase!B2:C134,2, FALSE), IF(VLOOKUP(D505,Sku_Consolidated!A2:S948,19,FALSE)="VAM",VLOOKUP(U505,Store_VAM!B2:C271,2, FALSE),VLOOKUP(U505,Store_SRP!B2:C103,2, FALSE)))</f>
      </c>
      <c r="W505">
        <f>VLOOKUP(D505,Sku_Consolidated!A2:G948, 7, FALSE)</f>
      </c>
      <c r="X505">
        <f>VLOOKUP(D505,Sku_Consolidated!A2:K948, 11, FALSE)</f>
      </c>
      <c r="Y505">
        <f>VLOOKUP(D505,Sku_Consolidated!A2:H948, 8, FALSE)</f>
      </c>
      <c r="Z505">
        <f>VLOOKUP(D505,Sku_Consolidated!A2:I948, 9, FALSE)</f>
      </c>
      <c r="AA505" t="s">
        <v>41</v>
      </c>
      <c r="AB505">
        <f>VLOOKUP(D505,Sku_Consolidated!A2:E948, {5}, FALSE)</f>
      </c>
      <c r="AC505">
        <f>IF(VLOOKUP(D505,Sku_Consolidated!A2:S948,19,FALSE)="SHOWCASE", VLOOKUP(U505,Store_Showcase!B2:N134,13, FALSE), IF(VLOOKUP(D505,Sku_Consolidated!A2:S948,19,FALSE)="VAM",VLOOKUP(U505,Store_VAM!B2:N271,13, FALSE),VLOOKUP(U505,Store_SRP!B2:N103,13, FALSE)))</f>
      </c>
      <c r="AD505">
        <f>IF(IFERROR(AC505,TRUE)=TRUE, "-","OK")</f>
      </c>
      <c r="AE505">
        <f>IF(IFERROR(VLOOKUP(U505,Store_Showcase!B2:H134,{5}, FALSE), TRUE)=TRUE, IF(IFERROR(VLOOKUP(U505,Store_SRP!B2:H103,{5}, FALSE), TRUE)=TRUE,VLOOKUP(U505,Store_VAM!B2:H271,{5}, FALSE),VLOOKUP(U505,Store_SRP!B2:H103,{5}, FALSE)), VLOOKUP(U505,Store_Showcase!B2:H134,{5}, FALSE))</f>
      </c>
      <c r="AF505">
        <f>IF(IFERROR(VLOOKUP(U505,Store_Showcase!B2:H134,{6}, FALSE), TRUE)=TRUE, IF(IFERROR(VLOOKUP(U505,Store_SRP!B2:H103,{6}, FALSE), TRUE)=TRUE,VLOOKUP(U505,Store_VAM!B2:H271,{6}, FALSE),VLOOKUP(U505,Store_SRP!B2:H103,{6}, FALSE)), VLOOKUP(U505,Store_Showcase!B2:H134,{6}, FALSE))</f>
      </c>
      <c r="AG505">
        <f>VLOOKUP(D505,Sku_Consolidated!A2:R948,18,FALSE)</f>
      </c>
      <c r="AH505">
        <f>VLOOKUP(D505,Sku_Consolidated!A2:S948,19,FALSE)</f>
      </c>
      <c r="AI505">
        <f>VLOOKUP(D505,Sku_Consolidated!A2:T948,20,FALSE)</f>
      </c>
    </row>
    <row r="506" spans="1:35" x14ac:dyDescent="0.25">
      <c r="A506">
        <v>2024</v>
      </c>
      <c r="B506" t="s">
        <v>30</v>
      </c>
      <c r="C506" t="s">
        <v>31</v>
      </c>
      <c r="D506">
        <v>21841</v>
      </c>
      <c r="E506" t="s">
        <v>253</v>
      </c>
      <c r="F506" s="12" t="s">
        <v>201</v>
      </c>
      <c r="G506" s="12" t="s">
        <v>201</v>
      </c>
      <c r="H506" t="s">
        <v>10</v>
      </c>
      <c r="I506" s="13" t="s">
        <v>1033</v>
      </c>
      <c r="J506" s="13">
        <f>IF(H506="EA", I506, 0)</f>
      </c>
      <c r="K506" s="13">
        <f>IF(H506="KG", I506, I506 * VLOOKUP(D506,Sku_Consolidated!A2:U948,21,FALSE))</f>
      </c>
      <c r="L506" s="14" t="s">
        <v>36</v>
      </c>
      <c r="M506">
        <v>88</v>
      </c>
      <c r="N506" s="14" t="s">
        <v>1034</v>
      </c>
      <c r="O506" s="14" t="s">
        <v>1035</v>
      </c>
      <c r="P506" s="14" t="s">
        <v>36</v>
      </c>
      <c r="Q506" s="14" t="s">
        <v>1035</v>
      </c>
      <c r="R506">
        <f>IF(IFERROR(VLOOKUP(U506,Store_Showcase!B2:H134,7, FALSE), TRUE)=TRUE, IF(IFERROR(VLOOKUP(U506,Store_SRP!B2:H103,7, FALSE), TRUE)=TRUE,VLOOKUP(U506,Store_VAM!B2:H271,7, FALSE),VLOOKUP(U506,Store_SRP!B2:H103,7, FALSE)), VLOOKUP(U506,Store_Showcase!B2:H134,7, FALSE))</f>
      </c>
      <c r="S506">
        <f>IF(IFERROR(VLOOKUP(U506,Store_Showcase!B2:K134,10, FALSE), TRUE)=TRUE, IF(IFERROR(VLOOKUP(U506,Store_SRP!B2:K103,10, FALSE), TRUE)=TRUE,VLOOKUP(U506,Store_VAM!B2:K271,10, FALSE),VLOOKUP(U506,Store_SRP!B2:K103,10, FALSE)), VLOOKUP(U506,Store_Showcase!B2:K134,10, FALSE))</f>
      </c>
      <c r="T506">
        <f>IF(VLOOKUP(D506,Sku_Consolidated!A2:S948,19,FALSE)="SHOWCASE", VLOOKUP(U506,Store_Showcase!B2:L134,11, FALSE), IF(VLOOKUP(D506,Sku_Consolidated!A2:S948,19,FALSE)="VAM",VLOOKUP(U506,Store_VAM!B2:L271,11, FALSE),VLOOKUP(U506,Store_SRP!B2:L103,11, FALSE)))</f>
      </c>
      <c r="U506" s="14">
        <v>2012</v>
      </c>
      <c r="V506">
        <f>IF(VLOOKUP(D506,Sku_Consolidated!A2:S948,19,FALSE)="SHOWCASE", VLOOKUP(U506,Store_Showcase!B2:C134,2, FALSE), IF(VLOOKUP(D506,Sku_Consolidated!A2:S948,19,FALSE)="VAM",VLOOKUP(U506,Store_VAM!B2:C271,2, FALSE),VLOOKUP(U506,Store_SRP!B2:C103,2, FALSE)))</f>
      </c>
      <c r="W506">
        <f>VLOOKUP(D506,Sku_Consolidated!A2:G948, 7, FALSE)</f>
      </c>
      <c r="X506">
        <f>VLOOKUP(D506,Sku_Consolidated!A2:K948, 11, FALSE)</f>
      </c>
      <c r="Y506">
        <f>VLOOKUP(D506,Sku_Consolidated!A2:H948, 8, FALSE)</f>
      </c>
      <c r="Z506">
        <f>VLOOKUP(D506,Sku_Consolidated!A2:I948, 9, FALSE)</f>
      </c>
      <c r="AA506" t="s">
        <v>41</v>
      </c>
      <c r="AB506">
        <f>VLOOKUP(D506,Sku_Consolidated!A2:E948, {5}, FALSE)</f>
      </c>
      <c r="AC506">
        <f>IF(VLOOKUP(D506,Sku_Consolidated!A2:S948,19,FALSE)="SHOWCASE", VLOOKUP(U506,Store_Showcase!B2:N134,13, FALSE), IF(VLOOKUP(D506,Sku_Consolidated!A2:S948,19,FALSE)="VAM",VLOOKUP(U506,Store_VAM!B2:N271,13, FALSE),VLOOKUP(U506,Store_SRP!B2:N103,13, FALSE)))</f>
      </c>
      <c r="AD506">
        <f>IF(IFERROR(AC506,TRUE)=TRUE, "-","OK")</f>
      </c>
      <c r="AE506">
        <f>IF(IFERROR(VLOOKUP(U506,Store_Showcase!B2:H134,{5}, FALSE), TRUE)=TRUE, IF(IFERROR(VLOOKUP(U506,Store_SRP!B2:H103,{5}, FALSE), TRUE)=TRUE,VLOOKUP(U506,Store_VAM!B2:H271,{5}, FALSE),VLOOKUP(U506,Store_SRP!B2:H103,{5}, FALSE)), VLOOKUP(U506,Store_Showcase!B2:H134,{5}, FALSE))</f>
      </c>
      <c r="AF506">
        <f>IF(IFERROR(VLOOKUP(U506,Store_Showcase!B2:H134,{6}, FALSE), TRUE)=TRUE, IF(IFERROR(VLOOKUP(U506,Store_SRP!B2:H103,{6}, FALSE), TRUE)=TRUE,VLOOKUP(U506,Store_VAM!B2:H271,{6}, FALSE),VLOOKUP(U506,Store_SRP!B2:H103,{6}, FALSE)), VLOOKUP(U506,Store_Showcase!B2:H134,{6}, FALSE))</f>
      </c>
      <c r="AG506">
        <f>VLOOKUP(D506,Sku_Consolidated!A2:R948,18,FALSE)</f>
      </c>
      <c r="AH506">
        <f>VLOOKUP(D506,Sku_Consolidated!A2:S948,19,FALSE)</f>
      </c>
      <c r="AI506">
        <f>VLOOKUP(D506,Sku_Consolidated!A2:T948,20,FALSE)</f>
      </c>
    </row>
    <row r="507" spans="1:35" x14ac:dyDescent="0.25">
      <c r="A507">
        <v>2024</v>
      </c>
      <c r="B507" t="s">
        <v>30</v>
      </c>
      <c r="C507" t="s">
        <v>31</v>
      </c>
      <c r="D507">
        <v>21843</v>
      </c>
      <c r="E507" t="s">
        <v>216</v>
      </c>
      <c r="F507" s="12" t="s">
        <v>201</v>
      </c>
      <c r="G507" s="12" t="s">
        <v>201</v>
      </c>
      <c r="H507" t="s">
        <v>10</v>
      </c>
      <c r="I507" s="13" t="s">
        <v>641</v>
      </c>
      <c r="J507" s="13">
        <f>IF(H507="EA", I507, 0)</f>
      </c>
      <c r="K507" s="13">
        <f>IF(H507="KG", I507, I507 * VLOOKUP(D507,Sku_Consolidated!A2:U948,21,FALSE))</f>
      </c>
      <c r="L507" s="14" t="s">
        <v>36</v>
      </c>
      <c r="M507">
        <v>88</v>
      </c>
      <c r="N507" s="14" t="s">
        <v>1036</v>
      </c>
      <c r="O507" s="14" t="s">
        <v>1037</v>
      </c>
      <c r="P507" s="14" t="s">
        <v>36</v>
      </c>
      <c r="Q507" s="14" t="s">
        <v>1037</v>
      </c>
      <c r="R507">
        <f>IF(IFERROR(VLOOKUP(U507,Store_Showcase!B2:H134,7, FALSE), TRUE)=TRUE, IF(IFERROR(VLOOKUP(U507,Store_SRP!B2:H103,7, FALSE), TRUE)=TRUE,VLOOKUP(U507,Store_VAM!B2:H271,7, FALSE),VLOOKUP(U507,Store_SRP!B2:H103,7, FALSE)), VLOOKUP(U507,Store_Showcase!B2:H134,7, FALSE))</f>
      </c>
      <c r="S507">
        <f>IF(IFERROR(VLOOKUP(U507,Store_Showcase!B2:K134,10, FALSE), TRUE)=TRUE, IF(IFERROR(VLOOKUP(U507,Store_SRP!B2:K103,10, FALSE), TRUE)=TRUE,VLOOKUP(U507,Store_VAM!B2:K271,10, FALSE),VLOOKUP(U507,Store_SRP!B2:K103,10, FALSE)), VLOOKUP(U507,Store_Showcase!B2:K134,10, FALSE))</f>
      </c>
      <c r="T507">
        <f>IF(VLOOKUP(D507,Sku_Consolidated!A2:S948,19,FALSE)="SHOWCASE", VLOOKUP(U507,Store_Showcase!B2:L134,11, FALSE), IF(VLOOKUP(D507,Sku_Consolidated!A2:S948,19,FALSE)="VAM",VLOOKUP(U507,Store_VAM!B2:L271,11, FALSE),VLOOKUP(U507,Store_SRP!B2:L103,11, FALSE)))</f>
      </c>
      <c r="U507" s="14">
        <v>2012</v>
      </c>
      <c r="V507">
        <f>IF(VLOOKUP(D507,Sku_Consolidated!A2:S948,19,FALSE)="SHOWCASE", VLOOKUP(U507,Store_Showcase!B2:C134,2, FALSE), IF(VLOOKUP(D507,Sku_Consolidated!A2:S948,19,FALSE)="VAM",VLOOKUP(U507,Store_VAM!B2:C271,2, FALSE),VLOOKUP(U507,Store_SRP!B2:C103,2, FALSE)))</f>
      </c>
      <c r="W507">
        <f>VLOOKUP(D507,Sku_Consolidated!A2:G948, 7, FALSE)</f>
      </c>
      <c r="X507">
        <f>VLOOKUP(D507,Sku_Consolidated!A2:K948, 11, FALSE)</f>
      </c>
      <c r="Y507">
        <f>VLOOKUP(D507,Sku_Consolidated!A2:H948, 8, FALSE)</f>
      </c>
      <c r="Z507">
        <f>VLOOKUP(D507,Sku_Consolidated!A2:I948, 9, FALSE)</f>
      </c>
      <c r="AA507" t="s">
        <v>41</v>
      </c>
      <c r="AB507">
        <f>VLOOKUP(D507,Sku_Consolidated!A2:E948, {5}, FALSE)</f>
      </c>
      <c r="AC507">
        <f>IF(VLOOKUP(D507,Sku_Consolidated!A2:S948,19,FALSE)="SHOWCASE", VLOOKUP(U507,Store_Showcase!B2:N134,13, FALSE), IF(VLOOKUP(D507,Sku_Consolidated!A2:S948,19,FALSE)="VAM",VLOOKUP(U507,Store_VAM!B2:N271,13, FALSE),VLOOKUP(U507,Store_SRP!B2:N103,13, FALSE)))</f>
      </c>
      <c r="AD507">
        <f>IF(IFERROR(AC507,TRUE)=TRUE, "-","OK")</f>
      </c>
      <c r="AE507">
        <f>IF(IFERROR(VLOOKUP(U507,Store_Showcase!B2:H134,{5}, FALSE), TRUE)=TRUE, IF(IFERROR(VLOOKUP(U507,Store_SRP!B2:H103,{5}, FALSE), TRUE)=TRUE,VLOOKUP(U507,Store_VAM!B2:H271,{5}, FALSE),VLOOKUP(U507,Store_SRP!B2:H103,{5}, FALSE)), VLOOKUP(U507,Store_Showcase!B2:H134,{5}, FALSE))</f>
      </c>
      <c r="AF507">
        <f>IF(IFERROR(VLOOKUP(U507,Store_Showcase!B2:H134,{6}, FALSE), TRUE)=TRUE, IF(IFERROR(VLOOKUP(U507,Store_SRP!B2:H103,{6}, FALSE), TRUE)=TRUE,VLOOKUP(U507,Store_VAM!B2:H271,{6}, FALSE),VLOOKUP(U507,Store_SRP!B2:H103,{6}, FALSE)), VLOOKUP(U507,Store_Showcase!B2:H134,{6}, FALSE))</f>
      </c>
      <c r="AG507">
        <f>VLOOKUP(D507,Sku_Consolidated!A2:R948,18,FALSE)</f>
      </c>
      <c r="AH507">
        <f>VLOOKUP(D507,Sku_Consolidated!A2:S948,19,FALSE)</f>
      </c>
      <c r="AI507">
        <f>VLOOKUP(D507,Sku_Consolidated!A2:T948,20,FALSE)</f>
      </c>
    </row>
    <row r="508" spans="1:35" x14ac:dyDescent="0.25">
      <c r="A508">
        <v>2024</v>
      </c>
      <c r="B508" t="s">
        <v>30</v>
      </c>
      <c r="C508" t="s">
        <v>31</v>
      </c>
      <c r="D508">
        <v>21844</v>
      </c>
      <c r="E508" t="s">
        <v>220</v>
      </c>
      <c r="F508" s="12" t="s">
        <v>201</v>
      </c>
      <c r="G508" s="12" t="s">
        <v>201</v>
      </c>
      <c r="H508" t="s">
        <v>10</v>
      </c>
      <c r="I508" s="13" t="s">
        <v>246</v>
      </c>
      <c r="J508" s="13">
        <f>IF(H508="EA", I508, 0)</f>
      </c>
      <c r="K508" s="13">
        <f>IF(H508="KG", I508, I508 * VLOOKUP(D508,Sku_Consolidated!A2:U948,21,FALSE))</f>
      </c>
      <c r="L508" s="14" t="s">
        <v>36</v>
      </c>
      <c r="M508">
        <v>88</v>
      </c>
      <c r="N508" s="14" t="s">
        <v>1038</v>
      </c>
      <c r="O508" s="14" t="s">
        <v>1039</v>
      </c>
      <c r="P508" s="14" t="s">
        <v>36</v>
      </c>
      <c r="Q508" s="14" t="s">
        <v>1039</v>
      </c>
      <c r="R508">
        <f>IF(IFERROR(VLOOKUP(U508,Store_Showcase!B2:H134,7, FALSE), TRUE)=TRUE, IF(IFERROR(VLOOKUP(U508,Store_SRP!B2:H103,7, FALSE), TRUE)=TRUE,VLOOKUP(U508,Store_VAM!B2:H271,7, FALSE),VLOOKUP(U508,Store_SRP!B2:H103,7, FALSE)), VLOOKUP(U508,Store_Showcase!B2:H134,7, FALSE))</f>
      </c>
      <c r="S508">
        <f>IF(IFERROR(VLOOKUP(U508,Store_Showcase!B2:K134,10, FALSE), TRUE)=TRUE, IF(IFERROR(VLOOKUP(U508,Store_SRP!B2:K103,10, FALSE), TRUE)=TRUE,VLOOKUP(U508,Store_VAM!B2:K271,10, FALSE),VLOOKUP(U508,Store_SRP!B2:K103,10, FALSE)), VLOOKUP(U508,Store_Showcase!B2:K134,10, FALSE))</f>
      </c>
      <c r="T508">
        <f>IF(VLOOKUP(D508,Sku_Consolidated!A2:S948,19,FALSE)="SHOWCASE", VLOOKUP(U508,Store_Showcase!B2:L134,11, FALSE), IF(VLOOKUP(D508,Sku_Consolidated!A2:S948,19,FALSE)="VAM",VLOOKUP(U508,Store_VAM!B2:L271,11, FALSE),VLOOKUP(U508,Store_SRP!B2:L103,11, FALSE)))</f>
      </c>
      <c r="U508" s="14">
        <v>2012</v>
      </c>
      <c r="V508">
        <f>IF(VLOOKUP(D508,Sku_Consolidated!A2:S948,19,FALSE)="SHOWCASE", VLOOKUP(U508,Store_Showcase!B2:C134,2, FALSE), IF(VLOOKUP(D508,Sku_Consolidated!A2:S948,19,FALSE)="VAM",VLOOKUP(U508,Store_VAM!B2:C271,2, FALSE),VLOOKUP(U508,Store_SRP!B2:C103,2, FALSE)))</f>
      </c>
      <c r="W508">
        <f>VLOOKUP(D508,Sku_Consolidated!A2:G948, 7, FALSE)</f>
      </c>
      <c r="X508">
        <f>VLOOKUP(D508,Sku_Consolidated!A2:K948, 11, FALSE)</f>
      </c>
      <c r="Y508">
        <f>VLOOKUP(D508,Sku_Consolidated!A2:H948, 8, FALSE)</f>
      </c>
      <c r="Z508">
        <f>VLOOKUP(D508,Sku_Consolidated!A2:I948, 9, FALSE)</f>
      </c>
      <c r="AA508" t="s">
        <v>41</v>
      </c>
      <c r="AB508">
        <f>VLOOKUP(D508,Sku_Consolidated!A2:E948, {5}, FALSE)</f>
      </c>
      <c r="AC508">
        <f>IF(VLOOKUP(D508,Sku_Consolidated!A2:S948,19,FALSE)="SHOWCASE", VLOOKUP(U508,Store_Showcase!B2:N134,13, FALSE), IF(VLOOKUP(D508,Sku_Consolidated!A2:S948,19,FALSE)="VAM",VLOOKUP(U508,Store_VAM!B2:N271,13, FALSE),VLOOKUP(U508,Store_SRP!B2:N103,13, FALSE)))</f>
      </c>
      <c r="AD508">
        <f>IF(IFERROR(AC508,TRUE)=TRUE, "-","OK")</f>
      </c>
      <c r="AE508">
        <f>IF(IFERROR(VLOOKUP(U508,Store_Showcase!B2:H134,{5}, FALSE), TRUE)=TRUE, IF(IFERROR(VLOOKUP(U508,Store_SRP!B2:H103,{5}, FALSE), TRUE)=TRUE,VLOOKUP(U508,Store_VAM!B2:H271,{5}, FALSE),VLOOKUP(U508,Store_SRP!B2:H103,{5}, FALSE)), VLOOKUP(U508,Store_Showcase!B2:H134,{5}, FALSE))</f>
      </c>
      <c r="AF508">
        <f>IF(IFERROR(VLOOKUP(U508,Store_Showcase!B2:H134,{6}, FALSE), TRUE)=TRUE, IF(IFERROR(VLOOKUP(U508,Store_SRP!B2:H103,{6}, FALSE), TRUE)=TRUE,VLOOKUP(U508,Store_VAM!B2:H271,{6}, FALSE),VLOOKUP(U508,Store_SRP!B2:H103,{6}, FALSE)), VLOOKUP(U508,Store_Showcase!B2:H134,{6}, FALSE))</f>
      </c>
      <c r="AG508">
        <f>VLOOKUP(D508,Sku_Consolidated!A2:R948,18,FALSE)</f>
      </c>
      <c r="AH508">
        <f>VLOOKUP(D508,Sku_Consolidated!A2:S948,19,FALSE)</f>
      </c>
      <c r="AI508">
        <f>VLOOKUP(D508,Sku_Consolidated!A2:T948,20,FALSE)</f>
      </c>
    </row>
    <row r="509" spans="1:35" x14ac:dyDescent="0.25">
      <c r="A509">
        <v>2024</v>
      </c>
      <c r="B509" t="s">
        <v>30</v>
      </c>
      <c r="C509" t="s">
        <v>31</v>
      </c>
      <c r="D509">
        <v>21854</v>
      </c>
      <c r="E509" t="s">
        <v>315</v>
      </c>
      <c r="F509" s="12" t="s">
        <v>201</v>
      </c>
      <c r="G509" s="12" t="s">
        <v>201</v>
      </c>
      <c r="H509" t="s">
        <v>10</v>
      </c>
      <c r="I509" s="13" t="s">
        <v>1040</v>
      </c>
      <c r="J509" s="13">
        <f>IF(H509="EA", I509, 0)</f>
      </c>
      <c r="K509" s="13">
        <f>IF(H509="KG", I509, I509 * VLOOKUP(D509,Sku_Consolidated!A2:U948,21,FALSE))</f>
      </c>
      <c r="L509" s="14" t="s">
        <v>36</v>
      </c>
      <c r="M509">
        <v>88</v>
      </c>
      <c r="N509" s="14" t="s">
        <v>1041</v>
      </c>
      <c r="O509" s="14" t="s">
        <v>1042</v>
      </c>
      <c r="P509" s="14" t="s">
        <v>36</v>
      </c>
      <c r="Q509" s="14" t="s">
        <v>1042</v>
      </c>
      <c r="R509">
        <f>IF(IFERROR(VLOOKUP(U509,Store_Showcase!B2:H134,7, FALSE), TRUE)=TRUE, IF(IFERROR(VLOOKUP(U509,Store_SRP!B2:H103,7, FALSE), TRUE)=TRUE,VLOOKUP(U509,Store_VAM!B2:H271,7, FALSE),VLOOKUP(U509,Store_SRP!B2:H103,7, FALSE)), VLOOKUP(U509,Store_Showcase!B2:H134,7, FALSE))</f>
      </c>
      <c r="S509">
        <f>IF(IFERROR(VLOOKUP(U509,Store_Showcase!B2:K134,10, FALSE), TRUE)=TRUE, IF(IFERROR(VLOOKUP(U509,Store_SRP!B2:K103,10, FALSE), TRUE)=TRUE,VLOOKUP(U509,Store_VAM!B2:K271,10, FALSE),VLOOKUP(U509,Store_SRP!B2:K103,10, FALSE)), VLOOKUP(U509,Store_Showcase!B2:K134,10, FALSE))</f>
      </c>
      <c r="T509">
        <f>IF(VLOOKUP(D509,Sku_Consolidated!A2:S948,19,FALSE)="SHOWCASE", VLOOKUP(U509,Store_Showcase!B2:L134,11, FALSE), IF(VLOOKUP(D509,Sku_Consolidated!A2:S948,19,FALSE)="VAM",VLOOKUP(U509,Store_VAM!B2:L271,11, FALSE),VLOOKUP(U509,Store_SRP!B2:L103,11, FALSE)))</f>
      </c>
      <c r="U509" s="14">
        <v>2012</v>
      </c>
      <c r="V509">
        <f>IF(VLOOKUP(D509,Sku_Consolidated!A2:S948,19,FALSE)="SHOWCASE", VLOOKUP(U509,Store_Showcase!B2:C134,2, FALSE), IF(VLOOKUP(D509,Sku_Consolidated!A2:S948,19,FALSE)="VAM",VLOOKUP(U509,Store_VAM!B2:C271,2, FALSE),VLOOKUP(U509,Store_SRP!B2:C103,2, FALSE)))</f>
      </c>
      <c r="W509">
        <f>VLOOKUP(D509,Sku_Consolidated!A2:G948, 7, FALSE)</f>
      </c>
      <c r="X509">
        <f>VLOOKUP(D509,Sku_Consolidated!A2:K948, 11, FALSE)</f>
      </c>
      <c r="Y509">
        <f>VLOOKUP(D509,Sku_Consolidated!A2:H948, 8, FALSE)</f>
      </c>
      <c r="Z509">
        <f>VLOOKUP(D509,Sku_Consolidated!A2:I948, 9, FALSE)</f>
      </c>
      <c r="AA509" t="s">
        <v>41</v>
      </c>
      <c r="AB509">
        <f>VLOOKUP(D509,Sku_Consolidated!A2:E948, {5}, FALSE)</f>
      </c>
      <c r="AC509">
        <f>IF(VLOOKUP(D509,Sku_Consolidated!A2:S948,19,FALSE)="SHOWCASE", VLOOKUP(U509,Store_Showcase!B2:N134,13, FALSE), IF(VLOOKUP(D509,Sku_Consolidated!A2:S948,19,FALSE)="VAM",VLOOKUP(U509,Store_VAM!B2:N271,13, FALSE),VLOOKUP(U509,Store_SRP!B2:N103,13, FALSE)))</f>
      </c>
      <c r="AD509">
        <f>IF(IFERROR(AC509,TRUE)=TRUE, "-","OK")</f>
      </c>
      <c r="AE509">
        <f>IF(IFERROR(VLOOKUP(U509,Store_Showcase!B2:H134,{5}, FALSE), TRUE)=TRUE, IF(IFERROR(VLOOKUP(U509,Store_SRP!B2:H103,{5}, FALSE), TRUE)=TRUE,VLOOKUP(U509,Store_VAM!B2:H271,{5}, FALSE),VLOOKUP(U509,Store_SRP!B2:H103,{5}, FALSE)), VLOOKUP(U509,Store_Showcase!B2:H134,{5}, FALSE))</f>
      </c>
      <c r="AF509">
        <f>IF(IFERROR(VLOOKUP(U509,Store_Showcase!B2:H134,{6}, FALSE), TRUE)=TRUE, IF(IFERROR(VLOOKUP(U509,Store_SRP!B2:H103,{6}, FALSE), TRUE)=TRUE,VLOOKUP(U509,Store_VAM!B2:H271,{6}, FALSE),VLOOKUP(U509,Store_SRP!B2:H103,{6}, FALSE)), VLOOKUP(U509,Store_Showcase!B2:H134,{6}, FALSE))</f>
      </c>
      <c r="AG509">
        <f>VLOOKUP(D509,Sku_Consolidated!A2:R948,18,FALSE)</f>
      </c>
      <c r="AH509">
        <f>VLOOKUP(D509,Sku_Consolidated!A2:S948,19,FALSE)</f>
      </c>
      <c r="AI509">
        <f>VLOOKUP(D509,Sku_Consolidated!A2:T948,20,FALSE)</f>
      </c>
    </row>
    <row r="510" spans="1:35" x14ac:dyDescent="0.25">
      <c r="A510">
        <v>2024</v>
      </c>
      <c r="B510" t="s">
        <v>30</v>
      </c>
      <c r="C510" t="s">
        <v>31</v>
      </c>
      <c r="D510">
        <v>21862</v>
      </c>
      <c r="E510" t="s">
        <v>443</v>
      </c>
      <c r="F510" s="12" t="s">
        <v>201</v>
      </c>
      <c r="G510" s="12" t="s">
        <v>201</v>
      </c>
      <c r="H510" t="s">
        <v>10</v>
      </c>
      <c r="I510" s="13" t="s">
        <v>288</v>
      </c>
      <c r="J510" s="13">
        <f>IF(H510="EA", I510, 0)</f>
      </c>
      <c r="K510" s="13">
        <f>IF(H510="KG", I510, I510 * VLOOKUP(D510,Sku_Consolidated!A2:U948,21,FALSE))</f>
      </c>
      <c r="L510" s="14" t="s">
        <v>36</v>
      </c>
      <c r="M510">
        <v>88</v>
      </c>
      <c r="N510" s="14" t="s">
        <v>1043</v>
      </c>
      <c r="O510" s="14" t="s">
        <v>1044</v>
      </c>
      <c r="P510" s="14" t="s">
        <v>36</v>
      </c>
      <c r="Q510" s="14" t="s">
        <v>1044</v>
      </c>
      <c r="R510">
        <f>IF(IFERROR(VLOOKUP(U510,Store_Showcase!B2:H134,7, FALSE), TRUE)=TRUE, IF(IFERROR(VLOOKUP(U510,Store_SRP!B2:H103,7, FALSE), TRUE)=TRUE,VLOOKUP(U510,Store_VAM!B2:H271,7, FALSE),VLOOKUP(U510,Store_SRP!B2:H103,7, FALSE)), VLOOKUP(U510,Store_Showcase!B2:H134,7, FALSE))</f>
      </c>
      <c r="S510">
        <f>IF(IFERROR(VLOOKUP(U510,Store_Showcase!B2:K134,10, FALSE), TRUE)=TRUE, IF(IFERROR(VLOOKUP(U510,Store_SRP!B2:K103,10, FALSE), TRUE)=TRUE,VLOOKUP(U510,Store_VAM!B2:K271,10, FALSE),VLOOKUP(U510,Store_SRP!B2:K103,10, FALSE)), VLOOKUP(U510,Store_Showcase!B2:K134,10, FALSE))</f>
      </c>
      <c r="T510">
        <f>IF(VLOOKUP(D510,Sku_Consolidated!A2:S948,19,FALSE)="SHOWCASE", VLOOKUP(U510,Store_Showcase!B2:L134,11, FALSE), IF(VLOOKUP(D510,Sku_Consolidated!A2:S948,19,FALSE)="VAM",VLOOKUP(U510,Store_VAM!B2:L271,11, FALSE),VLOOKUP(U510,Store_SRP!B2:L103,11, FALSE)))</f>
      </c>
      <c r="U510" s="14">
        <v>2012</v>
      </c>
      <c r="V510">
        <f>IF(VLOOKUP(D510,Sku_Consolidated!A2:S948,19,FALSE)="SHOWCASE", VLOOKUP(U510,Store_Showcase!B2:C134,2, FALSE), IF(VLOOKUP(D510,Sku_Consolidated!A2:S948,19,FALSE)="VAM",VLOOKUP(U510,Store_VAM!B2:C271,2, FALSE),VLOOKUP(U510,Store_SRP!B2:C103,2, FALSE)))</f>
      </c>
      <c r="W510">
        <f>VLOOKUP(D510,Sku_Consolidated!A2:G948, 7, FALSE)</f>
      </c>
      <c r="X510">
        <f>VLOOKUP(D510,Sku_Consolidated!A2:K948, 11, FALSE)</f>
      </c>
      <c r="Y510">
        <f>VLOOKUP(D510,Sku_Consolidated!A2:H948, 8, FALSE)</f>
      </c>
      <c r="Z510">
        <f>VLOOKUP(D510,Sku_Consolidated!A2:I948, 9, FALSE)</f>
      </c>
      <c r="AA510" t="s">
        <v>41</v>
      </c>
      <c r="AB510">
        <f>VLOOKUP(D510,Sku_Consolidated!A2:E948, {5}, FALSE)</f>
      </c>
      <c r="AC510">
        <f>IF(VLOOKUP(D510,Sku_Consolidated!A2:S948,19,FALSE)="SHOWCASE", VLOOKUP(U510,Store_Showcase!B2:N134,13, FALSE), IF(VLOOKUP(D510,Sku_Consolidated!A2:S948,19,FALSE)="VAM",VLOOKUP(U510,Store_VAM!B2:N271,13, FALSE),VLOOKUP(U510,Store_SRP!B2:N103,13, FALSE)))</f>
      </c>
      <c r="AD510">
        <f>IF(IFERROR(AC510,TRUE)=TRUE, "-","OK")</f>
      </c>
      <c r="AE510">
        <f>IF(IFERROR(VLOOKUP(U510,Store_Showcase!B2:H134,{5}, FALSE), TRUE)=TRUE, IF(IFERROR(VLOOKUP(U510,Store_SRP!B2:H103,{5}, FALSE), TRUE)=TRUE,VLOOKUP(U510,Store_VAM!B2:H271,{5}, FALSE),VLOOKUP(U510,Store_SRP!B2:H103,{5}, FALSE)), VLOOKUP(U510,Store_Showcase!B2:H134,{5}, FALSE))</f>
      </c>
      <c r="AF510">
        <f>IF(IFERROR(VLOOKUP(U510,Store_Showcase!B2:H134,{6}, FALSE), TRUE)=TRUE, IF(IFERROR(VLOOKUP(U510,Store_SRP!B2:H103,{6}, FALSE), TRUE)=TRUE,VLOOKUP(U510,Store_VAM!B2:H271,{6}, FALSE),VLOOKUP(U510,Store_SRP!B2:H103,{6}, FALSE)), VLOOKUP(U510,Store_Showcase!B2:H134,{6}, FALSE))</f>
      </c>
      <c r="AG510">
        <f>VLOOKUP(D510,Sku_Consolidated!A2:R948,18,FALSE)</f>
      </c>
      <c r="AH510">
        <f>VLOOKUP(D510,Sku_Consolidated!A2:S948,19,FALSE)</f>
      </c>
      <c r="AI510">
        <f>VLOOKUP(D510,Sku_Consolidated!A2:T948,20,FALSE)</f>
      </c>
    </row>
    <row r="511" spans="1:35" x14ac:dyDescent="0.25">
      <c r="A511">
        <v>2024</v>
      </c>
      <c r="B511" t="s">
        <v>30</v>
      </c>
      <c r="C511" t="s">
        <v>31</v>
      </c>
      <c r="D511">
        <v>21866</v>
      </c>
      <c r="E511" t="s">
        <v>267</v>
      </c>
      <c r="F511" s="12" t="s">
        <v>201</v>
      </c>
      <c r="G511" s="12" t="s">
        <v>201</v>
      </c>
      <c r="H511" t="s">
        <v>10</v>
      </c>
      <c r="I511" s="13" t="s">
        <v>416</v>
      </c>
      <c r="J511" s="13">
        <f>IF(H511="EA", I511, 0)</f>
      </c>
      <c r="K511" s="13">
        <f>IF(H511="KG", I511, I511 * VLOOKUP(D511,Sku_Consolidated!A2:U948,21,FALSE))</f>
      </c>
      <c r="L511" s="14" t="s">
        <v>36</v>
      </c>
      <c r="M511">
        <v>88</v>
      </c>
      <c r="N511" s="14" t="s">
        <v>1045</v>
      </c>
      <c r="O511" s="14" t="s">
        <v>1046</v>
      </c>
      <c r="P511" s="14" t="s">
        <v>36</v>
      </c>
      <c r="Q511" s="14" t="s">
        <v>1046</v>
      </c>
      <c r="R511">
        <f>IF(IFERROR(VLOOKUP(U511,Store_Showcase!B2:H134,7, FALSE), TRUE)=TRUE, IF(IFERROR(VLOOKUP(U511,Store_SRP!B2:H103,7, FALSE), TRUE)=TRUE,VLOOKUP(U511,Store_VAM!B2:H271,7, FALSE),VLOOKUP(U511,Store_SRP!B2:H103,7, FALSE)), VLOOKUP(U511,Store_Showcase!B2:H134,7, FALSE))</f>
      </c>
      <c r="S511">
        <f>IF(IFERROR(VLOOKUP(U511,Store_Showcase!B2:K134,10, FALSE), TRUE)=TRUE, IF(IFERROR(VLOOKUP(U511,Store_SRP!B2:K103,10, FALSE), TRUE)=TRUE,VLOOKUP(U511,Store_VAM!B2:K271,10, FALSE),VLOOKUP(U511,Store_SRP!B2:K103,10, FALSE)), VLOOKUP(U511,Store_Showcase!B2:K134,10, FALSE))</f>
      </c>
      <c r="T511">
        <f>IF(VLOOKUP(D511,Sku_Consolidated!A2:S948,19,FALSE)="SHOWCASE", VLOOKUP(U511,Store_Showcase!B2:L134,11, FALSE), IF(VLOOKUP(D511,Sku_Consolidated!A2:S948,19,FALSE)="VAM",VLOOKUP(U511,Store_VAM!B2:L271,11, FALSE),VLOOKUP(U511,Store_SRP!B2:L103,11, FALSE)))</f>
      </c>
      <c r="U511" s="14">
        <v>2012</v>
      </c>
      <c r="V511">
        <f>IF(VLOOKUP(D511,Sku_Consolidated!A2:S948,19,FALSE)="SHOWCASE", VLOOKUP(U511,Store_Showcase!B2:C134,2, FALSE), IF(VLOOKUP(D511,Sku_Consolidated!A2:S948,19,FALSE)="VAM",VLOOKUP(U511,Store_VAM!B2:C271,2, FALSE),VLOOKUP(U511,Store_SRP!B2:C103,2, FALSE)))</f>
      </c>
      <c r="W511">
        <f>VLOOKUP(D511,Sku_Consolidated!A2:G948, 7, FALSE)</f>
      </c>
      <c r="X511">
        <f>VLOOKUP(D511,Sku_Consolidated!A2:K948, 11, FALSE)</f>
      </c>
      <c r="Y511">
        <f>VLOOKUP(D511,Sku_Consolidated!A2:H948, 8, FALSE)</f>
      </c>
      <c r="Z511">
        <f>VLOOKUP(D511,Sku_Consolidated!A2:I948, 9, FALSE)</f>
      </c>
      <c r="AA511" t="s">
        <v>41</v>
      </c>
      <c r="AB511">
        <f>VLOOKUP(D511,Sku_Consolidated!A2:E948, {5}, FALSE)</f>
      </c>
      <c r="AC511">
        <f>IF(VLOOKUP(D511,Sku_Consolidated!A2:S948,19,FALSE)="SHOWCASE", VLOOKUP(U511,Store_Showcase!B2:N134,13, FALSE), IF(VLOOKUP(D511,Sku_Consolidated!A2:S948,19,FALSE)="VAM",VLOOKUP(U511,Store_VAM!B2:N271,13, FALSE),VLOOKUP(U511,Store_SRP!B2:N103,13, FALSE)))</f>
      </c>
      <c r="AD511">
        <f>IF(IFERROR(AC511,TRUE)=TRUE, "-","OK")</f>
      </c>
      <c r="AE511">
        <f>IF(IFERROR(VLOOKUP(U511,Store_Showcase!B2:H134,{5}, FALSE), TRUE)=TRUE, IF(IFERROR(VLOOKUP(U511,Store_SRP!B2:H103,{5}, FALSE), TRUE)=TRUE,VLOOKUP(U511,Store_VAM!B2:H271,{5}, FALSE),VLOOKUP(U511,Store_SRP!B2:H103,{5}, FALSE)), VLOOKUP(U511,Store_Showcase!B2:H134,{5}, FALSE))</f>
      </c>
      <c r="AF511">
        <f>IF(IFERROR(VLOOKUP(U511,Store_Showcase!B2:H134,{6}, FALSE), TRUE)=TRUE, IF(IFERROR(VLOOKUP(U511,Store_SRP!B2:H103,{6}, FALSE), TRUE)=TRUE,VLOOKUP(U511,Store_VAM!B2:H271,{6}, FALSE),VLOOKUP(U511,Store_SRP!B2:H103,{6}, FALSE)), VLOOKUP(U511,Store_Showcase!B2:H134,{6}, FALSE))</f>
      </c>
      <c r="AG511">
        <f>VLOOKUP(D511,Sku_Consolidated!A2:R948,18,FALSE)</f>
      </c>
      <c r="AH511">
        <f>VLOOKUP(D511,Sku_Consolidated!A2:S948,19,FALSE)</f>
      </c>
      <c r="AI511">
        <f>VLOOKUP(D511,Sku_Consolidated!A2:T948,20,FALSE)</f>
      </c>
    </row>
    <row r="512" spans="1:35" x14ac:dyDescent="0.25">
      <c r="A512">
        <v>2024</v>
      </c>
      <c r="B512" t="s">
        <v>30</v>
      </c>
      <c r="C512" t="s">
        <v>31</v>
      </c>
      <c r="D512">
        <v>21869</v>
      </c>
      <c r="E512" t="s">
        <v>943</v>
      </c>
      <c r="F512" s="12" t="s">
        <v>201</v>
      </c>
      <c r="G512" s="12" t="s">
        <v>201</v>
      </c>
      <c r="H512" t="s">
        <v>10</v>
      </c>
      <c r="I512" s="13" t="s">
        <v>1047</v>
      </c>
      <c r="J512" s="13">
        <f>IF(H512="EA", I512, 0)</f>
      </c>
      <c r="K512" s="13">
        <f>IF(H512="KG", I512, I512 * VLOOKUP(D512,Sku_Consolidated!A2:U948,21,FALSE))</f>
      </c>
      <c r="L512" s="14" t="s">
        <v>36</v>
      </c>
      <c r="M512">
        <v>88</v>
      </c>
      <c r="N512" s="14" t="s">
        <v>1048</v>
      </c>
      <c r="O512" s="14" t="s">
        <v>1049</v>
      </c>
      <c r="P512" s="14" t="s">
        <v>36</v>
      </c>
      <c r="Q512" s="14" t="s">
        <v>1049</v>
      </c>
      <c r="R512">
        <f>IF(IFERROR(VLOOKUP(U512,Store_Showcase!B2:H134,7, FALSE), TRUE)=TRUE, IF(IFERROR(VLOOKUP(U512,Store_SRP!B2:H103,7, FALSE), TRUE)=TRUE,VLOOKUP(U512,Store_VAM!B2:H271,7, FALSE),VLOOKUP(U512,Store_SRP!B2:H103,7, FALSE)), VLOOKUP(U512,Store_Showcase!B2:H134,7, FALSE))</f>
      </c>
      <c r="S512">
        <f>IF(IFERROR(VLOOKUP(U512,Store_Showcase!B2:K134,10, FALSE), TRUE)=TRUE, IF(IFERROR(VLOOKUP(U512,Store_SRP!B2:K103,10, FALSE), TRUE)=TRUE,VLOOKUP(U512,Store_VAM!B2:K271,10, FALSE),VLOOKUP(U512,Store_SRP!B2:K103,10, FALSE)), VLOOKUP(U512,Store_Showcase!B2:K134,10, FALSE))</f>
      </c>
      <c r="T512">
        <f>IF(VLOOKUP(D512,Sku_Consolidated!A2:S948,19,FALSE)="SHOWCASE", VLOOKUP(U512,Store_Showcase!B2:L134,11, FALSE), IF(VLOOKUP(D512,Sku_Consolidated!A2:S948,19,FALSE)="VAM",VLOOKUP(U512,Store_VAM!B2:L271,11, FALSE),VLOOKUP(U512,Store_SRP!B2:L103,11, FALSE)))</f>
      </c>
      <c r="U512" s="14">
        <v>2012</v>
      </c>
      <c r="V512">
        <f>IF(VLOOKUP(D512,Sku_Consolidated!A2:S948,19,FALSE)="SHOWCASE", VLOOKUP(U512,Store_Showcase!B2:C134,2, FALSE), IF(VLOOKUP(D512,Sku_Consolidated!A2:S948,19,FALSE)="VAM",VLOOKUP(U512,Store_VAM!B2:C271,2, FALSE),VLOOKUP(U512,Store_SRP!B2:C103,2, FALSE)))</f>
      </c>
      <c r="W512">
        <f>VLOOKUP(D512,Sku_Consolidated!A2:G948, 7, FALSE)</f>
      </c>
      <c r="X512">
        <f>VLOOKUP(D512,Sku_Consolidated!A2:K948, 11, FALSE)</f>
      </c>
      <c r="Y512">
        <f>VLOOKUP(D512,Sku_Consolidated!A2:H948, 8, FALSE)</f>
      </c>
      <c r="Z512">
        <f>VLOOKUP(D512,Sku_Consolidated!A2:I948, 9, FALSE)</f>
      </c>
      <c r="AA512" t="s">
        <v>41</v>
      </c>
      <c r="AB512">
        <f>VLOOKUP(D512,Sku_Consolidated!A2:E948, {5}, FALSE)</f>
      </c>
      <c r="AC512">
        <f>IF(VLOOKUP(D512,Sku_Consolidated!A2:S948,19,FALSE)="SHOWCASE", VLOOKUP(U512,Store_Showcase!B2:N134,13, FALSE), IF(VLOOKUP(D512,Sku_Consolidated!A2:S948,19,FALSE)="VAM",VLOOKUP(U512,Store_VAM!B2:N271,13, FALSE),VLOOKUP(U512,Store_SRP!B2:N103,13, FALSE)))</f>
      </c>
      <c r="AD512">
        <f>IF(IFERROR(AC512,TRUE)=TRUE, "-","OK")</f>
      </c>
      <c r="AE512">
        <f>IF(IFERROR(VLOOKUP(U512,Store_Showcase!B2:H134,{5}, FALSE), TRUE)=TRUE, IF(IFERROR(VLOOKUP(U512,Store_SRP!B2:H103,{5}, FALSE), TRUE)=TRUE,VLOOKUP(U512,Store_VAM!B2:H271,{5}, FALSE),VLOOKUP(U512,Store_SRP!B2:H103,{5}, FALSE)), VLOOKUP(U512,Store_Showcase!B2:H134,{5}, FALSE))</f>
      </c>
      <c r="AF512">
        <f>IF(IFERROR(VLOOKUP(U512,Store_Showcase!B2:H134,{6}, FALSE), TRUE)=TRUE, IF(IFERROR(VLOOKUP(U512,Store_SRP!B2:H103,{6}, FALSE), TRUE)=TRUE,VLOOKUP(U512,Store_VAM!B2:H271,{6}, FALSE),VLOOKUP(U512,Store_SRP!B2:H103,{6}, FALSE)), VLOOKUP(U512,Store_Showcase!B2:H134,{6}, FALSE))</f>
      </c>
      <c r="AG512">
        <f>VLOOKUP(D512,Sku_Consolidated!A2:R948,18,FALSE)</f>
      </c>
      <c r="AH512">
        <f>VLOOKUP(D512,Sku_Consolidated!A2:S948,19,FALSE)</f>
      </c>
      <c r="AI512">
        <f>VLOOKUP(D512,Sku_Consolidated!A2:T948,20,FALSE)</f>
      </c>
    </row>
    <row r="513" spans="1:35" x14ac:dyDescent="0.25">
      <c r="A513">
        <v>2024</v>
      </c>
      <c r="B513" t="s">
        <v>30</v>
      </c>
      <c r="C513" t="s">
        <v>31</v>
      </c>
      <c r="D513">
        <v>21921</v>
      </c>
      <c r="E513" t="s">
        <v>232</v>
      </c>
      <c r="F513" s="12" t="s">
        <v>201</v>
      </c>
      <c r="G513" s="12" t="s">
        <v>201</v>
      </c>
      <c r="H513" t="s">
        <v>10</v>
      </c>
      <c r="I513" s="13" t="s">
        <v>1050</v>
      </c>
      <c r="J513" s="13">
        <f>IF(H513="EA", I513, 0)</f>
      </c>
      <c r="K513" s="13">
        <f>IF(H513="KG", I513, I513 * VLOOKUP(D513,Sku_Consolidated!A2:U948,21,FALSE))</f>
      </c>
      <c r="L513" s="14" t="s">
        <v>36</v>
      </c>
      <c r="M513">
        <v>86</v>
      </c>
      <c r="N513" s="14" t="s">
        <v>1051</v>
      </c>
      <c r="O513" s="14" t="s">
        <v>1052</v>
      </c>
      <c r="P513" s="14" t="s">
        <v>36</v>
      </c>
      <c r="Q513" s="14" t="s">
        <v>1052</v>
      </c>
      <c r="R513">
        <f>IF(IFERROR(VLOOKUP(U513,Store_Showcase!B2:H134,7, FALSE), TRUE)=TRUE, IF(IFERROR(VLOOKUP(U513,Store_SRP!B2:H103,7, FALSE), TRUE)=TRUE,VLOOKUP(U513,Store_VAM!B2:H271,7, FALSE),VLOOKUP(U513,Store_SRP!B2:H103,7, FALSE)), VLOOKUP(U513,Store_Showcase!B2:H134,7, FALSE))</f>
      </c>
      <c r="S513">
        <f>IF(IFERROR(VLOOKUP(U513,Store_Showcase!B2:K134,10, FALSE), TRUE)=TRUE, IF(IFERROR(VLOOKUP(U513,Store_SRP!B2:K103,10, FALSE), TRUE)=TRUE,VLOOKUP(U513,Store_VAM!B2:K271,10, FALSE),VLOOKUP(U513,Store_SRP!B2:K103,10, FALSE)), VLOOKUP(U513,Store_Showcase!B2:K134,10, FALSE))</f>
      </c>
      <c r="T513">
        <f>IF(VLOOKUP(D513,Sku_Consolidated!A2:S948,19,FALSE)="SHOWCASE", VLOOKUP(U513,Store_Showcase!B2:L134,11, FALSE), IF(VLOOKUP(D513,Sku_Consolidated!A2:S948,19,FALSE)="VAM",VLOOKUP(U513,Store_VAM!B2:L271,11, FALSE),VLOOKUP(U513,Store_SRP!B2:L103,11, FALSE)))</f>
      </c>
      <c r="U513" s="14">
        <v>2012</v>
      </c>
      <c r="V513">
        <f>IF(VLOOKUP(D513,Sku_Consolidated!A2:S948,19,FALSE)="SHOWCASE", VLOOKUP(U513,Store_Showcase!B2:C134,2, FALSE), IF(VLOOKUP(D513,Sku_Consolidated!A2:S948,19,FALSE)="VAM",VLOOKUP(U513,Store_VAM!B2:C271,2, FALSE),VLOOKUP(U513,Store_SRP!B2:C103,2, FALSE)))</f>
      </c>
      <c r="W513">
        <f>VLOOKUP(D513,Sku_Consolidated!A2:G948, 7, FALSE)</f>
      </c>
      <c r="X513">
        <f>VLOOKUP(D513,Sku_Consolidated!A2:K948, 11, FALSE)</f>
      </c>
      <c r="Y513">
        <f>VLOOKUP(D513,Sku_Consolidated!A2:H948, 8, FALSE)</f>
      </c>
      <c r="Z513">
        <f>VLOOKUP(D513,Sku_Consolidated!A2:I948, 9, FALSE)</f>
      </c>
      <c r="AA513" t="s">
        <v>41</v>
      </c>
      <c r="AB513">
        <f>VLOOKUP(D513,Sku_Consolidated!A2:E948, {5}, FALSE)</f>
      </c>
      <c r="AC513">
        <f>IF(VLOOKUP(D513,Sku_Consolidated!A2:S948,19,FALSE)="SHOWCASE", VLOOKUP(U513,Store_Showcase!B2:N134,13, FALSE), IF(VLOOKUP(D513,Sku_Consolidated!A2:S948,19,FALSE)="VAM",VLOOKUP(U513,Store_VAM!B2:N271,13, FALSE),VLOOKUP(U513,Store_SRP!B2:N103,13, FALSE)))</f>
      </c>
      <c r="AD513">
        <f>IF(IFERROR(AC513,TRUE)=TRUE, "-","OK")</f>
      </c>
      <c r="AE513">
        <f>IF(IFERROR(VLOOKUP(U513,Store_Showcase!B2:H134,{5}, FALSE), TRUE)=TRUE, IF(IFERROR(VLOOKUP(U513,Store_SRP!B2:H103,{5}, FALSE), TRUE)=TRUE,VLOOKUP(U513,Store_VAM!B2:H271,{5}, FALSE),VLOOKUP(U513,Store_SRP!B2:H103,{5}, FALSE)), VLOOKUP(U513,Store_Showcase!B2:H134,{5}, FALSE))</f>
      </c>
      <c r="AF513">
        <f>IF(IFERROR(VLOOKUP(U513,Store_Showcase!B2:H134,{6}, FALSE), TRUE)=TRUE, IF(IFERROR(VLOOKUP(U513,Store_SRP!B2:H103,{6}, FALSE), TRUE)=TRUE,VLOOKUP(U513,Store_VAM!B2:H271,{6}, FALSE),VLOOKUP(U513,Store_SRP!B2:H103,{6}, FALSE)), VLOOKUP(U513,Store_Showcase!B2:H134,{6}, FALSE))</f>
      </c>
      <c r="AG513">
        <f>VLOOKUP(D513,Sku_Consolidated!A2:R948,18,FALSE)</f>
      </c>
      <c r="AH513">
        <f>VLOOKUP(D513,Sku_Consolidated!A2:S948,19,FALSE)</f>
      </c>
      <c r="AI513">
        <f>VLOOKUP(D513,Sku_Consolidated!A2:T948,20,FALSE)</f>
      </c>
    </row>
    <row r="514" spans="1:35" x14ac:dyDescent="0.25">
      <c r="A514">
        <v>2024</v>
      </c>
      <c r="B514" t="s">
        <v>30</v>
      </c>
      <c r="C514" t="s">
        <v>31</v>
      </c>
      <c r="D514">
        <v>21825</v>
      </c>
      <c r="E514" t="s">
        <v>208</v>
      </c>
      <c r="F514" s="12" t="s">
        <v>111</v>
      </c>
      <c r="G514" s="12" t="s">
        <v>111</v>
      </c>
      <c r="H514" t="s">
        <v>10</v>
      </c>
      <c r="I514" s="13" t="s">
        <v>750</v>
      </c>
      <c r="J514" s="13">
        <f>IF(H514="EA", I514, 0)</f>
      </c>
      <c r="K514" s="13">
        <f>IF(H514="KG", I514, I514 * VLOOKUP(D514,Sku_Consolidated!A2:U948,21,FALSE))</f>
      </c>
      <c r="L514" s="14" t="s">
        <v>36</v>
      </c>
      <c r="M514">
        <v>88</v>
      </c>
      <c r="N514" s="14" t="s">
        <v>1053</v>
      </c>
      <c r="O514" s="14" t="s">
        <v>1054</v>
      </c>
      <c r="P514" s="14" t="s">
        <v>36</v>
      </c>
      <c r="Q514" s="14" t="s">
        <v>1054</v>
      </c>
      <c r="R514">
        <f>IF(IFERROR(VLOOKUP(U514,Store_Showcase!B2:H134,7, FALSE), TRUE)=TRUE, IF(IFERROR(VLOOKUP(U514,Store_SRP!B2:H103,7, FALSE), TRUE)=TRUE,VLOOKUP(U514,Store_VAM!B2:H271,7, FALSE),VLOOKUP(U514,Store_SRP!B2:H103,7, FALSE)), VLOOKUP(U514,Store_Showcase!B2:H134,7, FALSE))</f>
      </c>
      <c r="S514">
        <f>IF(IFERROR(VLOOKUP(U514,Store_Showcase!B2:K134,10, FALSE), TRUE)=TRUE, IF(IFERROR(VLOOKUP(U514,Store_SRP!B2:K103,10, FALSE), TRUE)=TRUE,VLOOKUP(U514,Store_VAM!B2:K271,10, FALSE),VLOOKUP(U514,Store_SRP!B2:K103,10, FALSE)), VLOOKUP(U514,Store_Showcase!B2:K134,10, FALSE))</f>
      </c>
      <c r="T514">
        <f>IF(VLOOKUP(D514,Sku_Consolidated!A2:S948,19,FALSE)="SHOWCASE", VLOOKUP(U514,Store_Showcase!B2:L134,11, FALSE), IF(VLOOKUP(D514,Sku_Consolidated!A2:S948,19,FALSE)="VAM",VLOOKUP(U514,Store_VAM!B2:L271,11, FALSE),VLOOKUP(U514,Store_SRP!B2:L103,11, FALSE)))</f>
      </c>
      <c r="U514" s="14">
        <v>2012</v>
      </c>
      <c r="V514">
        <f>IF(VLOOKUP(D514,Sku_Consolidated!A2:S948,19,FALSE)="SHOWCASE", VLOOKUP(U514,Store_Showcase!B2:C134,2, FALSE), IF(VLOOKUP(D514,Sku_Consolidated!A2:S948,19,FALSE)="VAM",VLOOKUP(U514,Store_VAM!B2:C271,2, FALSE),VLOOKUP(U514,Store_SRP!B2:C103,2, FALSE)))</f>
      </c>
      <c r="W514">
        <f>VLOOKUP(D514,Sku_Consolidated!A2:G948, 7, FALSE)</f>
      </c>
      <c r="X514">
        <f>VLOOKUP(D514,Sku_Consolidated!A2:K948, 11, FALSE)</f>
      </c>
      <c r="Y514">
        <f>VLOOKUP(D514,Sku_Consolidated!A2:H948, 8, FALSE)</f>
      </c>
      <c r="Z514">
        <f>VLOOKUP(D514,Sku_Consolidated!A2:I948, 9, FALSE)</f>
      </c>
      <c r="AA514" t="s">
        <v>41</v>
      </c>
      <c r="AB514">
        <f>VLOOKUP(D514,Sku_Consolidated!A2:E948, {5}, FALSE)</f>
      </c>
      <c r="AC514">
        <f>IF(VLOOKUP(D514,Sku_Consolidated!A2:S948,19,FALSE)="SHOWCASE", VLOOKUP(U514,Store_Showcase!B2:N134,13, FALSE), IF(VLOOKUP(D514,Sku_Consolidated!A2:S948,19,FALSE)="VAM",VLOOKUP(U514,Store_VAM!B2:N271,13, FALSE),VLOOKUP(U514,Store_SRP!B2:N103,13, FALSE)))</f>
      </c>
      <c r="AD514">
        <f>IF(IFERROR(AC514,TRUE)=TRUE, "-","OK")</f>
      </c>
      <c r="AE514">
        <f>IF(IFERROR(VLOOKUP(U514,Store_Showcase!B2:H134,{5}, FALSE), TRUE)=TRUE, IF(IFERROR(VLOOKUP(U514,Store_SRP!B2:H103,{5}, FALSE), TRUE)=TRUE,VLOOKUP(U514,Store_VAM!B2:H271,{5}, FALSE),VLOOKUP(U514,Store_SRP!B2:H103,{5}, FALSE)), VLOOKUP(U514,Store_Showcase!B2:H134,{5}, FALSE))</f>
      </c>
      <c r="AF514">
        <f>IF(IFERROR(VLOOKUP(U514,Store_Showcase!B2:H134,{6}, FALSE), TRUE)=TRUE, IF(IFERROR(VLOOKUP(U514,Store_SRP!B2:H103,{6}, FALSE), TRUE)=TRUE,VLOOKUP(U514,Store_VAM!B2:H271,{6}, FALSE),VLOOKUP(U514,Store_SRP!B2:H103,{6}, FALSE)), VLOOKUP(U514,Store_Showcase!B2:H134,{6}, FALSE))</f>
      </c>
      <c r="AG514">
        <f>VLOOKUP(D514,Sku_Consolidated!A2:R948,18,FALSE)</f>
      </c>
      <c r="AH514">
        <f>VLOOKUP(D514,Sku_Consolidated!A2:S948,19,FALSE)</f>
      </c>
      <c r="AI514">
        <f>VLOOKUP(D514,Sku_Consolidated!A2:T948,20,FALSE)</f>
      </c>
    </row>
    <row r="515" spans="1:35" x14ac:dyDescent="0.25">
      <c r="A515">
        <v>2024</v>
      </c>
      <c r="B515" t="s">
        <v>30</v>
      </c>
      <c r="C515" t="s">
        <v>31</v>
      </c>
      <c r="D515">
        <v>21834</v>
      </c>
      <c r="E515" t="s">
        <v>303</v>
      </c>
      <c r="F515" s="12" t="s">
        <v>111</v>
      </c>
      <c r="G515" s="12" t="s">
        <v>111</v>
      </c>
      <c r="H515" t="s">
        <v>10</v>
      </c>
      <c r="I515" s="13" t="s">
        <v>1055</v>
      </c>
      <c r="J515" s="13">
        <f>IF(H515="EA", I515, 0)</f>
      </c>
      <c r="K515" s="13">
        <f>IF(H515="KG", I515, I515 * VLOOKUP(D515,Sku_Consolidated!A2:U948,21,FALSE))</f>
      </c>
      <c r="L515" s="14" t="s">
        <v>36</v>
      </c>
      <c r="M515">
        <v>88</v>
      </c>
      <c r="N515" s="14" t="s">
        <v>1056</v>
      </c>
      <c r="O515" s="14" t="s">
        <v>1057</v>
      </c>
      <c r="P515" s="14" t="s">
        <v>36</v>
      </c>
      <c r="Q515" s="14" t="s">
        <v>1057</v>
      </c>
      <c r="R515">
        <f>IF(IFERROR(VLOOKUP(U515,Store_Showcase!B2:H134,7, FALSE), TRUE)=TRUE, IF(IFERROR(VLOOKUP(U515,Store_SRP!B2:H103,7, FALSE), TRUE)=TRUE,VLOOKUP(U515,Store_VAM!B2:H271,7, FALSE),VLOOKUP(U515,Store_SRP!B2:H103,7, FALSE)), VLOOKUP(U515,Store_Showcase!B2:H134,7, FALSE))</f>
      </c>
      <c r="S515">
        <f>IF(IFERROR(VLOOKUP(U515,Store_Showcase!B2:K134,10, FALSE), TRUE)=TRUE, IF(IFERROR(VLOOKUP(U515,Store_SRP!B2:K103,10, FALSE), TRUE)=TRUE,VLOOKUP(U515,Store_VAM!B2:K271,10, FALSE),VLOOKUP(U515,Store_SRP!B2:K103,10, FALSE)), VLOOKUP(U515,Store_Showcase!B2:K134,10, FALSE))</f>
      </c>
      <c r="T515">
        <f>IF(VLOOKUP(D515,Sku_Consolidated!A2:S948,19,FALSE)="SHOWCASE", VLOOKUP(U515,Store_Showcase!B2:L134,11, FALSE), IF(VLOOKUP(D515,Sku_Consolidated!A2:S948,19,FALSE)="VAM",VLOOKUP(U515,Store_VAM!B2:L271,11, FALSE),VLOOKUP(U515,Store_SRP!B2:L103,11, FALSE)))</f>
      </c>
      <c r="U515" s="14">
        <v>2012</v>
      </c>
      <c r="V515">
        <f>IF(VLOOKUP(D515,Sku_Consolidated!A2:S948,19,FALSE)="SHOWCASE", VLOOKUP(U515,Store_Showcase!B2:C134,2, FALSE), IF(VLOOKUP(D515,Sku_Consolidated!A2:S948,19,FALSE)="VAM",VLOOKUP(U515,Store_VAM!B2:C271,2, FALSE),VLOOKUP(U515,Store_SRP!B2:C103,2, FALSE)))</f>
      </c>
      <c r="W515">
        <f>VLOOKUP(D515,Sku_Consolidated!A2:G948, 7, FALSE)</f>
      </c>
      <c r="X515">
        <f>VLOOKUP(D515,Sku_Consolidated!A2:K948, 11, FALSE)</f>
      </c>
      <c r="Y515">
        <f>VLOOKUP(D515,Sku_Consolidated!A2:H948, 8, FALSE)</f>
      </c>
      <c r="Z515">
        <f>VLOOKUP(D515,Sku_Consolidated!A2:I948, 9, FALSE)</f>
      </c>
      <c r="AA515" t="s">
        <v>41</v>
      </c>
      <c r="AB515">
        <f>VLOOKUP(D515,Sku_Consolidated!A2:E948, {5}, FALSE)</f>
      </c>
      <c r="AC515">
        <f>IF(VLOOKUP(D515,Sku_Consolidated!A2:S948,19,FALSE)="SHOWCASE", VLOOKUP(U515,Store_Showcase!B2:N134,13, FALSE), IF(VLOOKUP(D515,Sku_Consolidated!A2:S948,19,FALSE)="VAM",VLOOKUP(U515,Store_VAM!B2:N271,13, FALSE),VLOOKUP(U515,Store_SRP!B2:N103,13, FALSE)))</f>
      </c>
      <c r="AD515">
        <f>IF(IFERROR(AC515,TRUE)=TRUE, "-","OK")</f>
      </c>
      <c r="AE515">
        <f>IF(IFERROR(VLOOKUP(U515,Store_Showcase!B2:H134,{5}, FALSE), TRUE)=TRUE, IF(IFERROR(VLOOKUP(U515,Store_SRP!B2:H103,{5}, FALSE), TRUE)=TRUE,VLOOKUP(U515,Store_VAM!B2:H271,{5}, FALSE),VLOOKUP(U515,Store_SRP!B2:H103,{5}, FALSE)), VLOOKUP(U515,Store_Showcase!B2:H134,{5}, FALSE))</f>
      </c>
      <c r="AF515">
        <f>IF(IFERROR(VLOOKUP(U515,Store_Showcase!B2:H134,{6}, FALSE), TRUE)=TRUE, IF(IFERROR(VLOOKUP(U515,Store_SRP!B2:H103,{6}, FALSE), TRUE)=TRUE,VLOOKUP(U515,Store_VAM!B2:H271,{6}, FALSE),VLOOKUP(U515,Store_SRP!B2:H103,{6}, FALSE)), VLOOKUP(U515,Store_Showcase!B2:H134,{6}, FALSE))</f>
      </c>
      <c r="AG515">
        <f>VLOOKUP(D515,Sku_Consolidated!A2:R948,18,FALSE)</f>
      </c>
      <c r="AH515">
        <f>VLOOKUP(D515,Sku_Consolidated!A2:S948,19,FALSE)</f>
      </c>
      <c r="AI515">
        <f>VLOOKUP(D515,Sku_Consolidated!A2:T948,20,FALSE)</f>
      </c>
    </row>
    <row r="516" spans="1:35" x14ac:dyDescent="0.25">
      <c r="A516">
        <v>2024</v>
      </c>
      <c r="B516" t="s">
        <v>30</v>
      </c>
      <c r="C516" t="s">
        <v>31</v>
      </c>
      <c r="D516">
        <v>21837</v>
      </c>
      <c r="E516" t="s">
        <v>519</v>
      </c>
      <c r="F516" s="12" t="s">
        <v>111</v>
      </c>
      <c r="G516" s="12" t="s">
        <v>111</v>
      </c>
      <c r="H516" t="s">
        <v>10</v>
      </c>
      <c r="I516" s="13" t="s">
        <v>434</v>
      </c>
      <c r="J516" s="13">
        <f>IF(H516="EA", I516, 0)</f>
      </c>
      <c r="K516" s="13">
        <f>IF(H516="KG", I516, I516 * VLOOKUP(D516,Sku_Consolidated!A2:U948,21,FALSE))</f>
      </c>
      <c r="L516" s="14" t="s">
        <v>36</v>
      </c>
      <c r="M516">
        <v>88</v>
      </c>
      <c r="N516" s="14" t="s">
        <v>1058</v>
      </c>
      <c r="O516" s="14" t="s">
        <v>1059</v>
      </c>
      <c r="P516" s="14" t="s">
        <v>36</v>
      </c>
      <c r="Q516" s="14" t="s">
        <v>1059</v>
      </c>
      <c r="R516">
        <f>IF(IFERROR(VLOOKUP(U516,Store_Showcase!B2:H134,7, FALSE), TRUE)=TRUE, IF(IFERROR(VLOOKUP(U516,Store_SRP!B2:H103,7, FALSE), TRUE)=TRUE,VLOOKUP(U516,Store_VAM!B2:H271,7, FALSE),VLOOKUP(U516,Store_SRP!B2:H103,7, FALSE)), VLOOKUP(U516,Store_Showcase!B2:H134,7, FALSE))</f>
      </c>
      <c r="S516">
        <f>IF(IFERROR(VLOOKUP(U516,Store_Showcase!B2:K134,10, FALSE), TRUE)=TRUE, IF(IFERROR(VLOOKUP(U516,Store_SRP!B2:K103,10, FALSE), TRUE)=TRUE,VLOOKUP(U516,Store_VAM!B2:K271,10, FALSE),VLOOKUP(U516,Store_SRP!B2:K103,10, FALSE)), VLOOKUP(U516,Store_Showcase!B2:K134,10, FALSE))</f>
      </c>
      <c r="T516">
        <f>IF(VLOOKUP(D516,Sku_Consolidated!A2:S948,19,FALSE)="SHOWCASE", VLOOKUP(U516,Store_Showcase!B2:L134,11, FALSE), IF(VLOOKUP(D516,Sku_Consolidated!A2:S948,19,FALSE)="VAM",VLOOKUP(U516,Store_VAM!B2:L271,11, FALSE),VLOOKUP(U516,Store_SRP!B2:L103,11, FALSE)))</f>
      </c>
      <c r="U516" s="14">
        <v>2012</v>
      </c>
      <c r="V516">
        <f>IF(VLOOKUP(D516,Sku_Consolidated!A2:S948,19,FALSE)="SHOWCASE", VLOOKUP(U516,Store_Showcase!B2:C134,2, FALSE), IF(VLOOKUP(D516,Sku_Consolidated!A2:S948,19,FALSE)="VAM",VLOOKUP(U516,Store_VAM!B2:C271,2, FALSE),VLOOKUP(U516,Store_SRP!B2:C103,2, FALSE)))</f>
      </c>
      <c r="W516">
        <f>VLOOKUP(D516,Sku_Consolidated!A2:G948, 7, FALSE)</f>
      </c>
      <c r="X516">
        <f>VLOOKUP(D516,Sku_Consolidated!A2:K948, 11, FALSE)</f>
      </c>
      <c r="Y516">
        <f>VLOOKUP(D516,Sku_Consolidated!A2:H948, 8, FALSE)</f>
      </c>
      <c r="Z516">
        <f>VLOOKUP(D516,Sku_Consolidated!A2:I948, 9, FALSE)</f>
      </c>
      <c r="AA516" t="s">
        <v>41</v>
      </c>
      <c r="AB516">
        <f>VLOOKUP(D516,Sku_Consolidated!A2:E948, {5}, FALSE)</f>
      </c>
      <c r="AC516">
        <f>IF(VLOOKUP(D516,Sku_Consolidated!A2:S948,19,FALSE)="SHOWCASE", VLOOKUP(U516,Store_Showcase!B2:N134,13, FALSE), IF(VLOOKUP(D516,Sku_Consolidated!A2:S948,19,FALSE)="VAM",VLOOKUP(U516,Store_VAM!B2:N271,13, FALSE),VLOOKUP(U516,Store_SRP!B2:N103,13, FALSE)))</f>
      </c>
      <c r="AD516">
        <f>IF(IFERROR(AC516,TRUE)=TRUE, "-","OK")</f>
      </c>
      <c r="AE516">
        <f>IF(IFERROR(VLOOKUP(U516,Store_Showcase!B2:H134,{5}, FALSE), TRUE)=TRUE, IF(IFERROR(VLOOKUP(U516,Store_SRP!B2:H103,{5}, FALSE), TRUE)=TRUE,VLOOKUP(U516,Store_VAM!B2:H271,{5}, FALSE),VLOOKUP(U516,Store_SRP!B2:H103,{5}, FALSE)), VLOOKUP(U516,Store_Showcase!B2:H134,{5}, FALSE))</f>
      </c>
      <c r="AF516">
        <f>IF(IFERROR(VLOOKUP(U516,Store_Showcase!B2:H134,{6}, FALSE), TRUE)=TRUE, IF(IFERROR(VLOOKUP(U516,Store_SRP!B2:H103,{6}, FALSE), TRUE)=TRUE,VLOOKUP(U516,Store_VAM!B2:H271,{6}, FALSE),VLOOKUP(U516,Store_SRP!B2:H103,{6}, FALSE)), VLOOKUP(U516,Store_Showcase!B2:H134,{6}, FALSE))</f>
      </c>
      <c r="AG516">
        <f>VLOOKUP(D516,Sku_Consolidated!A2:R948,18,FALSE)</f>
      </c>
      <c r="AH516">
        <f>VLOOKUP(D516,Sku_Consolidated!A2:S948,19,FALSE)</f>
      </c>
      <c r="AI516">
        <f>VLOOKUP(D516,Sku_Consolidated!A2:T948,20,FALSE)</f>
      </c>
    </row>
    <row r="517" spans="1:35" x14ac:dyDescent="0.25">
      <c r="A517">
        <v>2024</v>
      </c>
      <c r="B517" t="s">
        <v>30</v>
      </c>
      <c r="C517" t="s">
        <v>31</v>
      </c>
      <c r="D517">
        <v>21841</v>
      </c>
      <c r="E517" t="s">
        <v>253</v>
      </c>
      <c r="F517" s="12" t="s">
        <v>111</v>
      </c>
      <c r="G517" s="12" t="s">
        <v>111</v>
      </c>
      <c r="H517" t="s">
        <v>10</v>
      </c>
      <c r="I517" s="13" t="s">
        <v>1060</v>
      </c>
      <c r="J517" s="13">
        <f>IF(H517="EA", I517, 0)</f>
      </c>
      <c r="K517" s="13">
        <f>IF(H517="KG", I517, I517 * VLOOKUP(D517,Sku_Consolidated!A2:U948,21,FALSE))</f>
      </c>
      <c r="L517" s="14" t="s">
        <v>36</v>
      </c>
      <c r="M517">
        <v>88</v>
      </c>
      <c r="N517" s="14" t="s">
        <v>1061</v>
      </c>
      <c r="O517" s="14" t="s">
        <v>1062</v>
      </c>
      <c r="P517" s="14" t="s">
        <v>36</v>
      </c>
      <c r="Q517" s="14" t="s">
        <v>1062</v>
      </c>
      <c r="R517">
        <f>IF(IFERROR(VLOOKUP(U517,Store_Showcase!B2:H134,7, FALSE), TRUE)=TRUE, IF(IFERROR(VLOOKUP(U517,Store_SRP!B2:H103,7, FALSE), TRUE)=TRUE,VLOOKUP(U517,Store_VAM!B2:H271,7, FALSE),VLOOKUP(U517,Store_SRP!B2:H103,7, FALSE)), VLOOKUP(U517,Store_Showcase!B2:H134,7, FALSE))</f>
      </c>
      <c r="S517">
        <f>IF(IFERROR(VLOOKUP(U517,Store_Showcase!B2:K134,10, FALSE), TRUE)=TRUE, IF(IFERROR(VLOOKUP(U517,Store_SRP!B2:K103,10, FALSE), TRUE)=TRUE,VLOOKUP(U517,Store_VAM!B2:K271,10, FALSE),VLOOKUP(U517,Store_SRP!B2:K103,10, FALSE)), VLOOKUP(U517,Store_Showcase!B2:K134,10, FALSE))</f>
      </c>
      <c r="T517">
        <f>IF(VLOOKUP(D517,Sku_Consolidated!A2:S948,19,FALSE)="SHOWCASE", VLOOKUP(U517,Store_Showcase!B2:L134,11, FALSE), IF(VLOOKUP(D517,Sku_Consolidated!A2:S948,19,FALSE)="VAM",VLOOKUP(U517,Store_VAM!B2:L271,11, FALSE),VLOOKUP(U517,Store_SRP!B2:L103,11, FALSE)))</f>
      </c>
      <c r="U517" s="14">
        <v>2012</v>
      </c>
      <c r="V517">
        <f>IF(VLOOKUP(D517,Sku_Consolidated!A2:S948,19,FALSE)="SHOWCASE", VLOOKUP(U517,Store_Showcase!B2:C134,2, FALSE), IF(VLOOKUP(D517,Sku_Consolidated!A2:S948,19,FALSE)="VAM",VLOOKUP(U517,Store_VAM!B2:C271,2, FALSE),VLOOKUP(U517,Store_SRP!B2:C103,2, FALSE)))</f>
      </c>
      <c r="W517">
        <f>VLOOKUP(D517,Sku_Consolidated!A2:G948, 7, FALSE)</f>
      </c>
      <c r="X517">
        <f>VLOOKUP(D517,Sku_Consolidated!A2:K948, 11, FALSE)</f>
      </c>
      <c r="Y517">
        <f>VLOOKUP(D517,Sku_Consolidated!A2:H948, 8, FALSE)</f>
      </c>
      <c r="Z517">
        <f>VLOOKUP(D517,Sku_Consolidated!A2:I948, 9, FALSE)</f>
      </c>
      <c r="AA517" t="s">
        <v>41</v>
      </c>
      <c r="AB517">
        <f>VLOOKUP(D517,Sku_Consolidated!A2:E948, {5}, FALSE)</f>
      </c>
      <c r="AC517">
        <f>IF(VLOOKUP(D517,Sku_Consolidated!A2:S948,19,FALSE)="SHOWCASE", VLOOKUP(U517,Store_Showcase!B2:N134,13, FALSE), IF(VLOOKUP(D517,Sku_Consolidated!A2:S948,19,FALSE)="VAM",VLOOKUP(U517,Store_VAM!B2:N271,13, FALSE),VLOOKUP(U517,Store_SRP!B2:N103,13, FALSE)))</f>
      </c>
      <c r="AD517">
        <f>IF(IFERROR(AC517,TRUE)=TRUE, "-","OK")</f>
      </c>
      <c r="AE517">
        <f>IF(IFERROR(VLOOKUP(U517,Store_Showcase!B2:H134,{5}, FALSE), TRUE)=TRUE, IF(IFERROR(VLOOKUP(U517,Store_SRP!B2:H103,{5}, FALSE), TRUE)=TRUE,VLOOKUP(U517,Store_VAM!B2:H271,{5}, FALSE),VLOOKUP(U517,Store_SRP!B2:H103,{5}, FALSE)), VLOOKUP(U517,Store_Showcase!B2:H134,{5}, FALSE))</f>
      </c>
      <c r="AF517">
        <f>IF(IFERROR(VLOOKUP(U517,Store_Showcase!B2:H134,{6}, FALSE), TRUE)=TRUE, IF(IFERROR(VLOOKUP(U517,Store_SRP!B2:H103,{6}, FALSE), TRUE)=TRUE,VLOOKUP(U517,Store_VAM!B2:H271,{6}, FALSE),VLOOKUP(U517,Store_SRP!B2:H103,{6}, FALSE)), VLOOKUP(U517,Store_Showcase!B2:H134,{6}, FALSE))</f>
      </c>
      <c r="AG517">
        <f>VLOOKUP(D517,Sku_Consolidated!A2:R948,18,FALSE)</f>
      </c>
      <c r="AH517">
        <f>VLOOKUP(D517,Sku_Consolidated!A2:S948,19,FALSE)</f>
      </c>
      <c r="AI517">
        <f>VLOOKUP(D517,Sku_Consolidated!A2:T948,20,FALSE)</f>
      </c>
    </row>
    <row r="518" spans="1:35" x14ac:dyDescent="0.25">
      <c r="A518">
        <v>2024</v>
      </c>
      <c r="B518" t="s">
        <v>30</v>
      </c>
      <c r="C518" t="s">
        <v>31</v>
      </c>
      <c r="D518">
        <v>21843</v>
      </c>
      <c r="E518" t="s">
        <v>216</v>
      </c>
      <c r="F518" s="12" t="s">
        <v>111</v>
      </c>
      <c r="G518" s="12" t="s">
        <v>111</v>
      </c>
      <c r="H518" t="s">
        <v>10</v>
      </c>
      <c r="I518" s="13" t="s">
        <v>1063</v>
      </c>
      <c r="J518" s="13">
        <f>IF(H518="EA", I518, 0)</f>
      </c>
      <c r="K518" s="13">
        <f>IF(H518="KG", I518, I518 * VLOOKUP(D518,Sku_Consolidated!A2:U948,21,FALSE))</f>
      </c>
      <c r="L518" s="14" t="s">
        <v>36</v>
      </c>
      <c r="M518">
        <v>88</v>
      </c>
      <c r="N518" s="14" t="s">
        <v>1064</v>
      </c>
      <c r="O518" s="14" t="s">
        <v>1065</v>
      </c>
      <c r="P518" s="14" t="s">
        <v>36</v>
      </c>
      <c r="Q518" s="14" t="s">
        <v>1065</v>
      </c>
      <c r="R518">
        <f>IF(IFERROR(VLOOKUP(U518,Store_Showcase!B2:H134,7, FALSE), TRUE)=TRUE, IF(IFERROR(VLOOKUP(U518,Store_SRP!B2:H103,7, FALSE), TRUE)=TRUE,VLOOKUP(U518,Store_VAM!B2:H271,7, FALSE),VLOOKUP(U518,Store_SRP!B2:H103,7, FALSE)), VLOOKUP(U518,Store_Showcase!B2:H134,7, FALSE))</f>
      </c>
      <c r="S518">
        <f>IF(IFERROR(VLOOKUP(U518,Store_Showcase!B2:K134,10, FALSE), TRUE)=TRUE, IF(IFERROR(VLOOKUP(U518,Store_SRP!B2:K103,10, FALSE), TRUE)=TRUE,VLOOKUP(U518,Store_VAM!B2:K271,10, FALSE),VLOOKUP(U518,Store_SRP!B2:K103,10, FALSE)), VLOOKUP(U518,Store_Showcase!B2:K134,10, FALSE))</f>
      </c>
      <c r="T518">
        <f>IF(VLOOKUP(D518,Sku_Consolidated!A2:S948,19,FALSE)="SHOWCASE", VLOOKUP(U518,Store_Showcase!B2:L134,11, FALSE), IF(VLOOKUP(D518,Sku_Consolidated!A2:S948,19,FALSE)="VAM",VLOOKUP(U518,Store_VAM!B2:L271,11, FALSE),VLOOKUP(U518,Store_SRP!B2:L103,11, FALSE)))</f>
      </c>
      <c r="U518" s="14">
        <v>2012</v>
      </c>
      <c r="V518">
        <f>IF(VLOOKUP(D518,Sku_Consolidated!A2:S948,19,FALSE)="SHOWCASE", VLOOKUP(U518,Store_Showcase!B2:C134,2, FALSE), IF(VLOOKUP(D518,Sku_Consolidated!A2:S948,19,FALSE)="VAM",VLOOKUP(U518,Store_VAM!B2:C271,2, FALSE),VLOOKUP(U518,Store_SRP!B2:C103,2, FALSE)))</f>
      </c>
      <c r="W518">
        <f>VLOOKUP(D518,Sku_Consolidated!A2:G948, 7, FALSE)</f>
      </c>
      <c r="X518">
        <f>VLOOKUP(D518,Sku_Consolidated!A2:K948, 11, FALSE)</f>
      </c>
      <c r="Y518">
        <f>VLOOKUP(D518,Sku_Consolidated!A2:H948, 8, FALSE)</f>
      </c>
      <c r="Z518">
        <f>VLOOKUP(D518,Sku_Consolidated!A2:I948, 9, FALSE)</f>
      </c>
      <c r="AA518" t="s">
        <v>41</v>
      </c>
      <c r="AB518">
        <f>VLOOKUP(D518,Sku_Consolidated!A2:E948, {5}, FALSE)</f>
      </c>
      <c r="AC518">
        <f>IF(VLOOKUP(D518,Sku_Consolidated!A2:S948,19,FALSE)="SHOWCASE", VLOOKUP(U518,Store_Showcase!B2:N134,13, FALSE), IF(VLOOKUP(D518,Sku_Consolidated!A2:S948,19,FALSE)="VAM",VLOOKUP(U518,Store_VAM!B2:N271,13, FALSE),VLOOKUP(U518,Store_SRP!B2:N103,13, FALSE)))</f>
      </c>
      <c r="AD518">
        <f>IF(IFERROR(AC518,TRUE)=TRUE, "-","OK")</f>
      </c>
      <c r="AE518">
        <f>IF(IFERROR(VLOOKUP(U518,Store_Showcase!B2:H134,{5}, FALSE), TRUE)=TRUE, IF(IFERROR(VLOOKUP(U518,Store_SRP!B2:H103,{5}, FALSE), TRUE)=TRUE,VLOOKUP(U518,Store_VAM!B2:H271,{5}, FALSE),VLOOKUP(U518,Store_SRP!B2:H103,{5}, FALSE)), VLOOKUP(U518,Store_Showcase!B2:H134,{5}, FALSE))</f>
      </c>
      <c r="AF518">
        <f>IF(IFERROR(VLOOKUP(U518,Store_Showcase!B2:H134,{6}, FALSE), TRUE)=TRUE, IF(IFERROR(VLOOKUP(U518,Store_SRP!B2:H103,{6}, FALSE), TRUE)=TRUE,VLOOKUP(U518,Store_VAM!B2:H271,{6}, FALSE),VLOOKUP(U518,Store_SRP!B2:H103,{6}, FALSE)), VLOOKUP(U518,Store_Showcase!B2:H134,{6}, FALSE))</f>
      </c>
      <c r="AG518">
        <f>VLOOKUP(D518,Sku_Consolidated!A2:R948,18,FALSE)</f>
      </c>
      <c r="AH518">
        <f>VLOOKUP(D518,Sku_Consolidated!A2:S948,19,FALSE)</f>
      </c>
      <c r="AI518">
        <f>VLOOKUP(D518,Sku_Consolidated!A2:T948,20,FALSE)</f>
      </c>
    </row>
    <row r="519" spans="1:35" x14ac:dyDescent="0.25">
      <c r="A519">
        <v>2024</v>
      </c>
      <c r="B519" t="s">
        <v>30</v>
      </c>
      <c r="C519" t="s">
        <v>31</v>
      </c>
      <c r="D519">
        <v>21846</v>
      </c>
      <c r="E519" t="s">
        <v>433</v>
      </c>
      <c r="F519" s="12" t="s">
        <v>111</v>
      </c>
      <c r="G519" s="12" t="s">
        <v>111</v>
      </c>
      <c r="H519" t="s">
        <v>10</v>
      </c>
      <c r="I519" s="13" t="s">
        <v>1066</v>
      </c>
      <c r="J519" s="13">
        <f>IF(H519="EA", I519, 0)</f>
      </c>
      <c r="K519" s="13">
        <f>IF(H519="KG", I519, I519 * VLOOKUP(D519,Sku_Consolidated!A2:U948,21,FALSE))</f>
      </c>
      <c r="L519" s="14" t="s">
        <v>36</v>
      </c>
      <c r="M519">
        <v>88</v>
      </c>
      <c r="N519" s="14" t="s">
        <v>1067</v>
      </c>
      <c r="O519" s="14" t="s">
        <v>1068</v>
      </c>
      <c r="P519" s="14" t="s">
        <v>36</v>
      </c>
      <c r="Q519" s="14" t="s">
        <v>1068</v>
      </c>
      <c r="R519">
        <f>IF(IFERROR(VLOOKUP(U519,Store_Showcase!B2:H134,7, FALSE), TRUE)=TRUE, IF(IFERROR(VLOOKUP(U519,Store_SRP!B2:H103,7, FALSE), TRUE)=TRUE,VLOOKUP(U519,Store_VAM!B2:H271,7, FALSE),VLOOKUP(U519,Store_SRP!B2:H103,7, FALSE)), VLOOKUP(U519,Store_Showcase!B2:H134,7, FALSE))</f>
      </c>
      <c r="S519">
        <f>IF(IFERROR(VLOOKUP(U519,Store_Showcase!B2:K134,10, FALSE), TRUE)=TRUE, IF(IFERROR(VLOOKUP(U519,Store_SRP!B2:K103,10, FALSE), TRUE)=TRUE,VLOOKUP(U519,Store_VAM!B2:K271,10, FALSE),VLOOKUP(U519,Store_SRP!B2:K103,10, FALSE)), VLOOKUP(U519,Store_Showcase!B2:K134,10, FALSE))</f>
      </c>
      <c r="T519">
        <f>IF(VLOOKUP(D519,Sku_Consolidated!A2:S948,19,FALSE)="SHOWCASE", VLOOKUP(U519,Store_Showcase!B2:L134,11, FALSE), IF(VLOOKUP(D519,Sku_Consolidated!A2:S948,19,FALSE)="VAM",VLOOKUP(U519,Store_VAM!B2:L271,11, FALSE),VLOOKUP(U519,Store_SRP!B2:L103,11, FALSE)))</f>
      </c>
      <c r="U519" s="14">
        <v>2012</v>
      </c>
      <c r="V519">
        <f>IF(VLOOKUP(D519,Sku_Consolidated!A2:S948,19,FALSE)="SHOWCASE", VLOOKUP(U519,Store_Showcase!B2:C134,2, FALSE), IF(VLOOKUP(D519,Sku_Consolidated!A2:S948,19,FALSE)="VAM",VLOOKUP(U519,Store_VAM!B2:C271,2, FALSE),VLOOKUP(U519,Store_SRP!B2:C103,2, FALSE)))</f>
      </c>
      <c r="W519">
        <f>VLOOKUP(D519,Sku_Consolidated!A2:G948, 7, FALSE)</f>
      </c>
      <c r="X519">
        <f>VLOOKUP(D519,Sku_Consolidated!A2:K948, 11, FALSE)</f>
      </c>
      <c r="Y519">
        <f>VLOOKUP(D519,Sku_Consolidated!A2:H948, 8, FALSE)</f>
      </c>
      <c r="Z519">
        <f>VLOOKUP(D519,Sku_Consolidated!A2:I948, 9, FALSE)</f>
      </c>
      <c r="AA519" t="s">
        <v>41</v>
      </c>
      <c r="AB519">
        <f>VLOOKUP(D519,Sku_Consolidated!A2:E948, {5}, FALSE)</f>
      </c>
      <c r="AC519">
        <f>IF(VLOOKUP(D519,Sku_Consolidated!A2:S948,19,FALSE)="SHOWCASE", VLOOKUP(U519,Store_Showcase!B2:N134,13, FALSE), IF(VLOOKUP(D519,Sku_Consolidated!A2:S948,19,FALSE)="VAM",VLOOKUP(U519,Store_VAM!B2:N271,13, FALSE),VLOOKUP(U519,Store_SRP!B2:N103,13, FALSE)))</f>
      </c>
      <c r="AD519">
        <f>IF(IFERROR(AC519,TRUE)=TRUE, "-","OK")</f>
      </c>
      <c r="AE519">
        <f>IF(IFERROR(VLOOKUP(U519,Store_Showcase!B2:H134,{5}, FALSE), TRUE)=TRUE, IF(IFERROR(VLOOKUP(U519,Store_SRP!B2:H103,{5}, FALSE), TRUE)=TRUE,VLOOKUP(U519,Store_VAM!B2:H271,{5}, FALSE),VLOOKUP(U519,Store_SRP!B2:H103,{5}, FALSE)), VLOOKUP(U519,Store_Showcase!B2:H134,{5}, FALSE))</f>
      </c>
      <c r="AF519">
        <f>IF(IFERROR(VLOOKUP(U519,Store_Showcase!B2:H134,{6}, FALSE), TRUE)=TRUE, IF(IFERROR(VLOOKUP(U519,Store_SRP!B2:H103,{6}, FALSE), TRUE)=TRUE,VLOOKUP(U519,Store_VAM!B2:H271,{6}, FALSE),VLOOKUP(U519,Store_SRP!B2:H103,{6}, FALSE)), VLOOKUP(U519,Store_Showcase!B2:H134,{6}, FALSE))</f>
      </c>
      <c r="AG519">
        <f>VLOOKUP(D519,Sku_Consolidated!A2:R948,18,FALSE)</f>
      </c>
      <c r="AH519">
        <f>VLOOKUP(D519,Sku_Consolidated!A2:S948,19,FALSE)</f>
      </c>
      <c r="AI519">
        <f>VLOOKUP(D519,Sku_Consolidated!A2:T948,20,FALSE)</f>
      </c>
    </row>
    <row r="520" spans="1:35" x14ac:dyDescent="0.25">
      <c r="A520">
        <v>2024</v>
      </c>
      <c r="B520" t="s">
        <v>30</v>
      </c>
      <c r="C520" t="s">
        <v>31</v>
      </c>
      <c r="D520">
        <v>21854</v>
      </c>
      <c r="E520" t="s">
        <v>315</v>
      </c>
      <c r="F520" s="12" t="s">
        <v>111</v>
      </c>
      <c r="G520" s="12" t="s">
        <v>111</v>
      </c>
      <c r="H520" t="s">
        <v>10</v>
      </c>
      <c r="I520" s="13" t="s">
        <v>1069</v>
      </c>
      <c r="J520" s="13">
        <f>IF(H520="EA", I520, 0)</f>
      </c>
      <c r="K520" s="13">
        <f>IF(H520="KG", I520, I520 * VLOOKUP(D520,Sku_Consolidated!A2:U948,21,FALSE))</f>
      </c>
      <c r="L520" s="14" t="s">
        <v>36</v>
      </c>
      <c r="M520">
        <v>88</v>
      </c>
      <c r="N520" s="14" t="s">
        <v>1070</v>
      </c>
      <c r="O520" s="14" t="s">
        <v>1071</v>
      </c>
      <c r="P520" s="14" t="s">
        <v>36</v>
      </c>
      <c r="Q520" s="14" t="s">
        <v>1071</v>
      </c>
      <c r="R520">
        <f>IF(IFERROR(VLOOKUP(U520,Store_Showcase!B2:H134,7, FALSE), TRUE)=TRUE, IF(IFERROR(VLOOKUP(U520,Store_SRP!B2:H103,7, FALSE), TRUE)=TRUE,VLOOKUP(U520,Store_VAM!B2:H271,7, FALSE),VLOOKUP(U520,Store_SRP!B2:H103,7, FALSE)), VLOOKUP(U520,Store_Showcase!B2:H134,7, FALSE))</f>
      </c>
      <c r="S520">
        <f>IF(IFERROR(VLOOKUP(U520,Store_Showcase!B2:K134,10, FALSE), TRUE)=TRUE, IF(IFERROR(VLOOKUP(U520,Store_SRP!B2:K103,10, FALSE), TRUE)=TRUE,VLOOKUP(U520,Store_VAM!B2:K271,10, FALSE),VLOOKUP(U520,Store_SRP!B2:K103,10, FALSE)), VLOOKUP(U520,Store_Showcase!B2:K134,10, FALSE))</f>
      </c>
      <c r="T520">
        <f>IF(VLOOKUP(D520,Sku_Consolidated!A2:S948,19,FALSE)="SHOWCASE", VLOOKUP(U520,Store_Showcase!B2:L134,11, FALSE), IF(VLOOKUP(D520,Sku_Consolidated!A2:S948,19,FALSE)="VAM",VLOOKUP(U520,Store_VAM!B2:L271,11, FALSE),VLOOKUP(U520,Store_SRP!B2:L103,11, FALSE)))</f>
      </c>
      <c r="U520" s="14">
        <v>2012</v>
      </c>
      <c r="V520">
        <f>IF(VLOOKUP(D520,Sku_Consolidated!A2:S948,19,FALSE)="SHOWCASE", VLOOKUP(U520,Store_Showcase!B2:C134,2, FALSE), IF(VLOOKUP(D520,Sku_Consolidated!A2:S948,19,FALSE)="VAM",VLOOKUP(U520,Store_VAM!B2:C271,2, FALSE),VLOOKUP(U520,Store_SRP!B2:C103,2, FALSE)))</f>
      </c>
      <c r="W520">
        <f>VLOOKUP(D520,Sku_Consolidated!A2:G948, 7, FALSE)</f>
      </c>
      <c r="X520">
        <f>VLOOKUP(D520,Sku_Consolidated!A2:K948, 11, FALSE)</f>
      </c>
      <c r="Y520">
        <f>VLOOKUP(D520,Sku_Consolidated!A2:H948, 8, FALSE)</f>
      </c>
      <c r="Z520">
        <f>VLOOKUP(D520,Sku_Consolidated!A2:I948, 9, FALSE)</f>
      </c>
      <c r="AA520" t="s">
        <v>41</v>
      </c>
      <c r="AB520">
        <f>VLOOKUP(D520,Sku_Consolidated!A2:E948, {5}, FALSE)</f>
      </c>
      <c r="AC520">
        <f>IF(VLOOKUP(D520,Sku_Consolidated!A2:S948,19,FALSE)="SHOWCASE", VLOOKUP(U520,Store_Showcase!B2:N134,13, FALSE), IF(VLOOKUP(D520,Sku_Consolidated!A2:S948,19,FALSE)="VAM",VLOOKUP(U520,Store_VAM!B2:N271,13, FALSE),VLOOKUP(U520,Store_SRP!B2:N103,13, FALSE)))</f>
      </c>
      <c r="AD520">
        <f>IF(IFERROR(AC520,TRUE)=TRUE, "-","OK")</f>
      </c>
      <c r="AE520">
        <f>IF(IFERROR(VLOOKUP(U520,Store_Showcase!B2:H134,{5}, FALSE), TRUE)=TRUE, IF(IFERROR(VLOOKUP(U520,Store_SRP!B2:H103,{5}, FALSE), TRUE)=TRUE,VLOOKUP(U520,Store_VAM!B2:H271,{5}, FALSE),VLOOKUP(U520,Store_SRP!B2:H103,{5}, FALSE)), VLOOKUP(U520,Store_Showcase!B2:H134,{5}, FALSE))</f>
      </c>
      <c r="AF520">
        <f>IF(IFERROR(VLOOKUP(U520,Store_Showcase!B2:H134,{6}, FALSE), TRUE)=TRUE, IF(IFERROR(VLOOKUP(U520,Store_SRP!B2:H103,{6}, FALSE), TRUE)=TRUE,VLOOKUP(U520,Store_VAM!B2:H271,{6}, FALSE),VLOOKUP(U520,Store_SRP!B2:H103,{6}, FALSE)), VLOOKUP(U520,Store_Showcase!B2:H134,{6}, FALSE))</f>
      </c>
      <c r="AG520">
        <f>VLOOKUP(D520,Sku_Consolidated!A2:R948,18,FALSE)</f>
      </c>
      <c r="AH520">
        <f>VLOOKUP(D520,Sku_Consolidated!A2:S948,19,FALSE)</f>
      </c>
      <c r="AI520">
        <f>VLOOKUP(D520,Sku_Consolidated!A2:T948,20,FALSE)</f>
      </c>
    </row>
    <row r="521" spans="1:35" x14ac:dyDescent="0.25">
      <c r="A521">
        <v>2024</v>
      </c>
      <c r="B521" t="s">
        <v>30</v>
      </c>
      <c r="C521" t="s">
        <v>31</v>
      </c>
      <c r="D521">
        <v>21862</v>
      </c>
      <c r="E521" t="s">
        <v>443</v>
      </c>
      <c r="F521" s="12" t="s">
        <v>111</v>
      </c>
      <c r="G521" s="12" t="s">
        <v>111</v>
      </c>
      <c r="H521" t="s">
        <v>10</v>
      </c>
      <c r="I521" s="13" t="s">
        <v>1072</v>
      </c>
      <c r="J521" s="13">
        <f>IF(H521="EA", I521, 0)</f>
      </c>
      <c r="K521" s="13">
        <f>IF(H521="KG", I521, I521 * VLOOKUP(D521,Sku_Consolidated!A2:U948,21,FALSE))</f>
      </c>
      <c r="L521" s="14" t="s">
        <v>36</v>
      </c>
      <c r="M521">
        <v>88</v>
      </c>
      <c r="N521" s="14" t="s">
        <v>1073</v>
      </c>
      <c r="O521" s="14" t="s">
        <v>1074</v>
      </c>
      <c r="P521" s="14" t="s">
        <v>36</v>
      </c>
      <c r="Q521" s="14" t="s">
        <v>1074</v>
      </c>
      <c r="R521">
        <f>IF(IFERROR(VLOOKUP(U521,Store_Showcase!B2:H134,7, FALSE), TRUE)=TRUE, IF(IFERROR(VLOOKUP(U521,Store_SRP!B2:H103,7, FALSE), TRUE)=TRUE,VLOOKUP(U521,Store_VAM!B2:H271,7, FALSE),VLOOKUP(U521,Store_SRP!B2:H103,7, FALSE)), VLOOKUP(U521,Store_Showcase!B2:H134,7, FALSE))</f>
      </c>
      <c r="S521">
        <f>IF(IFERROR(VLOOKUP(U521,Store_Showcase!B2:K134,10, FALSE), TRUE)=TRUE, IF(IFERROR(VLOOKUP(U521,Store_SRP!B2:K103,10, FALSE), TRUE)=TRUE,VLOOKUP(U521,Store_VAM!B2:K271,10, FALSE),VLOOKUP(U521,Store_SRP!B2:K103,10, FALSE)), VLOOKUP(U521,Store_Showcase!B2:K134,10, FALSE))</f>
      </c>
      <c r="T521">
        <f>IF(VLOOKUP(D521,Sku_Consolidated!A2:S948,19,FALSE)="SHOWCASE", VLOOKUP(U521,Store_Showcase!B2:L134,11, FALSE), IF(VLOOKUP(D521,Sku_Consolidated!A2:S948,19,FALSE)="VAM",VLOOKUP(U521,Store_VAM!B2:L271,11, FALSE),VLOOKUP(U521,Store_SRP!B2:L103,11, FALSE)))</f>
      </c>
      <c r="U521" s="14">
        <v>2012</v>
      </c>
      <c r="V521">
        <f>IF(VLOOKUP(D521,Sku_Consolidated!A2:S948,19,FALSE)="SHOWCASE", VLOOKUP(U521,Store_Showcase!B2:C134,2, FALSE), IF(VLOOKUP(D521,Sku_Consolidated!A2:S948,19,FALSE)="VAM",VLOOKUP(U521,Store_VAM!B2:C271,2, FALSE),VLOOKUP(U521,Store_SRP!B2:C103,2, FALSE)))</f>
      </c>
      <c r="W521">
        <f>VLOOKUP(D521,Sku_Consolidated!A2:G948, 7, FALSE)</f>
      </c>
      <c r="X521">
        <f>VLOOKUP(D521,Sku_Consolidated!A2:K948, 11, FALSE)</f>
      </c>
      <c r="Y521">
        <f>VLOOKUP(D521,Sku_Consolidated!A2:H948, 8, FALSE)</f>
      </c>
      <c r="Z521">
        <f>VLOOKUP(D521,Sku_Consolidated!A2:I948, 9, FALSE)</f>
      </c>
      <c r="AA521" t="s">
        <v>41</v>
      </c>
      <c r="AB521">
        <f>VLOOKUP(D521,Sku_Consolidated!A2:E948, {5}, FALSE)</f>
      </c>
      <c r="AC521">
        <f>IF(VLOOKUP(D521,Sku_Consolidated!A2:S948,19,FALSE)="SHOWCASE", VLOOKUP(U521,Store_Showcase!B2:N134,13, FALSE), IF(VLOOKUP(D521,Sku_Consolidated!A2:S948,19,FALSE)="VAM",VLOOKUP(U521,Store_VAM!B2:N271,13, FALSE),VLOOKUP(U521,Store_SRP!B2:N103,13, FALSE)))</f>
      </c>
      <c r="AD521">
        <f>IF(IFERROR(AC521,TRUE)=TRUE, "-","OK")</f>
      </c>
      <c r="AE521">
        <f>IF(IFERROR(VLOOKUP(U521,Store_Showcase!B2:H134,{5}, FALSE), TRUE)=TRUE, IF(IFERROR(VLOOKUP(U521,Store_SRP!B2:H103,{5}, FALSE), TRUE)=TRUE,VLOOKUP(U521,Store_VAM!B2:H271,{5}, FALSE),VLOOKUP(U521,Store_SRP!B2:H103,{5}, FALSE)), VLOOKUP(U521,Store_Showcase!B2:H134,{5}, FALSE))</f>
      </c>
      <c r="AF521">
        <f>IF(IFERROR(VLOOKUP(U521,Store_Showcase!B2:H134,{6}, FALSE), TRUE)=TRUE, IF(IFERROR(VLOOKUP(U521,Store_SRP!B2:H103,{6}, FALSE), TRUE)=TRUE,VLOOKUP(U521,Store_VAM!B2:H271,{6}, FALSE),VLOOKUP(U521,Store_SRP!B2:H103,{6}, FALSE)), VLOOKUP(U521,Store_Showcase!B2:H134,{6}, FALSE))</f>
      </c>
      <c r="AG521">
        <f>VLOOKUP(D521,Sku_Consolidated!A2:R948,18,FALSE)</f>
      </c>
      <c r="AH521">
        <f>VLOOKUP(D521,Sku_Consolidated!A2:S948,19,FALSE)</f>
      </c>
      <c r="AI521">
        <f>VLOOKUP(D521,Sku_Consolidated!A2:T948,20,FALSE)</f>
      </c>
    </row>
    <row r="522" spans="1:35" x14ac:dyDescent="0.25">
      <c r="A522">
        <v>2024</v>
      </c>
      <c r="B522" t="s">
        <v>30</v>
      </c>
      <c r="C522" t="s">
        <v>31</v>
      </c>
      <c r="D522">
        <v>21866</v>
      </c>
      <c r="E522" t="s">
        <v>267</v>
      </c>
      <c r="F522" s="12" t="s">
        <v>111</v>
      </c>
      <c r="G522" s="12" t="s">
        <v>111</v>
      </c>
      <c r="H522" t="s">
        <v>10</v>
      </c>
      <c r="I522" s="13" t="s">
        <v>1075</v>
      </c>
      <c r="J522" s="13">
        <f>IF(H522="EA", I522, 0)</f>
      </c>
      <c r="K522" s="13">
        <f>IF(H522="KG", I522, I522 * VLOOKUP(D522,Sku_Consolidated!A2:U948,21,FALSE))</f>
      </c>
      <c r="L522" s="14" t="s">
        <v>36</v>
      </c>
      <c r="M522">
        <v>88</v>
      </c>
      <c r="N522" s="14" t="s">
        <v>1076</v>
      </c>
      <c r="O522" s="14" t="s">
        <v>1077</v>
      </c>
      <c r="P522" s="14" t="s">
        <v>36</v>
      </c>
      <c r="Q522" s="14" t="s">
        <v>1077</v>
      </c>
      <c r="R522">
        <f>IF(IFERROR(VLOOKUP(U522,Store_Showcase!B2:H134,7, FALSE), TRUE)=TRUE, IF(IFERROR(VLOOKUP(U522,Store_SRP!B2:H103,7, FALSE), TRUE)=TRUE,VLOOKUP(U522,Store_VAM!B2:H271,7, FALSE),VLOOKUP(U522,Store_SRP!B2:H103,7, FALSE)), VLOOKUP(U522,Store_Showcase!B2:H134,7, FALSE))</f>
      </c>
      <c r="S522">
        <f>IF(IFERROR(VLOOKUP(U522,Store_Showcase!B2:K134,10, FALSE), TRUE)=TRUE, IF(IFERROR(VLOOKUP(U522,Store_SRP!B2:K103,10, FALSE), TRUE)=TRUE,VLOOKUP(U522,Store_VAM!B2:K271,10, FALSE),VLOOKUP(U522,Store_SRP!B2:K103,10, FALSE)), VLOOKUP(U522,Store_Showcase!B2:K134,10, FALSE))</f>
      </c>
      <c r="T522">
        <f>IF(VLOOKUP(D522,Sku_Consolidated!A2:S948,19,FALSE)="SHOWCASE", VLOOKUP(U522,Store_Showcase!B2:L134,11, FALSE), IF(VLOOKUP(D522,Sku_Consolidated!A2:S948,19,FALSE)="VAM",VLOOKUP(U522,Store_VAM!B2:L271,11, FALSE),VLOOKUP(U522,Store_SRP!B2:L103,11, FALSE)))</f>
      </c>
      <c r="U522" s="14">
        <v>2012</v>
      </c>
      <c r="V522">
        <f>IF(VLOOKUP(D522,Sku_Consolidated!A2:S948,19,FALSE)="SHOWCASE", VLOOKUP(U522,Store_Showcase!B2:C134,2, FALSE), IF(VLOOKUP(D522,Sku_Consolidated!A2:S948,19,FALSE)="VAM",VLOOKUP(U522,Store_VAM!B2:C271,2, FALSE),VLOOKUP(U522,Store_SRP!B2:C103,2, FALSE)))</f>
      </c>
      <c r="W522">
        <f>VLOOKUP(D522,Sku_Consolidated!A2:G948, 7, FALSE)</f>
      </c>
      <c r="X522">
        <f>VLOOKUP(D522,Sku_Consolidated!A2:K948, 11, FALSE)</f>
      </c>
      <c r="Y522">
        <f>VLOOKUP(D522,Sku_Consolidated!A2:H948, 8, FALSE)</f>
      </c>
      <c r="Z522">
        <f>VLOOKUP(D522,Sku_Consolidated!A2:I948, 9, FALSE)</f>
      </c>
      <c r="AA522" t="s">
        <v>41</v>
      </c>
      <c r="AB522">
        <f>VLOOKUP(D522,Sku_Consolidated!A2:E948, {5}, FALSE)</f>
      </c>
      <c r="AC522">
        <f>IF(VLOOKUP(D522,Sku_Consolidated!A2:S948,19,FALSE)="SHOWCASE", VLOOKUP(U522,Store_Showcase!B2:N134,13, FALSE), IF(VLOOKUP(D522,Sku_Consolidated!A2:S948,19,FALSE)="VAM",VLOOKUP(U522,Store_VAM!B2:N271,13, FALSE),VLOOKUP(U522,Store_SRP!B2:N103,13, FALSE)))</f>
      </c>
      <c r="AD522">
        <f>IF(IFERROR(AC522,TRUE)=TRUE, "-","OK")</f>
      </c>
      <c r="AE522">
        <f>IF(IFERROR(VLOOKUP(U522,Store_Showcase!B2:H134,{5}, FALSE), TRUE)=TRUE, IF(IFERROR(VLOOKUP(U522,Store_SRP!B2:H103,{5}, FALSE), TRUE)=TRUE,VLOOKUP(U522,Store_VAM!B2:H271,{5}, FALSE),VLOOKUP(U522,Store_SRP!B2:H103,{5}, FALSE)), VLOOKUP(U522,Store_Showcase!B2:H134,{5}, FALSE))</f>
      </c>
      <c r="AF522">
        <f>IF(IFERROR(VLOOKUP(U522,Store_Showcase!B2:H134,{6}, FALSE), TRUE)=TRUE, IF(IFERROR(VLOOKUP(U522,Store_SRP!B2:H103,{6}, FALSE), TRUE)=TRUE,VLOOKUP(U522,Store_VAM!B2:H271,{6}, FALSE),VLOOKUP(U522,Store_SRP!B2:H103,{6}, FALSE)), VLOOKUP(U522,Store_Showcase!B2:H134,{6}, FALSE))</f>
      </c>
      <c r="AG522">
        <f>VLOOKUP(D522,Sku_Consolidated!A2:R948,18,FALSE)</f>
      </c>
      <c r="AH522">
        <f>VLOOKUP(D522,Sku_Consolidated!A2:S948,19,FALSE)</f>
      </c>
      <c r="AI522">
        <f>VLOOKUP(D522,Sku_Consolidated!A2:T948,20,FALSE)</f>
      </c>
    </row>
    <row r="523" spans="1:35" x14ac:dyDescent="0.25">
      <c r="A523">
        <v>2024</v>
      </c>
      <c r="B523" t="s">
        <v>30</v>
      </c>
      <c r="C523" t="s">
        <v>31</v>
      </c>
      <c r="D523">
        <v>21873</v>
      </c>
      <c r="E523" t="s">
        <v>405</v>
      </c>
      <c r="F523" s="12" t="s">
        <v>111</v>
      </c>
      <c r="G523" s="12" t="s">
        <v>111</v>
      </c>
      <c r="H523" t="s">
        <v>10</v>
      </c>
      <c r="I523" s="13" t="s">
        <v>410</v>
      </c>
      <c r="J523" s="13">
        <f>IF(H523="EA", I523, 0)</f>
      </c>
      <c r="K523" s="13">
        <f>IF(H523="KG", I523, I523 * VLOOKUP(D523,Sku_Consolidated!A2:U948,21,FALSE))</f>
      </c>
      <c r="L523" s="14" t="s">
        <v>36</v>
      </c>
      <c r="M523">
        <v>88</v>
      </c>
      <c r="N523" s="14" t="s">
        <v>1078</v>
      </c>
      <c r="O523" s="14" t="s">
        <v>1079</v>
      </c>
      <c r="P523" s="14" t="s">
        <v>36</v>
      </c>
      <c r="Q523" s="14" t="s">
        <v>1079</v>
      </c>
      <c r="R523">
        <f>IF(IFERROR(VLOOKUP(U523,Store_Showcase!B2:H134,7, FALSE), TRUE)=TRUE, IF(IFERROR(VLOOKUP(U523,Store_SRP!B2:H103,7, FALSE), TRUE)=TRUE,VLOOKUP(U523,Store_VAM!B2:H271,7, FALSE),VLOOKUP(U523,Store_SRP!B2:H103,7, FALSE)), VLOOKUP(U523,Store_Showcase!B2:H134,7, FALSE))</f>
      </c>
      <c r="S523">
        <f>IF(IFERROR(VLOOKUP(U523,Store_Showcase!B2:K134,10, FALSE), TRUE)=TRUE, IF(IFERROR(VLOOKUP(U523,Store_SRP!B2:K103,10, FALSE), TRUE)=TRUE,VLOOKUP(U523,Store_VAM!B2:K271,10, FALSE),VLOOKUP(U523,Store_SRP!B2:K103,10, FALSE)), VLOOKUP(U523,Store_Showcase!B2:K134,10, FALSE))</f>
      </c>
      <c r="T523">
        <f>IF(VLOOKUP(D523,Sku_Consolidated!A2:S948,19,FALSE)="SHOWCASE", VLOOKUP(U523,Store_Showcase!B2:L134,11, FALSE), IF(VLOOKUP(D523,Sku_Consolidated!A2:S948,19,FALSE)="VAM",VLOOKUP(U523,Store_VAM!B2:L271,11, FALSE),VLOOKUP(U523,Store_SRP!B2:L103,11, FALSE)))</f>
      </c>
      <c r="U523" s="14">
        <v>2012</v>
      </c>
      <c r="V523">
        <f>IF(VLOOKUP(D523,Sku_Consolidated!A2:S948,19,FALSE)="SHOWCASE", VLOOKUP(U523,Store_Showcase!B2:C134,2, FALSE), IF(VLOOKUP(D523,Sku_Consolidated!A2:S948,19,FALSE)="VAM",VLOOKUP(U523,Store_VAM!B2:C271,2, FALSE),VLOOKUP(U523,Store_SRP!B2:C103,2, FALSE)))</f>
      </c>
      <c r="W523">
        <f>VLOOKUP(D523,Sku_Consolidated!A2:G948, 7, FALSE)</f>
      </c>
      <c r="X523">
        <f>VLOOKUP(D523,Sku_Consolidated!A2:K948, 11, FALSE)</f>
      </c>
      <c r="Y523">
        <f>VLOOKUP(D523,Sku_Consolidated!A2:H948, 8, FALSE)</f>
      </c>
      <c r="Z523">
        <f>VLOOKUP(D523,Sku_Consolidated!A2:I948, 9, FALSE)</f>
      </c>
      <c r="AA523" t="s">
        <v>41</v>
      </c>
      <c r="AB523">
        <f>VLOOKUP(D523,Sku_Consolidated!A2:E948, {5}, FALSE)</f>
      </c>
      <c r="AC523">
        <f>IF(VLOOKUP(D523,Sku_Consolidated!A2:S948,19,FALSE)="SHOWCASE", VLOOKUP(U523,Store_Showcase!B2:N134,13, FALSE), IF(VLOOKUP(D523,Sku_Consolidated!A2:S948,19,FALSE)="VAM",VLOOKUP(U523,Store_VAM!B2:N271,13, FALSE),VLOOKUP(U523,Store_SRP!B2:N103,13, FALSE)))</f>
      </c>
      <c r="AD523">
        <f>IF(IFERROR(AC523,TRUE)=TRUE, "-","OK")</f>
      </c>
      <c r="AE523">
        <f>IF(IFERROR(VLOOKUP(U523,Store_Showcase!B2:H134,{5}, FALSE), TRUE)=TRUE, IF(IFERROR(VLOOKUP(U523,Store_SRP!B2:H103,{5}, FALSE), TRUE)=TRUE,VLOOKUP(U523,Store_VAM!B2:H271,{5}, FALSE),VLOOKUP(U523,Store_SRP!B2:H103,{5}, FALSE)), VLOOKUP(U523,Store_Showcase!B2:H134,{5}, FALSE))</f>
      </c>
      <c r="AF523">
        <f>IF(IFERROR(VLOOKUP(U523,Store_Showcase!B2:H134,{6}, FALSE), TRUE)=TRUE, IF(IFERROR(VLOOKUP(U523,Store_SRP!B2:H103,{6}, FALSE), TRUE)=TRUE,VLOOKUP(U523,Store_VAM!B2:H271,{6}, FALSE),VLOOKUP(U523,Store_SRP!B2:H103,{6}, FALSE)), VLOOKUP(U523,Store_Showcase!B2:H134,{6}, FALSE))</f>
      </c>
      <c r="AG523">
        <f>VLOOKUP(D523,Sku_Consolidated!A2:R948,18,FALSE)</f>
      </c>
      <c r="AH523">
        <f>VLOOKUP(D523,Sku_Consolidated!A2:S948,19,FALSE)</f>
      </c>
      <c r="AI523">
        <f>VLOOKUP(D523,Sku_Consolidated!A2:T948,20,FALSE)</f>
      </c>
    </row>
    <row r="524" spans="1:35" x14ac:dyDescent="0.25">
      <c r="A524">
        <v>2024</v>
      </c>
      <c r="B524" t="s">
        <v>30</v>
      </c>
      <c r="C524" t="s">
        <v>31</v>
      </c>
      <c r="D524">
        <v>21921</v>
      </c>
      <c r="E524" t="s">
        <v>232</v>
      </c>
      <c r="F524" s="12" t="s">
        <v>111</v>
      </c>
      <c r="G524" s="12" t="s">
        <v>111</v>
      </c>
      <c r="H524" t="s">
        <v>10</v>
      </c>
      <c r="I524" s="13" t="s">
        <v>1080</v>
      </c>
      <c r="J524" s="13">
        <f>IF(H524="EA", I524, 0)</f>
      </c>
      <c r="K524" s="13">
        <f>IF(H524="KG", I524, I524 * VLOOKUP(D524,Sku_Consolidated!A2:U948,21,FALSE))</f>
      </c>
      <c r="L524" s="14" t="s">
        <v>36</v>
      </c>
      <c r="M524">
        <v>86</v>
      </c>
      <c r="N524" s="14" t="s">
        <v>1081</v>
      </c>
      <c r="O524" s="14" t="s">
        <v>1082</v>
      </c>
      <c r="P524" s="14" t="s">
        <v>36</v>
      </c>
      <c r="Q524" s="14" t="s">
        <v>1082</v>
      </c>
      <c r="R524">
        <f>IF(IFERROR(VLOOKUP(U524,Store_Showcase!B2:H134,7, FALSE), TRUE)=TRUE, IF(IFERROR(VLOOKUP(U524,Store_SRP!B2:H103,7, FALSE), TRUE)=TRUE,VLOOKUP(U524,Store_VAM!B2:H271,7, FALSE),VLOOKUP(U524,Store_SRP!B2:H103,7, FALSE)), VLOOKUP(U524,Store_Showcase!B2:H134,7, FALSE))</f>
      </c>
      <c r="S524">
        <f>IF(IFERROR(VLOOKUP(U524,Store_Showcase!B2:K134,10, FALSE), TRUE)=TRUE, IF(IFERROR(VLOOKUP(U524,Store_SRP!B2:K103,10, FALSE), TRUE)=TRUE,VLOOKUP(U524,Store_VAM!B2:K271,10, FALSE),VLOOKUP(U524,Store_SRP!B2:K103,10, FALSE)), VLOOKUP(U524,Store_Showcase!B2:K134,10, FALSE))</f>
      </c>
      <c r="T524">
        <f>IF(VLOOKUP(D524,Sku_Consolidated!A2:S948,19,FALSE)="SHOWCASE", VLOOKUP(U524,Store_Showcase!B2:L134,11, FALSE), IF(VLOOKUP(D524,Sku_Consolidated!A2:S948,19,FALSE)="VAM",VLOOKUP(U524,Store_VAM!B2:L271,11, FALSE),VLOOKUP(U524,Store_SRP!B2:L103,11, FALSE)))</f>
      </c>
      <c r="U524" s="14">
        <v>2012</v>
      </c>
      <c r="V524">
        <f>IF(VLOOKUP(D524,Sku_Consolidated!A2:S948,19,FALSE)="SHOWCASE", VLOOKUP(U524,Store_Showcase!B2:C134,2, FALSE), IF(VLOOKUP(D524,Sku_Consolidated!A2:S948,19,FALSE)="VAM",VLOOKUP(U524,Store_VAM!B2:C271,2, FALSE),VLOOKUP(U524,Store_SRP!B2:C103,2, FALSE)))</f>
      </c>
      <c r="W524">
        <f>VLOOKUP(D524,Sku_Consolidated!A2:G948, 7, FALSE)</f>
      </c>
      <c r="X524">
        <f>VLOOKUP(D524,Sku_Consolidated!A2:K948, 11, FALSE)</f>
      </c>
      <c r="Y524">
        <f>VLOOKUP(D524,Sku_Consolidated!A2:H948, 8, FALSE)</f>
      </c>
      <c r="Z524">
        <f>VLOOKUP(D524,Sku_Consolidated!A2:I948, 9, FALSE)</f>
      </c>
      <c r="AA524" t="s">
        <v>41</v>
      </c>
      <c r="AB524">
        <f>VLOOKUP(D524,Sku_Consolidated!A2:E948, {5}, FALSE)</f>
      </c>
      <c r="AC524">
        <f>IF(VLOOKUP(D524,Sku_Consolidated!A2:S948,19,FALSE)="SHOWCASE", VLOOKUP(U524,Store_Showcase!B2:N134,13, FALSE), IF(VLOOKUP(D524,Sku_Consolidated!A2:S948,19,FALSE)="VAM",VLOOKUP(U524,Store_VAM!B2:N271,13, FALSE),VLOOKUP(U524,Store_SRP!B2:N103,13, FALSE)))</f>
      </c>
      <c r="AD524">
        <f>IF(IFERROR(AC524,TRUE)=TRUE, "-","OK")</f>
      </c>
      <c r="AE524">
        <f>IF(IFERROR(VLOOKUP(U524,Store_Showcase!B2:H134,{5}, FALSE), TRUE)=TRUE, IF(IFERROR(VLOOKUP(U524,Store_SRP!B2:H103,{5}, FALSE), TRUE)=TRUE,VLOOKUP(U524,Store_VAM!B2:H271,{5}, FALSE),VLOOKUP(U524,Store_SRP!B2:H103,{5}, FALSE)), VLOOKUP(U524,Store_Showcase!B2:H134,{5}, FALSE))</f>
      </c>
      <c r="AF524">
        <f>IF(IFERROR(VLOOKUP(U524,Store_Showcase!B2:H134,{6}, FALSE), TRUE)=TRUE, IF(IFERROR(VLOOKUP(U524,Store_SRP!B2:H103,{6}, FALSE), TRUE)=TRUE,VLOOKUP(U524,Store_VAM!B2:H271,{6}, FALSE),VLOOKUP(U524,Store_SRP!B2:H103,{6}, FALSE)), VLOOKUP(U524,Store_Showcase!B2:H134,{6}, FALSE))</f>
      </c>
      <c r="AG524">
        <f>VLOOKUP(D524,Sku_Consolidated!A2:R948,18,FALSE)</f>
      </c>
      <c r="AH524">
        <f>VLOOKUP(D524,Sku_Consolidated!A2:S948,19,FALSE)</f>
      </c>
      <c r="AI524">
        <f>VLOOKUP(D524,Sku_Consolidated!A2:T948,20,FALSE)</f>
      </c>
    </row>
    <row r="525" spans="1:35" x14ac:dyDescent="0.25">
      <c r="A525">
        <v>2024</v>
      </c>
      <c r="B525" t="s">
        <v>30</v>
      </c>
      <c r="C525" t="s">
        <v>31</v>
      </c>
      <c r="D525">
        <v>21922</v>
      </c>
      <c r="E525" t="s">
        <v>1083</v>
      </c>
      <c r="F525" s="12" t="s">
        <v>111</v>
      </c>
      <c r="G525" s="12" t="s">
        <v>111</v>
      </c>
      <c r="H525" t="s">
        <v>10</v>
      </c>
      <c r="I525" s="13" t="s">
        <v>1084</v>
      </c>
      <c r="J525" s="13">
        <f>IF(H525="EA", I525, 0)</f>
      </c>
      <c r="K525" s="13">
        <f>IF(H525="KG", I525, I525 * VLOOKUP(D525,Sku_Consolidated!A2:U948,21,FALSE))</f>
      </c>
      <c r="L525" s="14" t="s">
        <v>36</v>
      </c>
      <c r="M525">
        <v>86</v>
      </c>
      <c r="N525" s="14" t="s">
        <v>1085</v>
      </c>
      <c r="O525" s="14" t="s">
        <v>1086</v>
      </c>
      <c r="P525" s="14" t="s">
        <v>36</v>
      </c>
      <c r="Q525" s="14" t="s">
        <v>1086</v>
      </c>
      <c r="R525">
        <f>IF(IFERROR(VLOOKUP(U525,Store_Showcase!B2:H134,7, FALSE), TRUE)=TRUE, IF(IFERROR(VLOOKUP(U525,Store_SRP!B2:H103,7, FALSE), TRUE)=TRUE,VLOOKUP(U525,Store_VAM!B2:H271,7, FALSE),VLOOKUP(U525,Store_SRP!B2:H103,7, FALSE)), VLOOKUP(U525,Store_Showcase!B2:H134,7, FALSE))</f>
      </c>
      <c r="S525">
        <f>IF(IFERROR(VLOOKUP(U525,Store_Showcase!B2:K134,10, FALSE), TRUE)=TRUE, IF(IFERROR(VLOOKUP(U525,Store_SRP!B2:K103,10, FALSE), TRUE)=TRUE,VLOOKUP(U525,Store_VAM!B2:K271,10, FALSE),VLOOKUP(U525,Store_SRP!B2:K103,10, FALSE)), VLOOKUP(U525,Store_Showcase!B2:K134,10, FALSE))</f>
      </c>
      <c r="T525">
        <f>IF(VLOOKUP(D525,Sku_Consolidated!A2:S948,19,FALSE)="SHOWCASE", VLOOKUP(U525,Store_Showcase!B2:L134,11, FALSE), IF(VLOOKUP(D525,Sku_Consolidated!A2:S948,19,FALSE)="VAM",VLOOKUP(U525,Store_VAM!B2:L271,11, FALSE),VLOOKUP(U525,Store_SRP!B2:L103,11, FALSE)))</f>
      </c>
      <c r="U525" s="14">
        <v>2012</v>
      </c>
      <c r="V525">
        <f>IF(VLOOKUP(D525,Sku_Consolidated!A2:S948,19,FALSE)="SHOWCASE", VLOOKUP(U525,Store_Showcase!B2:C134,2, FALSE), IF(VLOOKUP(D525,Sku_Consolidated!A2:S948,19,FALSE)="VAM",VLOOKUP(U525,Store_VAM!B2:C271,2, FALSE),VLOOKUP(U525,Store_SRP!B2:C103,2, FALSE)))</f>
      </c>
      <c r="W525">
        <f>VLOOKUP(D525,Sku_Consolidated!A2:G948, 7, FALSE)</f>
      </c>
      <c r="X525">
        <f>VLOOKUP(D525,Sku_Consolidated!A2:K948, 11, FALSE)</f>
      </c>
      <c r="Y525">
        <f>VLOOKUP(D525,Sku_Consolidated!A2:H948, 8, FALSE)</f>
      </c>
      <c r="Z525">
        <f>VLOOKUP(D525,Sku_Consolidated!A2:I948, 9, FALSE)</f>
      </c>
      <c r="AA525" t="s">
        <v>41</v>
      </c>
      <c r="AB525">
        <f>VLOOKUP(D525,Sku_Consolidated!A2:E948, {5}, FALSE)</f>
      </c>
      <c r="AC525">
        <f>IF(VLOOKUP(D525,Sku_Consolidated!A2:S948,19,FALSE)="SHOWCASE", VLOOKUP(U525,Store_Showcase!B2:N134,13, FALSE), IF(VLOOKUP(D525,Sku_Consolidated!A2:S948,19,FALSE)="VAM",VLOOKUP(U525,Store_VAM!B2:N271,13, FALSE),VLOOKUP(U525,Store_SRP!B2:N103,13, FALSE)))</f>
      </c>
      <c r="AD525">
        <f>IF(IFERROR(AC525,TRUE)=TRUE, "-","OK")</f>
      </c>
      <c r="AE525">
        <f>IF(IFERROR(VLOOKUP(U525,Store_Showcase!B2:H134,{5}, FALSE), TRUE)=TRUE, IF(IFERROR(VLOOKUP(U525,Store_SRP!B2:H103,{5}, FALSE), TRUE)=TRUE,VLOOKUP(U525,Store_VAM!B2:H271,{5}, FALSE),VLOOKUP(U525,Store_SRP!B2:H103,{5}, FALSE)), VLOOKUP(U525,Store_Showcase!B2:H134,{5}, FALSE))</f>
      </c>
      <c r="AF525">
        <f>IF(IFERROR(VLOOKUP(U525,Store_Showcase!B2:H134,{6}, FALSE), TRUE)=TRUE, IF(IFERROR(VLOOKUP(U525,Store_SRP!B2:H103,{6}, FALSE), TRUE)=TRUE,VLOOKUP(U525,Store_VAM!B2:H271,{6}, FALSE),VLOOKUP(U525,Store_SRP!B2:H103,{6}, FALSE)), VLOOKUP(U525,Store_Showcase!B2:H134,{6}, FALSE))</f>
      </c>
      <c r="AG525">
        <f>VLOOKUP(D525,Sku_Consolidated!A2:R948,18,FALSE)</f>
      </c>
      <c r="AH525">
        <f>VLOOKUP(D525,Sku_Consolidated!A2:S948,19,FALSE)</f>
      </c>
      <c r="AI525">
        <f>VLOOKUP(D525,Sku_Consolidated!A2:T948,20,FALSE)</f>
      </c>
    </row>
    <row r="526" spans="1:35" x14ac:dyDescent="0.25">
      <c r="A526">
        <v>2024</v>
      </c>
      <c r="B526" t="s">
        <v>30</v>
      </c>
      <c r="C526" t="s">
        <v>31</v>
      </c>
      <c r="D526">
        <v>21825</v>
      </c>
      <c r="E526" t="s">
        <v>208</v>
      </c>
      <c r="F526" s="12" t="s">
        <v>117</v>
      </c>
      <c r="G526" s="12" t="s">
        <v>117</v>
      </c>
      <c r="H526" t="s">
        <v>10</v>
      </c>
      <c r="I526" s="13" t="s">
        <v>1087</v>
      </c>
      <c r="J526" s="13">
        <f>IF(H526="EA", I526, 0)</f>
      </c>
      <c r="K526" s="13">
        <f>IF(H526="KG", I526, I526 * VLOOKUP(D526,Sku_Consolidated!A2:U948,21,FALSE))</f>
      </c>
      <c r="L526" s="14" t="s">
        <v>36</v>
      </c>
      <c r="M526">
        <v>88</v>
      </c>
      <c r="N526" s="14" t="s">
        <v>1088</v>
      </c>
      <c r="O526" s="14" t="s">
        <v>1089</v>
      </c>
      <c r="P526" s="14" t="s">
        <v>36</v>
      </c>
      <c r="Q526" s="14" t="s">
        <v>1089</v>
      </c>
      <c r="R526">
        <f>IF(IFERROR(VLOOKUP(U526,Store_Showcase!B2:H134,7, FALSE), TRUE)=TRUE, IF(IFERROR(VLOOKUP(U526,Store_SRP!B2:H103,7, FALSE), TRUE)=TRUE,VLOOKUP(U526,Store_VAM!B2:H271,7, FALSE),VLOOKUP(U526,Store_SRP!B2:H103,7, FALSE)), VLOOKUP(U526,Store_Showcase!B2:H134,7, FALSE))</f>
      </c>
      <c r="S526">
        <f>IF(IFERROR(VLOOKUP(U526,Store_Showcase!B2:K134,10, FALSE), TRUE)=TRUE, IF(IFERROR(VLOOKUP(U526,Store_SRP!B2:K103,10, FALSE), TRUE)=TRUE,VLOOKUP(U526,Store_VAM!B2:K271,10, FALSE),VLOOKUP(U526,Store_SRP!B2:K103,10, FALSE)), VLOOKUP(U526,Store_Showcase!B2:K134,10, FALSE))</f>
      </c>
      <c r="T526">
        <f>IF(VLOOKUP(D526,Sku_Consolidated!A2:S948,19,FALSE)="SHOWCASE", VLOOKUP(U526,Store_Showcase!B2:L134,11, FALSE), IF(VLOOKUP(D526,Sku_Consolidated!A2:S948,19,FALSE)="VAM",VLOOKUP(U526,Store_VAM!B2:L271,11, FALSE),VLOOKUP(U526,Store_SRP!B2:L103,11, FALSE)))</f>
      </c>
      <c r="U526" s="14">
        <v>2012</v>
      </c>
      <c r="V526">
        <f>IF(VLOOKUP(D526,Sku_Consolidated!A2:S948,19,FALSE)="SHOWCASE", VLOOKUP(U526,Store_Showcase!B2:C134,2, FALSE), IF(VLOOKUP(D526,Sku_Consolidated!A2:S948,19,FALSE)="VAM",VLOOKUP(U526,Store_VAM!B2:C271,2, FALSE),VLOOKUP(U526,Store_SRP!B2:C103,2, FALSE)))</f>
      </c>
      <c r="W526">
        <f>VLOOKUP(D526,Sku_Consolidated!A2:G948, 7, FALSE)</f>
      </c>
      <c r="X526">
        <f>VLOOKUP(D526,Sku_Consolidated!A2:K948, 11, FALSE)</f>
      </c>
      <c r="Y526">
        <f>VLOOKUP(D526,Sku_Consolidated!A2:H948, 8, FALSE)</f>
      </c>
      <c r="Z526">
        <f>VLOOKUP(D526,Sku_Consolidated!A2:I948, 9, FALSE)</f>
      </c>
      <c r="AA526" t="s">
        <v>41</v>
      </c>
      <c r="AB526">
        <f>VLOOKUP(D526,Sku_Consolidated!A2:E948, {5}, FALSE)</f>
      </c>
      <c r="AC526">
        <f>IF(VLOOKUP(D526,Sku_Consolidated!A2:S948,19,FALSE)="SHOWCASE", VLOOKUP(U526,Store_Showcase!B2:N134,13, FALSE), IF(VLOOKUP(D526,Sku_Consolidated!A2:S948,19,FALSE)="VAM",VLOOKUP(U526,Store_VAM!B2:N271,13, FALSE),VLOOKUP(U526,Store_SRP!B2:N103,13, FALSE)))</f>
      </c>
      <c r="AD526">
        <f>IF(IFERROR(AC526,TRUE)=TRUE, "-","OK")</f>
      </c>
      <c r="AE526">
        <f>IF(IFERROR(VLOOKUP(U526,Store_Showcase!B2:H134,{5}, FALSE), TRUE)=TRUE, IF(IFERROR(VLOOKUP(U526,Store_SRP!B2:H103,{5}, FALSE), TRUE)=TRUE,VLOOKUP(U526,Store_VAM!B2:H271,{5}, FALSE),VLOOKUP(U526,Store_SRP!B2:H103,{5}, FALSE)), VLOOKUP(U526,Store_Showcase!B2:H134,{5}, FALSE))</f>
      </c>
      <c r="AF526">
        <f>IF(IFERROR(VLOOKUP(U526,Store_Showcase!B2:H134,{6}, FALSE), TRUE)=TRUE, IF(IFERROR(VLOOKUP(U526,Store_SRP!B2:H103,{6}, FALSE), TRUE)=TRUE,VLOOKUP(U526,Store_VAM!B2:H271,{6}, FALSE),VLOOKUP(U526,Store_SRP!B2:H103,{6}, FALSE)), VLOOKUP(U526,Store_Showcase!B2:H134,{6}, FALSE))</f>
      </c>
      <c r="AG526">
        <f>VLOOKUP(D526,Sku_Consolidated!A2:R948,18,FALSE)</f>
      </c>
      <c r="AH526">
        <f>VLOOKUP(D526,Sku_Consolidated!A2:S948,19,FALSE)</f>
      </c>
      <c r="AI526">
        <f>VLOOKUP(D526,Sku_Consolidated!A2:T948,20,FALSE)</f>
      </c>
    </row>
    <row r="527" spans="1:35" x14ac:dyDescent="0.25">
      <c r="A527">
        <v>2024</v>
      </c>
      <c r="B527" t="s">
        <v>30</v>
      </c>
      <c r="C527" t="s">
        <v>31</v>
      </c>
      <c r="D527">
        <v>21828</v>
      </c>
      <c r="E527" t="s">
        <v>921</v>
      </c>
      <c r="F527" s="12" t="s">
        <v>117</v>
      </c>
      <c r="G527" s="12" t="s">
        <v>117</v>
      </c>
      <c r="H527" t="s">
        <v>10</v>
      </c>
      <c r="I527" s="13" t="s">
        <v>1090</v>
      </c>
      <c r="J527" s="13">
        <f>IF(H527="EA", I527, 0)</f>
      </c>
      <c r="K527" s="13">
        <f>IF(H527="KG", I527, I527 * VLOOKUP(D527,Sku_Consolidated!A2:U948,21,FALSE))</f>
      </c>
      <c r="L527" s="14" t="s">
        <v>36</v>
      </c>
      <c r="M527">
        <v>88</v>
      </c>
      <c r="N527" s="14" t="s">
        <v>1091</v>
      </c>
      <c r="O527" s="14" t="s">
        <v>1092</v>
      </c>
      <c r="P527" s="14" t="s">
        <v>36</v>
      </c>
      <c r="Q527" s="14" t="s">
        <v>1092</v>
      </c>
      <c r="R527">
        <f>IF(IFERROR(VLOOKUP(U527,Store_Showcase!B2:H134,7, FALSE), TRUE)=TRUE, IF(IFERROR(VLOOKUP(U527,Store_SRP!B2:H103,7, FALSE), TRUE)=TRUE,VLOOKUP(U527,Store_VAM!B2:H271,7, FALSE),VLOOKUP(U527,Store_SRP!B2:H103,7, FALSE)), VLOOKUP(U527,Store_Showcase!B2:H134,7, FALSE))</f>
      </c>
      <c r="S527">
        <f>IF(IFERROR(VLOOKUP(U527,Store_Showcase!B2:K134,10, FALSE), TRUE)=TRUE, IF(IFERROR(VLOOKUP(U527,Store_SRP!B2:K103,10, FALSE), TRUE)=TRUE,VLOOKUP(U527,Store_VAM!B2:K271,10, FALSE),VLOOKUP(U527,Store_SRP!B2:K103,10, FALSE)), VLOOKUP(U527,Store_Showcase!B2:K134,10, FALSE))</f>
      </c>
      <c r="T527">
        <f>IF(VLOOKUP(D527,Sku_Consolidated!A2:S948,19,FALSE)="SHOWCASE", VLOOKUP(U527,Store_Showcase!B2:L134,11, FALSE), IF(VLOOKUP(D527,Sku_Consolidated!A2:S948,19,FALSE)="VAM",VLOOKUP(U527,Store_VAM!B2:L271,11, FALSE),VLOOKUP(U527,Store_SRP!B2:L103,11, FALSE)))</f>
      </c>
      <c r="U527" s="14">
        <v>2012</v>
      </c>
      <c r="V527">
        <f>IF(VLOOKUP(D527,Sku_Consolidated!A2:S948,19,FALSE)="SHOWCASE", VLOOKUP(U527,Store_Showcase!B2:C134,2, FALSE), IF(VLOOKUP(D527,Sku_Consolidated!A2:S948,19,FALSE)="VAM",VLOOKUP(U527,Store_VAM!B2:C271,2, FALSE),VLOOKUP(U527,Store_SRP!B2:C103,2, FALSE)))</f>
      </c>
      <c r="W527">
        <f>VLOOKUP(D527,Sku_Consolidated!A2:G948, 7, FALSE)</f>
      </c>
      <c r="X527">
        <f>VLOOKUP(D527,Sku_Consolidated!A2:K948, 11, FALSE)</f>
      </c>
      <c r="Y527">
        <f>VLOOKUP(D527,Sku_Consolidated!A2:H948, 8, FALSE)</f>
      </c>
      <c r="Z527">
        <f>VLOOKUP(D527,Sku_Consolidated!A2:I948, 9, FALSE)</f>
      </c>
      <c r="AA527" t="s">
        <v>41</v>
      </c>
      <c r="AB527">
        <f>VLOOKUP(D527,Sku_Consolidated!A2:E948, {5}, FALSE)</f>
      </c>
      <c r="AC527">
        <f>IF(VLOOKUP(D527,Sku_Consolidated!A2:S948,19,FALSE)="SHOWCASE", VLOOKUP(U527,Store_Showcase!B2:N134,13, FALSE), IF(VLOOKUP(D527,Sku_Consolidated!A2:S948,19,FALSE)="VAM",VLOOKUP(U527,Store_VAM!B2:N271,13, FALSE),VLOOKUP(U527,Store_SRP!B2:N103,13, FALSE)))</f>
      </c>
      <c r="AD527">
        <f>IF(IFERROR(AC527,TRUE)=TRUE, "-","OK")</f>
      </c>
      <c r="AE527">
        <f>IF(IFERROR(VLOOKUP(U527,Store_Showcase!B2:H134,{5}, FALSE), TRUE)=TRUE, IF(IFERROR(VLOOKUP(U527,Store_SRP!B2:H103,{5}, FALSE), TRUE)=TRUE,VLOOKUP(U527,Store_VAM!B2:H271,{5}, FALSE),VLOOKUP(U527,Store_SRP!B2:H103,{5}, FALSE)), VLOOKUP(U527,Store_Showcase!B2:H134,{5}, FALSE))</f>
      </c>
      <c r="AF527">
        <f>IF(IFERROR(VLOOKUP(U527,Store_Showcase!B2:H134,{6}, FALSE), TRUE)=TRUE, IF(IFERROR(VLOOKUP(U527,Store_SRP!B2:H103,{6}, FALSE), TRUE)=TRUE,VLOOKUP(U527,Store_VAM!B2:H271,{6}, FALSE),VLOOKUP(U527,Store_SRP!B2:H103,{6}, FALSE)), VLOOKUP(U527,Store_Showcase!B2:H134,{6}, FALSE))</f>
      </c>
      <c r="AG527">
        <f>VLOOKUP(D527,Sku_Consolidated!A2:R948,18,FALSE)</f>
      </c>
      <c r="AH527">
        <f>VLOOKUP(D527,Sku_Consolidated!A2:S948,19,FALSE)</f>
      </c>
      <c r="AI527">
        <f>VLOOKUP(D527,Sku_Consolidated!A2:T948,20,FALSE)</f>
      </c>
    </row>
    <row r="528" spans="1:35" x14ac:dyDescent="0.25">
      <c r="A528">
        <v>2024</v>
      </c>
      <c r="B528" t="s">
        <v>30</v>
      </c>
      <c r="C528" t="s">
        <v>31</v>
      </c>
      <c r="D528">
        <v>21829</v>
      </c>
      <c r="E528" t="s">
        <v>212</v>
      </c>
      <c r="F528" s="12" t="s">
        <v>117</v>
      </c>
      <c r="G528" s="12" t="s">
        <v>117</v>
      </c>
      <c r="H528" t="s">
        <v>10</v>
      </c>
      <c r="I528" s="13" t="s">
        <v>681</v>
      </c>
      <c r="J528" s="13">
        <f>IF(H528="EA", I528, 0)</f>
      </c>
      <c r="K528" s="13">
        <f>IF(H528="KG", I528, I528 * VLOOKUP(D528,Sku_Consolidated!A2:U948,21,FALSE))</f>
      </c>
      <c r="L528" s="14" t="s">
        <v>36</v>
      </c>
      <c r="M528">
        <v>88</v>
      </c>
      <c r="N528" s="14" t="s">
        <v>1093</v>
      </c>
      <c r="O528" s="14" t="s">
        <v>1094</v>
      </c>
      <c r="P528" s="14" t="s">
        <v>36</v>
      </c>
      <c r="Q528" s="14" t="s">
        <v>1094</v>
      </c>
      <c r="R528">
        <f>IF(IFERROR(VLOOKUP(U528,Store_Showcase!B2:H134,7, FALSE), TRUE)=TRUE, IF(IFERROR(VLOOKUP(U528,Store_SRP!B2:H103,7, FALSE), TRUE)=TRUE,VLOOKUP(U528,Store_VAM!B2:H271,7, FALSE),VLOOKUP(U528,Store_SRP!B2:H103,7, FALSE)), VLOOKUP(U528,Store_Showcase!B2:H134,7, FALSE))</f>
      </c>
      <c r="S528">
        <f>IF(IFERROR(VLOOKUP(U528,Store_Showcase!B2:K134,10, FALSE), TRUE)=TRUE, IF(IFERROR(VLOOKUP(U528,Store_SRP!B2:K103,10, FALSE), TRUE)=TRUE,VLOOKUP(U528,Store_VAM!B2:K271,10, FALSE),VLOOKUP(U528,Store_SRP!B2:K103,10, FALSE)), VLOOKUP(U528,Store_Showcase!B2:K134,10, FALSE))</f>
      </c>
      <c r="T528">
        <f>IF(VLOOKUP(D528,Sku_Consolidated!A2:S948,19,FALSE)="SHOWCASE", VLOOKUP(U528,Store_Showcase!B2:L134,11, FALSE), IF(VLOOKUP(D528,Sku_Consolidated!A2:S948,19,FALSE)="VAM",VLOOKUP(U528,Store_VAM!B2:L271,11, FALSE),VLOOKUP(U528,Store_SRP!B2:L103,11, FALSE)))</f>
      </c>
      <c r="U528" s="14">
        <v>2012</v>
      </c>
      <c r="V528">
        <f>IF(VLOOKUP(D528,Sku_Consolidated!A2:S948,19,FALSE)="SHOWCASE", VLOOKUP(U528,Store_Showcase!B2:C134,2, FALSE), IF(VLOOKUP(D528,Sku_Consolidated!A2:S948,19,FALSE)="VAM",VLOOKUP(U528,Store_VAM!B2:C271,2, FALSE),VLOOKUP(U528,Store_SRP!B2:C103,2, FALSE)))</f>
      </c>
      <c r="W528">
        <f>VLOOKUP(D528,Sku_Consolidated!A2:G948, 7, FALSE)</f>
      </c>
      <c r="X528">
        <f>VLOOKUP(D528,Sku_Consolidated!A2:K948, 11, FALSE)</f>
      </c>
      <c r="Y528">
        <f>VLOOKUP(D528,Sku_Consolidated!A2:H948, 8, FALSE)</f>
      </c>
      <c r="Z528">
        <f>VLOOKUP(D528,Sku_Consolidated!A2:I948, 9, FALSE)</f>
      </c>
      <c r="AA528" t="s">
        <v>41</v>
      </c>
      <c r="AB528">
        <f>VLOOKUP(D528,Sku_Consolidated!A2:E948, {5}, FALSE)</f>
      </c>
      <c r="AC528">
        <f>IF(VLOOKUP(D528,Sku_Consolidated!A2:S948,19,FALSE)="SHOWCASE", VLOOKUP(U528,Store_Showcase!B2:N134,13, FALSE), IF(VLOOKUP(D528,Sku_Consolidated!A2:S948,19,FALSE)="VAM",VLOOKUP(U528,Store_VAM!B2:N271,13, FALSE),VLOOKUP(U528,Store_SRP!B2:N103,13, FALSE)))</f>
      </c>
      <c r="AD528">
        <f>IF(IFERROR(AC528,TRUE)=TRUE, "-","OK")</f>
      </c>
      <c r="AE528">
        <f>IF(IFERROR(VLOOKUP(U528,Store_Showcase!B2:H134,{5}, FALSE), TRUE)=TRUE, IF(IFERROR(VLOOKUP(U528,Store_SRP!B2:H103,{5}, FALSE), TRUE)=TRUE,VLOOKUP(U528,Store_VAM!B2:H271,{5}, FALSE),VLOOKUP(U528,Store_SRP!B2:H103,{5}, FALSE)), VLOOKUP(U528,Store_Showcase!B2:H134,{5}, FALSE))</f>
      </c>
      <c r="AF528">
        <f>IF(IFERROR(VLOOKUP(U528,Store_Showcase!B2:H134,{6}, FALSE), TRUE)=TRUE, IF(IFERROR(VLOOKUP(U528,Store_SRP!B2:H103,{6}, FALSE), TRUE)=TRUE,VLOOKUP(U528,Store_VAM!B2:H271,{6}, FALSE),VLOOKUP(U528,Store_SRP!B2:H103,{6}, FALSE)), VLOOKUP(U528,Store_Showcase!B2:H134,{6}, FALSE))</f>
      </c>
      <c r="AG528">
        <f>VLOOKUP(D528,Sku_Consolidated!A2:R948,18,FALSE)</f>
      </c>
      <c r="AH528">
        <f>VLOOKUP(D528,Sku_Consolidated!A2:S948,19,FALSE)</f>
      </c>
      <c r="AI528">
        <f>VLOOKUP(D528,Sku_Consolidated!A2:T948,20,FALSE)</f>
      </c>
    </row>
    <row r="529" spans="1:35" x14ac:dyDescent="0.25">
      <c r="A529">
        <v>2024</v>
      </c>
      <c r="B529" t="s">
        <v>30</v>
      </c>
      <c r="C529" t="s">
        <v>31</v>
      </c>
      <c r="D529">
        <v>21832</v>
      </c>
      <c r="E529" t="s">
        <v>245</v>
      </c>
      <c r="F529" s="12" t="s">
        <v>117</v>
      </c>
      <c r="G529" s="12" t="s">
        <v>117</v>
      </c>
      <c r="H529" t="s">
        <v>10</v>
      </c>
      <c r="I529" s="13" t="s">
        <v>410</v>
      </c>
      <c r="J529" s="13">
        <f>IF(H529="EA", I529, 0)</f>
      </c>
      <c r="K529" s="13">
        <f>IF(H529="KG", I529, I529 * VLOOKUP(D529,Sku_Consolidated!A2:U948,21,FALSE))</f>
      </c>
      <c r="L529" s="14" t="s">
        <v>36</v>
      </c>
      <c r="M529">
        <v>88</v>
      </c>
      <c r="N529" s="14" t="s">
        <v>1095</v>
      </c>
      <c r="O529" s="14" t="s">
        <v>1096</v>
      </c>
      <c r="P529" s="14" t="s">
        <v>36</v>
      </c>
      <c r="Q529" s="14" t="s">
        <v>1096</v>
      </c>
      <c r="R529">
        <f>IF(IFERROR(VLOOKUP(U529,Store_Showcase!B2:H134,7, FALSE), TRUE)=TRUE, IF(IFERROR(VLOOKUP(U529,Store_SRP!B2:H103,7, FALSE), TRUE)=TRUE,VLOOKUP(U529,Store_VAM!B2:H271,7, FALSE),VLOOKUP(U529,Store_SRP!B2:H103,7, FALSE)), VLOOKUP(U529,Store_Showcase!B2:H134,7, FALSE))</f>
      </c>
      <c r="S529">
        <f>IF(IFERROR(VLOOKUP(U529,Store_Showcase!B2:K134,10, FALSE), TRUE)=TRUE, IF(IFERROR(VLOOKUP(U529,Store_SRP!B2:K103,10, FALSE), TRUE)=TRUE,VLOOKUP(U529,Store_VAM!B2:K271,10, FALSE),VLOOKUP(U529,Store_SRP!B2:K103,10, FALSE)), VLOOKUP(U529,Store_Showcase!B2:K134,10, FALSE))</f>
      </c>
      <c r="T529">
        <f>IF(VLOOKUP(D529,Sku_Consolidated!A2:S948,19,FALSE)="SHOWCASE", VLOOKUP(U529,Store_Showcase!B2:L134,11, FALSE), IF(VLOOKUP(D529,Sku_Consolidated!A2:S948,19,FALSE)="VAM",VLOOKUP(U529,Store_VAM!B2:L271,11, FALSE),VLOOKUP(U529,Store_SRP!B2:L103,11, FALSE)))</f>
      </c>
      <c r="U529" s="14">
        <v>2012</v>
      </c>
      <c r="V529">
        <f>IF(VLOOKUP(D529,Sku_Consolidated!A2:S948,19,FALSE)="SHOWCASE", VLOOKUP(U529,Store_Showcase!B2:C134,2, FALSE), IF(VLOOKUP(D529,Sku_Consolidated!A2:S948,19,FALSE)="VAM",VLOOKUP(U529,Store_VAM!B2:C271,2, FALSE),VLOOKUP(U529,Store_SRP!B2:C103,2, FALSE)))</f>
      </c>
      <c r="W529">
        <f>VLOOKUP(D529,Sku_Consolidated!A2:G948, 7, FALSE)</f>
      </c>
      <c r="X529">
        <f>VLOOKUP(D529,Sku_Consolidated!A2:K948, 11, FALSE)</f>
      </c>
      <c r="Y529">
        <f>VLOOKUP(D529,Sku_Consolidated!A2:H948, 8, FALSE)</f>
      </c>
      <c r="Z529">
        <f>VLOOKUP(D529,Sku_Consolidated!A2:I948, 9, FALSE)</f>
      </c>
      <c r="AA529" t="s">
        <v>41</v>
      </c>
      <c r="AB529">
        <f>VLOOKUP(D529,Sku_Consolidated!A2:E948, {5}, FALSE)</f>
      </c>
      <c r="AC529">
        <f>IF(VLOOKUP(D529,Sku_Consolidated!A2:S948,19,FALSE)="SHOWCASE", VLOOKUP(U529,Store_Showcase!B2:N134,13, FALSE), IF(VLOOKUP(D529,Sku_Consolidated!A2:S948,19,FALSE)="VAM",VLOOKUP(U529,Store_VAM!B2:N271,13, FALSE),VLOOKUP(U529,Store_SRP!B2:N103,13, FALSE)))</f>
      </c>
      <c r="AD529">
        <f>IF(IFERROR(AC529,TRUE)=TRUE, "-","OK")</f>
      </c>
      <c r="AE529">
        <f>IF(IFERROR(VLOOKUP(U529,Store_Showcase!B2:H134,{5}, FALSE), TRUE)=TRUE, IF(IFERROR(VLOOKUP(U529,Store_SRP!B2:H103,{5}, FALSE), TRUE)=TRUE,VLOOKUP(U529,Store_VAM!B2:H271,{5}, FALSE),VLOOKUP(U529,Store_SRP!B2:H103,{5}, FALSE)), VLOOKUP(U529,Store_Showcase!B2:H134,{5}, FALSE))</f>
      </c>
      <c r="AF529">
        <f>IF(IFERROR(VLOOKUP(U529,Store_Showcase!B2:H134,{6}, FALSE), TRUE)=TRUE, IF(IFERROR(VLOOKUP(U529,Store_SRP!B2:H103,{6}, FALSE), TRUE)=TRUE,VLOOKUP(U529,Store_VAM!B2:H271,{6}, FALSE),VLOOKUP(U529,Store_SRP!B2:H103,{6}, FALSE)), VLOOKUP(U529,Store_Showcase!B2:H134,{6}, FALSE))</f>
      </c>
      <c r="AG529">
        <f>VLOOKUP(D529,Sku_Consolidated!A2:R948,18,FALSE)</f>
      </c>
      <c r="AH529">
        <f>VLOOKUP(D529,Sku_Consolidated!A2:S948,19,FALSE)</f>
      </c>
      <c r="AI529">
        <f>VLOOKUP(D529,Sku_Consolidated!A2:T948,20,FALSE)</f>
      </c>
    </row>
    <row r="530" spans="1:35" x14ac:dyDescent="0.25">
      <c r="A530">
        <v>2024</v>
      </c>
      <c r="B530" t="s">
        <v>30</v>
      </c>
      <c r="C530" t="s">
        <v>31</v>
      </c>
      <c r="D530">
        <v>21834</v>
      </c>
      <c r="E530" t="s">
        <v>303</v>
      </c>
      <c r="F530" s="12" t="s">
        <v>117</v>
      </c>
      <c r="G530" s="12" t="s">
        <v>117</v>
      </c>
      <c r="H530" t="s">
        <v>10</v>
      </c>
      <c r="I530" s="13" t="s">
        <v>217</v>
      </c>
      <c r="J530" s="13">
        <f>IF(H530="EA", I530, 0)</f>
      </c>
      <c r="K530" s="13">
        <f>IF(H530="KG", I530, I530 * VLOOKUP(D530,Sku_Consolidated!A2:U948,21,FALSE))</f>
      </c>
      <c r="L530" s="14" t="s">
        <v>36</v>
      </c>
      <c r="M530">
        <v>88</v>
      </c>
      <c r="N530" s="14" t="s">
        <v>1097</v>
      </c>
      <c r="O530" s="14" t="s">
        <v>1098</v>
      </c>
      <c r="P530" s="14" t="s">
        <v>36</v>
      </c>
      <c r="Q530" s="14" t="s">
        <v>1098</v>
      </c>
      <c r="R530">
        <f>IF(IFERROR(VLOOKUP(U530,Store_Showcase!B2:H134,7, FALSE), TRUE)=TRUE, IF(IFERROR(VLOOKUP(U530,Store_SRP!B2:H103,7, FALSE), TRUE)=TRUE,VLOOKUP(U530,Store_VAM!B2:H271,7, FALSE),VLOOKUP(U530,Store_SRP!B2:H103,7, FALSE)), VLOOKUP(U530,Store_Showcase!B2:H134,7, FALSE))</f>
      </c>
      <c r="S530">
        <f>IF(IFERROR(VLOOKUP(U530,Store_Showcase!B2:K134,10, FALSE), TRUE)=TRUE, IF(IFERROR(VLOOKUP(U530,Store_SRP!B2:K103,10, FALSE), TRUE)=TRUE,VLOOKUP(U530,Store_VAM!B2:K271,10, FALSE),VLOOKUP(U530,Store_SRP!B2:K103,10, FALSE)), VLOOKUP(U530,Store_Showcase!B2:K134,10, FALSE))</f>
      </c>
      <c r="T530">
        <f>IF(VLOOKUP(D530,Sku_Consolidated!A2:S948,19,FALSE)="SHOWCASE", VLOOKUP(U530,Store_Showcase!B2:L134,11, FALSE), IF(VLOOKUP(D530,Sku_Consolidated!A2:S948,19,FALSE)="VAM",VLOOKUP(U530,Store_VAM!B2:L271,11, FALSE),VLOOKUP(U530,Store_SRP!B2:L103,11, FALSE)))</f>
      </c>
      <c r="U530" s="14">
        <v>2012</v>
      </c>
      <c r="V530">
        <f>IF(VLOOKUP(D530,Sku_Consolidated!A2:S948,19,FALSE)="SHOWCASE", VLOOKUP(U530,Store_Showcase!B2:C134,2, FALSE), IF(VLOOKUP(D530,Sku_Consolidated!A2:S948,19,FALSE)="VAM",VLOOKUP(U530,Store_VAM!B2:C271,2, FALSE),VLOOKUP(U530,Store_SRP!B2:C103,2, FALSE)))</f>
      </c>
      <c r="W530">
        <f>VLOOKUP(D530,Sku_Consolidated!A2:G948, 7, FALSE)</f>
      </c>
      <c r="X530">
        <f>VLOOKUP(D530,Sku_Consolidated!A2:K948, 11, FALSE)</f>
      </c>
      <c r="Y530">
        <f>VLOOKUP(D530,Sku_Consolidated!A2:H948, 8, FALSE)</f>
      </c>
      <c r="Z530">
        <f>VLOOKUP(D530,Sku_Consolidated!A2:I948, 9, FALSE)</f>
      </c>
      <c r="AA530" t="s">
        <v>41</v>
      </c>
      <c r="AB530">
        <f>VLOOKUP(D530,Sku_Consolidated!A2:E948, {5}, FALSE)</f>
      </c>
      <c r="AC530">
        <f>IF(VLOOKUP(D530,Sku_Consolidated!A2:S948,19,FALSE)="SHOWCASE", VLOOKUP(U530,Store_Showcase!B2:N134,13, FALSE), IF(VLOOKUP(D530,Sku_Consolidated!A2:S948,19,FALSE)="VAM",VLOOKUP(U530,Store_VAM!B2:N271,13, FALSE),VLOOKUP(U530,Store_SRP!B2:N103,13, FALSE)))</f>
      </c>
      <c r="AD530">
        <f>IF(IFERROR(AC530,TRUE)=TRUE, "-","OK")</f>
      </c>
      <c r="AE530">
        <f>IF(IFERROR(VLOOKUP(U530,Store_Showcase!B2:H134,{5}, FALSE), TRUE)=TRUE, IF(IFERROR(VLOOKUP(U530,Store_SRP!B2:H103,{5}, FALSE), TRUE)=TRUE,VLOOKUP(U530,Store_VAM!B2:H271,{5}, FALSE),VLOOKUP(U530,Store_SRP!B2:H103,{5}, FALSE)), VLOOKUP(U530,Store_Showcase!B2:H134,{5}, FALSE))</f>
      </c>
      <c r="AF530">
        <f>IF(IFERROR(VLOOKUP(U530,Store_Showcase!B2:H134,{6}, FALSE), TRUE)=TRUE, IF(IFERROR(VLOOKUP(U530,Store_SRP!B2:H103,{6}, FALSE), TRUE)=TRUE,VLOOKUP(U530,Store_VAM!B2:H271,{6}, FALSE),VLOOKUP(U530,Store_SRP!B2:H103,{6}, FALSE)), VLOOKUP(U530,Store_Showcase!B2:H134,{6}, FALSE))</f>
      </c>
      <c r="AG530">
        <f>VLOOKUP(D530,Sku_Consolidated!A2:R948,18,FALSE)</f>
      </c>
      <c r="AH530">
        <f>VLOOKUP(D530,Sku_Consolidated!A2:S948,19,FALSE)</f>
      </c>
      <c r="AI530">
        <f>VLOOKUP(D530,Sku_Consolidated!A2:T948,20,FALSE)</f>
      </c>
    </row>
    <row r="531" spans="1:35" x14ac:dyDescent="0.25">
      <c r="A531">
        <v>2024</v>
      </c>
      <c r="B531" t="s">
        <v>30</v>
      </c>
      <c r="C531" t="s">
        <v>31</v>
      </c>
      <c r="D531">
        <v>21836</v>
      </c>
      <c r="E531" t="s">
        <v>960</v>
      </c>
      <c r="F531" s="12" t="s">
        <v>117</v>
      </c>
      <c r="G531" s="12" t="s">
        <v>117</v>
      </c>
      <c r="H531" t="s">
        <v>10</v>
      </c>
      <c r="I531" s="13" t="s">
        <v>1099</v>
      </c>
      <c r="J531" s="13">
        <f>IF(H531="EA", I531, 0)</f>
      </c>
      <c r="K531" s="13">
        <f>IF(H531="KG", I531, I531 * VLOOKUP(D531,Sku_Consolidated!A2:U948,21,FALSE))</f>
      </c>
      <c r="L531" s="14" t="s">
        <v>36</v>
      </c>
      <c r="M531">
        <v>88</v>
      </c>
      <c r="N531" s="14" t="s">
        <v>1100</v>
      </c>
      <c r="O531" s="14" t="s">
        <v>1101</v>
      </c>
      <c r="P531" s="14" t="s">
        <v>36</v>
      </c>
      <c r="Q531" s="14" t="s">
        <v>1101</v>
      </c>
      <c r="R531">
        <f>IF(IFERROR(VLOOKUP(U531,Store_Showcase!B2:H134,7, FALSE), TRUE)=TRUE, IF(IFERROR(VLOOKUP(U531,Store_SRP!B2:H103,7, FALSE), TRUE)=TRUE,VLOOKUP(U531,Store_VAM!B2:H271,7, FALSE),VLOOKUP(U531,Store_SRP!B2:H103,7, FALSE)), VLOOKUP(U531,Store_Showcase!B2:H134,7, FALSE))</f>
      </c>
      <c r="S531">
        <f>IF(IFERROR(VLOOKUP(U531,Store_Showcase!B2:K134,10, FALSE), TRUE)=TRUE, IF(IFERROR(VLOOKUP(U531,Store_SRP!B2:K103,10, FALSE), TRUE)=TRUE,VLOOKUP(U531,Store_VAM!B2:K271,10, FALSE),VLOOKUP(U531,Store_SRP!B2:K103,10, FALSE)), VLOOKUP(U531,Store_Showcase!B2:K134,10, FALSE))</f>
      </c>
      <c r="T531">
        <f>IF(VLOOKUP(D531,Sku_Consolidated!A2:S948,19,FALSE)="SHOWCASE", VLOOKUP(U531,Store_Showcase!B2:L134,11, FALSE), IF(VLOOKUP(D531,Sku_Consolidated!A2:S948,19,FALSE)="VAM",VLOOKUP(U531,Store_VAM!B2:L271,11, FALSE),VLOOKUP(U531,Store_SRP!B2:L103,11, FALSE)))</f>
      </c>
      <c r="U531" s="14">
        <v>2012</v>
      </c>
      <c r="V531">
        <f>IF(VLOOKUP(D531,Sku_Consolidated!A2:S948,19,FALSE)="SHOWCASE", VLOOKUP(U531,Store_Showcase!B2:C134,2, FALSE), IF(VLOOKUP(D531,Sku_Consolidated!A2:S948,19,FALSE)="VAM",VLOOKUP(U531,Store_VAM!B2:C271,2, FALSE),VLOOKUP(U531,Store_SRP!B2:C103,2, FALSE)))</f>
      </c>
      <c r="W531">
        <f>VLOOKUP(D531,Sku_Consolidated!A2:G948, 7, FALSE)</f>
      </c>
      <c r="X531">
        <f>VLOOKUP(D531,Sku_Consolidated!A2:K948, 11, FALSE)</f>
      </c>
      <c r="Y531">
        <f>VLOOKUP(D531,Sku_Consolidated!A2:H948, 8, FALSE)</f>
      </c>
      <c r="Z531">
        <f>VLOOKUP(D531,Sku_Consolidated!A2:I948, 9, FALSE)</f>
      </c>
      <c r="AA531" t="s">
        <v>41</v>
      </c>
      <c r="AB531">
        <f>VLOOKUP(D531,Sku_Consolidated!A2:E948, {5}, FALSE)</f>
      </c>
      <c r="AC531">
        <f>IF(VLOOKUP(D531,Sku_Consolidated!A2:S948,19,FALSE)="SHOWCASE", VLOOKUP(U531,Store_Showcase!B2:N134,13, FALSE), IF(VLOOKUP(D531,Sku_Consolidated!A2:S948,19,FALSE)="VAM",VLOOKUP(U531,Store_VAM!B2:N271,13, FALSE),VLOOKUP(U531,Store_SRP!B2:N103,13, FALSE)))</f>
      </c>
      <c r="AD531">
        <f>IF(IFERROR(AC531,TRUE)=TRUE, "-","OK")</f>
      </c>
      <c r="AE531">
        <f>IF(IFERROR(VLOOKUP(U531,Store_Showcase!B2:H134,{5}, FALSE), TRUE)=TRUE, IF(IFERROR(VLOOKUP(U531,Store_SRP!B2:H103,{5}, FALSE), TRUE)=TRUE,VLOOKUP(U531,Store_VAM!B2:H271,{5}, FALSE),VLOOKUP(U531,Store_SRP!B2:H103,{5}, FALSE)), VLOOKUP(U531,Store_Showcase!B2:H134,{5}, FALSE))</f>
      </c>
      <c r="AF531">
        <f>IF(IFERROR(VLOOKUP(U531,Store_Showcase!B2:H134,{6}, FALSE), TRUE)=TRUE, IF(IFERROR(VLOOKUP(U531,Store_SRP!B2:H103,{6}, FALSE), TRUE)=TRUE,VLOOKUP(U531,Store_VAM!B2:H271,{6}, FALSE),VLOOKUP(U531,Store_SRP!B2:H103,{6}, FALSE)), VLOOKUP(U531,Store_Showcase!B2:H134,{6}, FALSE))</f>
      </c>
      <c r="AG531">
        <f>VLOOKUP(D531,Sku_Consolidated!A2:R948,18,FALSE)</f>
      </c>
      <c r="AH531">
        <f>VLOOKUP(D531,Sku_Consolidated!A2:S948,19,FALSE)</f>
      </c>
      <c r="AI531">
        <f>VLOOKUP(D531,Sku_Consolidated!A2:T948,20,FALSE)</f>
      </c>
    </row>
    <row r="532" spans="1:35" x14ac:dyDescent="0.25">
      <c r="A532">
        <v>2024</v>
      </c>
      <c r="B532" t="s">
        <v>30</v>
      </c>
      <c r="C532" t="s">
        <v>31</v>
      </c>
      <c r="D532">
        <v>21837</v>
      </c>
      <c r="E532" t="s">
        <v>519</v>
      </c>
      <c r="F532" s="12" t="s">
        <v>117</v>
      </c>
      <c r="G532" s="12" t="s">
        <v>117</v>
      </c>
      <c r="H532" t="s">
        <v>10</v>
      </c>
      <c r="I532" s="13" t="s">
        <v>1102</v>
      </c>
      <c r="J532" s="13">
        <f>IF(H532="EA", I532, 0)</f>
      </c>
      <c r="K532" s="13">
        <f>IF(H532="KG", I532, I532 * VLOOKUP(D532,Sku_Consolidated!A2:U948,21,FALSE))</f>
      </c>
      <c r="L532" s="14" t="s">
        <v>36</v>
      </c>
      <c r="M532">
        <v>88</v>
      </c>
      <c r="N532" s="14" t="s">
        <v>1103</v>
      </c>
      <c r="O532" s="14" t="s">
        <v>1104</v>
      </c>
      <c r="P532" s="14" t="s">
        <v>36</v>
      </c>
      <c r="Q532" s="14" t="s">
        <v>1104</v>
      </c>
      <c r="R532">
        <f>IF(IFERROR(VLOOKUP(U532,Store_Showcase!B2:H134,7, FALSE), TRUE)=TRUE, IF(IFERROR(VLOOKUP(U532,Store_SRP!B2:H103,7, FALSE), TRUE)=TRUE,VLOOKUP(U532,Store_VAM!B2:H271,7, FALSE),VLOOKUP(U532,Store_SRP!B2:H103,7, FALSE)), VLOOKUP(U532,Store_Showcase!B2:H134,7, FALSE))</f>
      </c>
      <c r="S532">
        <f>IF(IFERROR(VLOOKUP(U532,Store_Showcase!B2:K134,10, FALSE), TRUE)=TRUE, IF(IFERROR(VLOOKUP(U532,Store_SRP!B2:K103,10, FALSE), TRUE)=TRUE,VLOOKUP(U532,Store_VAM!B2:K271,10, FALSE),VLOOKUP(U532,Store_SRP!B2:K103,10, FALSE)), VLOOKUP(U532,Store_Showcase!B2:K134,10, FALSE))</f>
      </c>
      <c r="T532">
        <f>IF(VLOOKUP(D532,Sku_Consolidated!A2:S948,19,FALSE)="SHOWCASE", VLOOKUP(U532,Store_Showcase!B2:L134,11, FALSE), IF(VLOOKUP(D532,Sku_Consolidated!A2:S948,19,FALSE)="VAM",VLOOKUP(U532,Store_VAM!B2:L271,11, FALSE),VLOOKUP(U532,Store_SRP!B2:L103,11, FALSE)))</f>
      </c>
      <c r="U532" s="14">
        <v>2012</v>
      </c>
      <c r="V532">
        <f>IF(VLOOKUP(D532,Sku_Consolidated!A2:S948,19,FALSE)="SHOWCASE", VLOOKUP(U532,Store_Showcase!B2:C134,2, FALSE), IF(VLOOKUP(D532,Sku_Consolidated!A2:S948,19,FALSE)="VAM",VLOOKUP(U532,Store_VAM!B2:C271,2, FALSE),VLOOKUP(U532,Store_SRP!B2:C103,2, FALSE)))</f>
      </c>
      <c r="W532">
        <f>VLOOKUP(D532,Sku_Consolidated!A2:G948, 7, FALSE)</f>
      </c>
      <c r="X532">
        <f>VLOOKUP(D532,Sku_Consolidated!A2:K948, 11, FALSE)</f>
      </c>
      <c r="Y532">
        <f>VLOOKUP(D532,Sku_Consolidated!A2:H948, 8, FALSE)</f>
      </c>
      <c r="Z532">
        <f>VLOOKUP(D532,Sku_Consolidated!A2:I948, 9, FALSE)</f>
      </c>
      <c r="AA532" t="s">
        <v>41</v>
      </c>
      <c r="AB532">
        <f>VLOOKUP(D532,Sku_Consolidated!A2:E948, {5}, FALSE)</f>
      </c>
      <c r="AC532">
        <f>IF(VLOOKUP(D532,Sku_Consolidated!A2:S948,19,FALSE)="SHOWCASE", VLOOKUP(U532,Store_Showcase!B2:N134,13, FALSE), IF(VLOOKUP(D532,Sku_Consolidated!A2:S948,19,FALSE)="VAM",VLOOKUP(U532,Store_VAM!B2:N271,13, FALSE),VLOOKUP(U532,Store_SRP!B2:N103,13, FALSE)))</f>
      </c>
      <c r="AD532">
        <f>IF(IFERROR(AC532,TRUE)=TRUE, "-","OK")</f>
      </c>
      <c r="AE532">
        <f>IF(IFERROR(VLOOKUP(U532,Store_Showcase!B2:H134,{5}, FALSE), TRUE)=TRUE, IF(IFERROR(VLOOKUP(U532,Store_SRP!B2:H103,{5}, FALSE), TRUE)=TRUE,VLOOKUP(U532,Store_VAM!B2:H271,{5}, FALSE),VLOOKUP(U532,Store_SRP!B2:H103,{5}, FALSE)), VLOOKUP(U532,Store_Showcase!B2:H134,{5}, FALSE))</f>
      </c>
      <c r="AF532">
        <f>IF(IFERROR(VLOOKUP(U532,Store_Showcase!B2:H134,{6}, FALSE), TRUE)=TRUE, IF(IFERROR(VLOOKUP(U532,Store_SRP!B2:H103,{6}, FALSE), TRUE)=TRUE,VLOOKUP(U532,Store_VAM!B2:H271,{6}, FALSE),VLOOKUP(U532,Store_SRP!B2:H103,{6}, FALSE)), VLOOKUP(U532,Store_Showcase!B2:H134,{6}, FALSE))</f>
      </c>
      <c r="AG532">
        <f>VLOOKUP(D532,Sku_Consolidated!A2:R948,18,FALSE)</f>
      </c>
      <c r="AH532">
        <f>VLOOKUP(D532,Sku_Consolidated!A2:S948,19,FALSE)</f>
      </c>
      <c r="AI532">
        <f>VLOOKUP(D532,Sku_Consolidated!A2:T948,20,FALSE)</f>
      </c>
    </row>
    <row r="533" spans="1:35" x14ac:dyDescent="0.25">
      <c r="A533">
        <v>2024</v>
      </c>
      <c r="B533" t="s">
        <v>30</v>
      </c>
      <c r="C533" t="s">
        <v>31</v>
      </c>
      <c r="D533">
        <v>21841</v>
      </c>
      <c r="E533" t="s">
        <v>253</v>
      </c>
      <c r="F533" s="12" t="s">
        <v>117</v>
      </c>
      <c r="G533" s="12" t="s">
        <v>117</v>
      </c>
      <c r="H533" t="s">
        <v>10</v>
      </c>
      <c r="I533" s="13" t="s">
        <v>306</v>
      </c>
      <c r="J533" s="13">
        <f>IF(H533="EA", I533, 0)</f>
      </c>
      <c r="K533" s="13">
        <f>IF(H533="KG", I533, I533 * VLOOKUP(D533,Sku_Consolidated!A2:U948,21,FALSE))</f>
      </c>
      <c r="L533" s="14" t="s">
        <v>36</v>
      </c>
      <c r="M533">
        <v>88</v>
      </c>
      <c r="N533" s="14" t="s">
        <v>1105</v>
      </c>
      <c r="O533" s="14" t="s">
        <v>1106</v>
      </c>
      <c r="P533" s="14" t="s">
        <v>36</v>
      </c>
      <c r="Q533" s="14" t="s">
        <v>1106</v>
      </c>
      <c r="R533">
        <f>IF(IFERROR(VLOOKUP(U533,Store_Showcase!B2:H134,7, FALSE), TRUE)=TRUE, IF(IFERROR(VLOOKUP(U533,Store_SRP!B2:H103,7, FALSE), TRUE)=TRUE,VLOOKUP(U533,Store_VAM!B2:H271,7, FALSE),VLOOKUP(U533,Store_SRP!B2:H103,7, FALSE)), VLOOKUP(U533,Store_Showcase!B2:H134,7, FALSE))</f>
      </c>
      <c r="S533">
        <f>IF(IFERROR(VLOOKUP(U533,Store_Showcase!B2:K134,10, FALSE), TRUE)=TRUE, IF(IFERROR(VLOOKUP(U533,Store_SRP!B2:K103,10, FALSE), TRUE)=TRUE,VLOOKUP(U533,Store_VAM!B2:K271,10, FALSE),VLOOKUP(U533,Store_SRP!B2:K103,10, FALSE)), VLOOKUP(U533,Store_Showcase!B2:K134,10, FALSE))</f>
      </c>
      <c r="T533">
        <f>IF(VLOOKUP(D533,Sku_Consolidated!A2:S948,19,FALSE)="SHOWCASE", VLOOKUP(U533,Store_Showcase!B2:L134,11, FALSE), IF(VLOOKUP(D533,Sku_Consolidated!A2:S948,19,FALSE)="VAM",VLOOKUP(U533,Store_VAM!B2:L271,11, FALSE),VLOOKUP(U533,Store_SRP!B2:L103,11, FALSE)))</f>
      </c>
      <c r="U533" s="14">
        <v>2012</v>
      </c>
      <c r="V533">
        <f>IF(VLOOKUP(D533,Sku_Consolidated!A2:S948,19,FALSE)="SHOWCASE", VLOOKUP(U533,Store_Showcase!B2:C134,2, FALSE), IF(VLOOKUP(D533,Sku_Consolidated!A2:S948,19,FALSE)="VAM",VLOOKUP(U533,Store_VAM!B2:C271,2, FALSE),VLOOKUP(U533,Store_SRP!B2:C103,2, FALSE)))</f>
      </c>
      <c r="W533">
        <f>VLOOKUP(D533,Sku_Consolidated!A2:G948, 7, FALSE)</f>
      </c>
      <c r="X533">
        <f>VLOOKUP(D533,Sku_Consolidated!A2:K948, 11, FALSE)</f>
      </c>
      <c r="Y533">
        <f>VLOOKUP(D533,Sku_Consolidated!A2:H948, 8, FALSE)</f>
      </c>
      <c r="Z533">
        <f>VLOOKUP(D533,Sku_Consolidated!A2:I948, 9, FALSE)</f>
      </c>
      <c r="AA533" t="s">
        <v>41</v>
      </c>
      <c r="AB533">
        <f>VLOOKUP(D533,Sku_Consolidated!A2:E948, {5}, FALSE)</f>
      </c>
      <c r="AC533">
        <f>IF(VLOOKUP(D533,Sku_Consolidated!A2:S948,19,FALSE)="SHOWCASE", VLOOKUP(U533,Store_Showcase!B2:N134,13, FALSE), IF(VLOOKUP(D533,Sku_Consolidated!A2:S948,19,FALSE)="VAM",VLOOKUP(U533,Store_VAM!B2:N271,13, FALSE),VLOOKUP(U533,Store_SRP!B2:N103,13, FALSE)))</f>
      </c>
      <c r="AD533">
        <f>IF(IFERROR(AC533,TRUE)=TRUE, "-","OK")</f>
      </c>
      <c r="AE533">
        <f>IF(IFERROR(VLOOKUP(U533,Store_Showcase!B2:H134,{5}, FALSE), TRUE)=TRUE, IF(IFERROR(VLOOKUP(U533,Store_SRP!B2:H103,{5}, FALSE), TRUE)=TRUE,VLOOKUP(U533,Store_VAM!B2:H271,{5}, FALSE),VLOOKUP(U533,Store_SRP!B2:H103,{5}, FALSE)), VLOOKUP(U533,Store_Showcase!B2:H134,{5}, FALSE))</f>
      </c>
      <c r="AF533">
        <f>IF(IFERROR(VLOOKUP(U533,Store_Showcase!B2:H134,{6}, FALSE), TRUE)=TRUE, IF(IFERROR(VLOOKUP(U533,Store_SRP!B2:H103,{6}, FALSE), TRUE)=TRUE,VLOOKUP(U533,Store_VAM!B2:H271,{6}, FALSE),VLOOKUP(U533,Store_SRP!B2:H103,{6}, FALSE)), VLOOKUP(U533,Store_Showcase!B2:H134,{6}, FALSE))</f>
      </c>
      <c r="AG533">
        <f>VLOOKUP(D533,Sku_Consolidated!A2:R948,18,FALSE)</f>
      </c>
      <c r="AH533">
        <f>VLOOKUP(D533,Sku_Consolidated!A2:S948,19,FALSE)</f>
      </c>
      <c r="AI533">
        <f>VLOOKUP(D533,Sku_Consolidated!A2:T948,20,FALSE)</f>
      </c>
    </row>
    <row r="534" spans="1:35" x14ac:dyDescent="0.25">
      <c r="A534">
        <v>2024</v>
      </c>
      <c r="B534" t="s">
        <v>30</v>
      </c>
      <c r="C534" t="s">
        <v>31</v>
      </c>
      <c r="D534">
        <v>21842</v>
      </c>
      <c r="E534" t="s">
        <v>700</v>
      </c>
      <c r="F534" s="12" t="s">
        <v>117</v>
      </c>
      <c r="G534" s="12" t="s">
        <v>117</v>
      </c>
      <c r="H534" t="s">
        <v>10</v>
      </c>
      <c r="I534" s="13" t="s">
        <v>453</v>
      </c>
      <c r="J534" s="13">
        <f>IF(H534="EA", I534, 0)</f>
      </c>
      <c r="K534" s="13">
        <f>IF(H534="KG", I534, I534 * VLOOKUP(D534,Sku_Consolidated!A2:U948,21,FALSE))</f>
      </c>
      <c r="L534" s="14" t="s">
        <v>36</v>
      </c>
      <c r="M534">
        <v>88</v>
      </c>
      <c r="N534" s="14" t="s">
        <v>1107</v>
      </c>
      <c r="O534" s="14" t="s">
        <v>1108</v>
      </c>
      <c r="P534" s="14" t="s">
        <v>36</v>
      </c>
      <c r="Q534" s="14" t="s">
        <v>1108</v>
      </c>
      <c r="R534">
        <f>IF(IFERROR(VLOOKUP(U534,Store_Showcase!B2:H134,7, FALSE), TRUE)=TRUE, IF(IFERROR(VLOOKUP(U534,Store_SRP!B2:H103,7, FALSE), TRUE)=TRUE,VLOOKUP(U534,Store_VAM!B2:H271,7, FALSE),VLOOKUP(U534,Store_SRP!B2:H103,7, FALSE)), VLOOKUP(U534,Store_Showcase!B2:H134,7, FALSE))</f>
      </c>
      <c r="S534">
        <f>IF(IFERROR(VLOOKUP(U534,Store_Showcase!B2:K134,10, FALSE), TRUE)=TRUE, IF(IFERROR(VLOOKUP(U534,Store_SRP!B2:K103,10, FALSE), TRUE)=TRUE,VLOOKUP(U534,Store_VAM!B2:K271,10, FALSE),VLOOKUP(U534,Store_SRP!B2:K103,10, FALSE)), VLOOKUP(U534,Store_Showcase!B2:K134,10, FALSE))</f>
      </c>
      <c r="T534">
        <f>IF(VLOOKUP(D534,Sku_Consolidated!A2:S948,19,FALSE)="SHOWCASE", VLOOKUP(U534,Store_Showcase!B2:L134,11, FALSE), IF(VLOOKUP(D534,Sku_Consolidated!A2:S948,19,FALSE)="VAM",VLOOKUP(U534,Store_VAM!B2:L271,11, FALSE),VLOOKUP(U534,Store_SRP!B2:L103,11, FALSE)))</f>
      </c>
      <c r="U534" s="14">
        <v>2012</v>
      </c>
      <c r="V534">
        <f>IF(VLOOKUP(D534,Sku_Consolidated!A2:S948,19,FALSE)="SHOWCASE", VLOOKUP(U534,Store_Showcase!B2:C134,2, FALSE), IF(VLOOKUP(D534,Sku_Consolidated!A2:S948,19,FALSE)="VAM",VLOOKUP(U534,Store_VAM!B2:C271,2, FALSE),VLOOKUP(U534,Store_SRP!B2:C103,2, FALSE)))</f>
      </c>
      <c r="W534">
        <f>VLOOKUP(D534,Sku_Consolidated!A2:G948, 7, FALSE)</f>
      </c>
      <c r="X534">
        <f>VLOOKUP(D534,Sku_Consolidated!A2:K948, 11, FALSE)</f>
      </c>
      <c r="Y534">
        <f>VLOOKUP(D534,Sku_Consolidated!A2:H948, 8, FALSE)</f>
      </c>
      <c r="Z534">
        <f>VLOOKUP(D534,Sku_Consolidated!A2:I948, 9, FALSE)</f>
      </c>
      <c r="AA534" t="s">
        <v>41</v>
      </c>
      <c r="AB534">
        <f>VLOOKUP(D534,Sku_Consolidated!A2:E948, {5}, FALSE)</f>
      </c>
      <c r="AC534">
        <f>IF(VLOOKUP(D534,Sku_Consolidated!A2:S948,19,FALSE)="SHOWCASE", VLOOKUP(U534,Store_Showcase!B2:N134,13, FALSE), IF(VLOOKUP(D534,Sku_Consolidated!A2:S948,19,FALSE)="VAM",VLOOKUP(U534,Store_VAM!B2:N271,13, FALSE),VLOOKUP(U534,Store_SRP!B2:N103,13, FALSE)))</f>
      </c>
      <c r="AD534">
        <f>IF(IFERROR(AC534,TRUE)=TRUE, "-","OK")</f>
      </c>
      <c r="AE534">
        <f>IF(IFERROR(VLOOKUP(U534,Store_Showcase!B2:H134,{5}, FALSE), TRUE)=TRUE, IF(IFERROR(VLOOKUP(U534,Store_SRP!B2:H103,{5}, FALSE), TRUE)=TRUE,VLOOKUP(U534,Store_VAM!B2:H271,{5}, FALSE),VLOOKUP(U534,Store_SRP!B2:H103,{5}, FALSE)), VLOOKUP(U534,Store_Showcase!B2:H134,{5}, FALSE))</f>
      </c>
      <c r="AF534">
        <f>IF(IFERROR(VLOOKUP(U534,Store_Showcase!B2:H134,{6}, FALSE), TRUE)=TRUE, IF(IFERROR(VLOOKUP(U534,Store_SRP!B2:H103,{6}, FALSE), TRUE)=TRUE,VLOOKUP(U534,Store_VAM!B2:H271,{6}, FALSE),VLOOKUP(U534,Store_SRP!B2:H103,{6}, FALSE)), VLOOKUP(U534,Store_Showcase!B2:H134,{6}, FALSE))</f>
      </c>
      <c r="AG534">
        <f>VLOOKUP(D534,Sku_Consolidated!A2:R948,18,FALSE)</f>
      </c>
      <c r="AH534">
        <f>VLOOKUP(D534,Sku_Consolidated!A2:S948,19,FALSE)</f>
      </c>
      <c r="AI534">
        <f>VLOOKUP(D534,Sku_Consolidated!A2:T948,20,FALSE)</f>
      </c>
    </row>
    <row r="535" spans="1:35" x14ac:dyDescent="0.25">
      <c r="A535">
        <v>2024</v>
      </c>
      <c r="B535" t="s">
        <v>30</v>
      </c>
      <c r="C535" t="s">
        <v>31</v>
      </c>
      <c r="D535">
        <v>21843</v>
      </c>
      <c r="E535" t="s">
        <v>216</v>
      </c>
      <c r="F535" s="12" t="s">
        <v>117</v>
      </c>
      <c r="G535" s="12" t="s">
        <v>117</v>
      </c>
      <c r="H535" t="s">
        <v>10</v>
      </c>
      <c r="I535" s="13" t="s">
        <v>1109</v>
      </c>
      <c r="J535" s="13">
        <f>IF(H535="EA", I535, 0)</f>
      </c>
      <c r="K535" s="13">
        <f>IF(H535="KG", I535, I535 * VLOOKUP(D535,Sku_Consolidated!A2:U948,21,FALSE))</f>
      </c>
      <c r="L535" s="14" t="s">
        <v>36</v>
      </c>
      <c r="M535">
        <v>88</v>
      </c>
      <c r="N535" s="14" t="s">
        <v>1110</v>
      </c>
      <c r="O535" s="14" t="s">
        <v>1111</v>
      </c>
      <c r="P535" s="14" t="s">
        <v>36</v>
      </c>
      <c r="Q535" s="14" t="s">
        <v>1111</v>
      </c>
      <c r="R535">
        <f>IF(IFERROR(VLOOKUP(U535,Store_Showcase!B2:H134,7, FALSE), TRUE)=TRUE, IF(IFERROR(VLOOKUP(U535,Store_SRP!B2:H103,7, FALSE), TRUE)=TRUE,VLOOKUP(U535,Store_VAM!B2:H271,7, FALSE),VLOOKUP(U535,Store_SRP!B2:H103,7, FALSE)), VLOOKUP(U535,Store_Showcase!B2:H134,7, FALSE))</f>
      </c>
      <c r="S535">
        <f>IF(IFERROR(VLOOKUP(U535,Store_Showcase!B2:K134,10, FALSE), TRUE)=TRUE, IF(IFERROR(VLOOKUP(U535,Store_SRP!B2:K103,10, FALSE), TRUE)=TRUE,VLOOKUP(U535,Store_VAM!B2:K271,10, FALSE),VLOOKUP(U535,Store_SRP!B2:K103,10, FALSE)), VLOOKUP(U535,Store_Showcase!B2:K134,10, FALSE))</f>
      </c>
      <c r="T535">
        <f>IF(VLOOKUP(D535,Sku_Consolidated!A2:S948,19,FALSE)="SHOWCASE", VLOOKUP(U535,Store_Showcase!B2:L134,11, FALSE), IF(VLOOKUP(D535,Sku_Consolidated!A2:S948,19,FALSE)="VAM",VLOOKUP(U535,Store_VAM!B2:L271,11, FALSE),VLOOKUP(U535,Store_SRP!B2:L103,11, FALSE)))</f>
      </c>
      <c r="U535" s="14">
        <v>2012</v>
      </c>
      <c r="V535">
        <f>IF(VLOOKUP(D535,Sku_Consolidated!A2:S948,19,FALSE)="SHOWCASE", VLOOKUP(U535,Store_Showcase!B2:C134,2, FALSE), IF(VLOOKUP(D535,Sku_Consolidated!A2:S948,19,FALSE)="VAM",VLOOKUP(U535,Store_VAM!B2:C271,2, FALSE),VLOOKUP(U535,Store_SRP!B2:C103,2, FALSE)))</f>
      </c>
      <c r="W535">
        <f>VLOOKUP(D535,Sku_Consolidated!A2:G948, 7, FALSE)</f>
      </c>
      <c r="X535">
        <f>VLOOKUP(D535,Sku_Consolidated!A2:K948, 11, FALSE)</f>
      </c>
      <c r="Y535">
        <f>VLOOKUP(D535,Sku_Consolidated!A2:H948, 8, FALSE)</f>
      </c>
      <c r="Z535">
        <f>VLOOKUP(D535,Sku_Consolidated!A2:I948, 9, FALSE)</f>
      </c>
      <c r="AA535" t="s">
        <v>41</v>
      </c>
      <c r="AB535">
        <f>VLOOKUP(D535,Sku_Consolidated!A2:E948, {5}, FALSE)</f>
      </c>
      <c r="AC535">
        <f>IF(VLOOKUP(D535,Sku_Consolidated!A2:S948,19,FALSE)="SHOWCASE", VLOOKUP(U535,Store_Showcase!B2:N134,13, FALSE), IF(VLOOKUP(D535,Sku_Consolidated!A2:S948,19,FALSE)="VAM",VLOOKUP(U535,Store_VAM!B2:N271,13, FALSE),VLOOKUP(U535,Store_SRP!B2:N103,13, FALSE)))</f>
      </c>
      <c r="AD535">
        <f>IF(IFERROR(AC535,TRUE)=TRUE, "-","OK")</f>
      </c>
      <c r="AE535">
        <f>IF(IFERROR(VLOOKUP(U535,Store_Showcase!B2:H134,{5}, FALSE), TRUE)=TRUE, IF(IFERROR(VLOOKUP(U535,Store_SRP!B2:H103,{5}, FALSE), TRUE)=TRUE,VLOOKUP(U535,Store_VAM!B2:H271,{5}, FALSE),VLOOKUP(U535,Store_SRP!B2:H103,{5}, FALSE)), VLOOKUP(U535,Store_Showcase!B2:H134,{5}, FALSE))</f>
      </c>
      <c r="AF535">
        <f>IF(IFERROR(VLOOKUP(U535,Store_Showcase!B2:H134,{6}, FALSE), TRUE)=TRUE, IF(IFERROR(VLOOKUP(U535,Store_SRP!B2:H103,{6}, FALSE), TRUE)=TRUE,VLOOKUP(U535,Store_VAM!B2:H271,{6}, FALSE),VLOOKUP(U535,Store_SRP!B2:H103,{6}, FALSE)), VLOOKUP(U535,Store_Showcase!B2:H134,{6}, FALSE))</f>
      </c>
      <c r="AG535">
        <f>VLOOKUP(D535,Sku_Consolidated!A2:R948,18,FALSE)</f>
      </c>
      <c r="AH535">
        <f>VLOOKUP(D535,Sku_Consolidated!A2:S948,19,FALSE)</f>
      </c>
      <c r="AI535">
        <f>VLOOKUP(D535,Sku_Consolidated!A2:T948,20,FALSE)</f>
      </c>
    </row>
    <row r="536" spans="1:35" x14ac:dyDescent="0.25">
      <c r="A536">
        <v>2024</v>
      </c>
      <c r="B536" t="s">
        <v>30</v>
      </c>
      <c r="C536" t="s">
        <v>31</v>
      </c>
      <c r="D536">
        <v>21844</v>
      </c>
      <c r="E536" t="s">
        <v>220</v>
      </c>
      <c r="F536" s="12" t="s">
        <v>117</v>
      </c>
      <c r="G536" s="12" t="s">
        <v>117</v>
      </c>
      <c r="H536" t="s">
        <v>10</v>
      </c>
      <c r="I536" s="13" t="s">
        <v>1112</v>
      </c>
      <c r="J536" s="13">
        <f>IF(H536="EA", I536, 0)</f>
      </c>
      <c r="K536" s="13">
        <f>IF(H536="KG", I536, I536 * VLOOKUP(D536,Sku_Consolidated!A2:U948,21,FALSE))</f>
      </c>
      <c r="L536" s="14" t="s">
        <v>36</v>
      </c>
      <c r="M536">
        <v>88</v>
      </c>
      <c r="N536" s="14" t="s">
        <v>1113</v>
      </c>
      <c r="O536" s="14" t="s">
        <v>1114</v>
      </c>
      <c r="P536" s="14" t="s">
        <v>36</v>
      </c>
      <c r="Q536" s="14" t="s">
        <v>1114</v>
      </c>
      <c r="R536">
        <f>IF(IFERROR(VLOOKUP(U536,Store_Showcase!B2:H134,7, FALSE), TRUE)=TRUE, IF(IFERROR(VLOOKUP(U536,Store_SRP!B2:H103,7, FALSE), TRUE)=TRUE,VLOOKUP(U536,Store_VAM!B2:H271,7, FALSE),VLOOKUP(U536,Store_SRP!B2:H103,7, FALSE)), VLOOKUP(U536,Store_Showcase!B2:H134,7, FALSE))</f>
      </c>
      <c r="S536">
        <f>IF(IFERROR(VLOOKUP(U536,Store_Showcase!B2:K134,10, FALSE), TRUE)=TRUE, IF(IFERROR(VLOOKUP(U536,Store_SRP!B2:K103,10, FALSE), TRUE)=TRUE,VLOOKUP(U536,Store_VAM!B2:K271,10, FALSE),VLOOKUP(U536,Store_SRP!B2:K103,10, FALSE)), VLOOKUP(U536,Store_Showcase!B2:K134,10, FALSE))</f>
      </c>
      <c r="T536">
        <f>IF(VLOOKUP(D536,Sku_Consolidated!A2:S948,19,FALSE)="SHOWCASE", VLOOKUP(U536,Store_Showcase!B2:L134,11, FALSE), IF(VLOOKUP(D536,Sku_Consolidated!A2:S948,19,FALSE)="VAM",VLOOKUP(U536,Store_VAM!B2:L271,11, FALSE),VLOOKUP(U536,Store_SRP!B2:L103,11, FALSE)))</f>
      </c>
      <c r="U536" s="14">
        <v>2012</v>
      </c>
      <c r="V536">
        <f>IF(VLOOKUP(D536,Sku_Consolidated!A2:S948,19,FALSE)="SHOWCASE", VLOOKUP(U536,Store_Showcase!B2:C134,2, FALSE), IF(VLOOKUP(D536,Sku_Consolidated!A2:S948,19,FALSE)="VAM",VLOOKUP(U536,Store_VAM!B2:C271,2, FALSE),VLOOKUP(U536,Store_SRP!B2:C103,2, FALSE)))</f>
      </c>
      <c r="W536">
        <f>VLOOKUP(D536,Sku_Consolidated!A2:G948, 7, FALSE)</f>
      </c>
      <c r="X536">
        <f>VLOOKUP(D536,Sku_Consolidated!A2:K948, 11, FALSE)</f>
      </c>
      <c r="Y536">
        <f>VLOOKUP(D536,Sku_Consolidated!A2:H948, 8, FALSE)</f>
      </c>
      <c r="Z536">
        <f>VLOOKUP(D536,Sku_Consolidated!A2:I948, 9, FALSE)</f>
      </c>
      <c r="AA536" t="s">
        <v>41</v>
      </c>
      <c r="AB536">
        <f>VLOOKUP(D536,Sku_Consolidated!A2:E948, {5}, FALSE)</f>
      </c>
      <c r="AC536">
        <f>IF(VLOOKUP(D536,Sku_Consolidated!A2:S948,19,FALSE)="SHOWCASE", VLOOKUP(U536,Store_Showcase!B2:N134,13, FALSE), IF(VLOOKUP(D536,Sku_Consolidated!A2:S948,19,FALSE)="VAM",VLOOKUP(U536,Store_VAM!B2:N271,13, FALSE),VLOOKUP(U536,Store_SRP!B2:N103,13, FALSE)))</f>
      </c>
      <c r="AD536">
        <f>IF(IFERROR(AC536,TRUE)=TRUE, "-","OK")</f>
      </c>
      <c r="AE536">
        <f>IF(IFERROR(VLOOKUP(U536,Store_Showcase!B2:H134,{5}, FALSE), TRUE)=TRUE, IF(IFERROR(VLOOKUP(U536,Store_SRP!B2:H103,{5}, FALSE), TRUE)=TRUE,VLOOKUP(U536,Store_VAM!B2:H271,{5}, FALSE),VLOOKUP(U536,Store_SRP!B2:H103,{5}, FALSE)), VLOOKUP(U536,Store_Showcase!B2:H134,{5}, FALSE))</f>
      </c>
      <c r="AF536">
        <f>IF(IFERROR(VLOOKUP(U536,Store_Showcase!B2:H134,{6}, FALSE), TRUE)=TRUE, IF(IFERROR(VLOOKUP(U536,Store_SRP!B2:H103,{6}, FALSE), TRUE)=TRUE,VLOOKUP(U536,Store_VAM!B2:H271,{6}, FALSE),VLOOKUP(U536,Store_SRP!B2:H103,{6}, FALSE)), VLOOKUP(U536,Store_Showcase!B2:H134,{6}, FALSE))</f>
      </c>
      <c r="AG536">
        <f>VLOOKUP(D536,Sku_Consolidated!A2:R948,18,FALSE)</f>
      </c>
      <c r="AH536">
        <f>VLOOKUP(D536,Sku_Consolidated!A2:S948,19,FALSE)</f>
      </c>
      <c r="AI536">
        <f>VLOOKUP(D536,Sku_Consolidated!A2:T948,20,FALSE)</f>
      </c>
    </row>
    <row r="537" spans="1:35" x14ac:dyDescent="0.25">
      <c r="A537">
        <v>2024</v>
      </c>
      <c r="B537" t="s">
        <v>30</v>
      </c>
      <c r="C537" t="s">
        <v>31</v>
      </c>
      <c r="D537">
        <v>21854</v>
      </c>
      <c r="E537" t="s">
        <v>315</v>
      </c>
      <c r="F537" s="12" t="s">
        <v>117</v>
      </c>
      <c r="G537" s="12" t="s">
        <v>117</v>
      </c>
      <c r="H537" t="s">
        <v>10</v>
      </c>
      <c r="I537" s="13" t="s">
        <v>563</v>
      </c>
      <c r="J537" s="13">
        <f>IF(H537="EA", I537, 0)</f>
      </c>
      <c r="K537" s="13">
        <f>IF(H537="KG", I537, I537 * VLOOKUP(D537,Sku_Consolidated!A2:U948,21,FALSE))</f>
      </c>
      <c r="L537" s="14" t="s">
        <v>36</v>
      </c>
      <c r="M537">
        <v>88</v>
      </c>
      <c r="N537" s="14" t="s">
        <v>1115</v>
      </c>
      <c r="O537" s="14" t="s">
        <v>1116</v>
      </c>
      <c r="P537" s="14" t="s">
        <v>36</v>
      </c>
      <c r="Q537" s="14" t="s">
        <v>1116</v>
      </c>
      <c r="R537">
        <f>IF(IFERROR(VLOOKUP(U537,Store_Showcase!B2:H134,7, FALSE), TRUE)=TRUE, IF(IFERROR(VLOOKUP(U537,Store_SRP!B2:H103,7, FALSE), TRUE)=TRUE,VLOOKUP(U537,Store_VAM!B2:H271,7, FALSE),VLOOKUP(U537,Store_SRP!B2:H103,7, FALSE)), VLOOKUP(U537,Store_Showcase!B2:H134,7, FALSE))</f>
      </c>
      <c r="S537">
        <f>IF(IFERROR(VLOOKUP(U537,Store_Showcase!B2:K134,10, FALSE), TRUE)=TRUE, IF(IFERROR(VLOOKUP(U537,Store_SRP!B2:K103,10, FALSE), TRUE)=TRUE,VLOOKUP(U537,Store_VAM!B2:K271,10, FALSE),VLOOKUP(U537,Store_SRP!B2:K103,10, FALSE)), VLOOKUP(U537,Store_Showcase!B2:K134,10, FALSE))</f>
      </c>
      <c r="T537">
        <f>IF(VLOOKUP(D537,Sku_Consolidated!A2:S948,19,FALSE)="SHOWCASE", VLOOKUP(U537,Store_Showcase!B2:L134,11, FALSE), IF(VLOOKUP(D537,Sku_Consolidated!A2:S948,19,FALSE)="VAM",VLOOKUP(U537,Store_VAM!B2:L271,11, FALSE),VLOOKUP(U537,Store_SRP!B2:L103,11, FALSE)))</f>
      </c>
      <c r="U537" s="14">
        <v>2012</v>
      </c>
      <c r="V537">
        <f>IF(VLOOKUP(D537,Sku_Consolidated!A2:S948,19,FALSE)="SHOWCASE", VLOOKUP(U537,Store_Showcase!B2:C134,2, FALSE), IF(VLOOKUP(D537,Sku_Consolidated!A2:S948,19,FALSE)="VAM",VLOOKUP(U537,Store_VAM!B2:C271,2, FALSE),VLOOKUP(U537,Store_SRP!B2:C103,2, FALSE)))</f>
      </c>
      <c r="W537">
        <f>VLOOKUP(D537,Sku_Consolidated!A2:G948, 7, FALSE)</f>
      </c>
      <c r="X537">
        <f>VLOOKUP(D537,Sku_Consolidated!A2:K948, 11, FALSE)</f>
      </c>
      <c r="Y537">
        <f>VLOOKUP(D537,Sku_Consolidated!A2:H948, 8, FALSE)</f>
      </c>
      <c r="Z537">
        <f>VLOOKUP(D537,Sku_Consolidated!A2:I948, 9, FALSE)</f>
      </c>
      <c r="AA537" t="s">
        <v>41</v>
      </c>
      <c r="AB537">
        <f>VLOOKUP(D537,Sku_Consolidated!A2:E948, {5}, FALSE)</f>
      </c>
      <c r="AC537">
        <f>IF(VLOOKUP(D537,Sku_Consolidated!A2:S948,19,FALSE)="SHOWCASE", VLOOKUP(U537,Store_Showcase!B2:N134,13, FALSE), IF(VLOOKUP(D537,Sku_Consolidated!A2:S948,19,FALSE)="VAM",VLOOKUP(U537,Store_VAM!B2:N271,13, FALSE),VLOOKUP(U537,Store_SRP!B2:N103,13, FALSE)))</f>
      </c>
      <c r="AD537">
        <f>IF(IFERROR(AC537,TRUE)=TRUE, "-","OK")</f>
      </c>
      <c r="AE537">
        <f>IF(IFERROR(VLOOKUP(U537,Store_Showcase!B2:H134,{5}, FALSE), TRUE)=TRUE, IF(IFERROR(VLOOKUP(U537,Store_SRP!B2:H103,{5}, FALSE), TRUE)=TRUE,VLOOKUP(U537,Store_VAM!B2:H271,{5}, FALSE),VLOOKUP(U537,Store_SRP!B2:H103,{5}, FALSE)), VLOOKUP(U537,Store_Showcase!B2:H134,{5}, FALSE))</f>
      </c>
      <c r="AF537">
        <f>IF(IFERROR(VLOOKUP(U537,Store_Showcase!B2:H134,{6}, FALSE), TRUE)=TRUE, IF(IFERROR(VLOOKUP(U537,Store_SRP!B2:H103,{6}, FALSE), TRUE)=TRUE,VLOOKUP(U537,Store_VAM!B2:H271,{6}, FALSE),VLOOKUP(U537,Store_SRP!B2:H103,{6}, FALSE)), VLOOKUP(U537,Store_Showcase!B2:H134,{6}, FALSE))</f>
      </c>
      <c r="AG537">
        <f>VLOOKUP(D537,Sku_Consolidated!A2:R948,18,FALSE)</f>
      </c>
      <c r="AH537">
        <f>VLOOKUP(D537,Sku_Consolidated!A2:S948,19,FALSE)</f>
      </c>
      <c r="AI537">
        <f>VLOOKUP(D537,Sku_Consolidated!A2:T948,20,FALSE)</f>
      </c>
    </row>
    <row r="538" spans="1:35" x14ac:dyDescent="0.25">
      <c r="A538">
        <v>2024</v>
      </c>
      <c r="B538" t="s">
        <v>30</v>
      </c>
      <c r="C538" t="s">
        <v>31</v>
      </c>
      <c r="D538">
        <v>21857</v>
      </c>
      <c r="E538" t="s">
        <v>586</v>
      </c>
      <c r="F538" s="12" t="s">
        <v>117</v>
      </c>
      <c r="G538" s="12" t="s">
        <v>117</v>
      </c>
      <c r="H538" t="s">
        <v>10</v>
      </c>
      <c r="I538" s="13" t="s">
        <v>1090</v>
      </c>
      <c r="J538" s="13">
        <f>IF(H538="EA", I538, 0)</f>
      </c>
      <c r="K538" s="13">
        <f>IF(H538="KG", I538, I538 * VLOOKUP(D538,Sku_Consolidated!A2:U948,21,FALSE))</f>
      </c>
      <c r="L538" s="14" t="s">
        <v>36</v>
      </c>
      <c r="M538">
        <v>88</v>
      </c>
      <c r="N538" s="14" t="s">
        <v>1117</v>
      </c>
      <c r="O538" s="14" t="s">
        <v>1118</v>
      </c>
      <c r="P538" s="14" t="s">
        <v>36</v>
      </c>
      <c r="Q538" s="14" t="s">
        <v>1118</v>
      </c>
      <c r="R538">
        <f>IF(IFERROR(VLOOKUP(U538,Store_Showcase!B2:H134,7, FALSE), TRUE)=TRUE, IF(IFERROR(VLOOKUP(U538,Store_SRP!B2:H103,7, FALSE), TRUE)=TRUE,VLOOKUP(U538,Store_VAM!B2:H271,7, FALSE),VLOOKUP(U538,Store_SRP!B2:H103,7, FALSE)), VLOOKUP(U538,Store_Showcase!B2:H134,7, FALSE))</f>
      </c>
      <c r="S538">
        <f>IF(IFERROR(VLOOKUP(U538,Store_Showcase!B2:K134,10, FALSE), TRUE)=TRUE, IF(IFERROR(VLOOKUP(U538,Store_SRP!B2:K103,10, FALSE), TRUE)=TRUE,VLOOKUP(U538,Store_VAM!B2:K271,10, FALSE),VLOOKUP(U538,Store_SRP!B2:K103,10, FALSE)), VLOOKUP(U538,Store_Showcase!B2:K134,10, FALSE))</f>
      </c>
      <c r="T538">
        <f>IF(VLOOKUP(D538,Sku_Consolidated!A2:S948,19,FALSE)="SHOWCASE", VLOOKUP(U538,Store_Showcase!B2:L134,11, FALSE), IF(VLOOKUP(D538,Sku_Consolidated!A2:S948,19,FALSE)="VAM",VLOOKUP(U538,Store_VAM!B2:L271,11, FALSE),VLOOKUP(U538,Store_SRP!B2:L103,11, FALSE)))</f>
      </c>
      <c r="U538" s="14">
        <v>2012</v>
      </c>
      <c r="V538">
        <f>IF(VLOOKUP(D538,Sku_Consolidated!A2:S948,19,FALSE)="SHOWCASE", VLOOKUP(U538,Store_Showcase!B2:C134,2, FALSE), IF(VLOOKUP(D538,Sku_Consolidated!A2:S948,19,FALSE)="VAM",VLOOKUP(U538,Store_VAM!B2:C271,2, FALSE),VLOOKUP(U538,Store_SRP!B2:C103,2, FALSE)))</f>
      </c>
      <c r="W538">
        <f>VLOOKUP(D538,Sku_Consolidated!A2:G948, 7, FALSE)</f>
      </c>
      <c r="X538">
        <f>VLOOKUP(D538,Sku_Consolidated!A2:K948, 11, FALSE)</f>
      </c>
      <c r="Y538">
        <f>VLOOKUP(D538,Sku_Consolidated!A2:H948, 8, FALSE)</f>
      </c>
      <c r="Z538">
        <f>VLOOKUP(D538,Sku_Consolidated!A2:I948, 9, FALSE)</f>
      </c>
      <c r="AA538" t="s">
        <v>41</v>
      </c>
      <c r="AB538">
        <f>VLOOKUP(D538,Sku_Consolidated!A2:E948, {5}, FALSE)</f>
      </c>
      <c r="AC538">
        <f>IF(VLOOKUP(D538,Sku_Consolidated!A2:S948,19,FALSE)="SHOWCASE", VLOOKUP(U538,Store_Showcase!B2:N134,13, FALSE), IF(VLOOKUP(D538,Sku_Consolidated!A2:S948,19,FALSE)="VAM",VLOOKUP(U538,Store_VAM!B2:N271,13, FALSE),VLOOKUP(U538,Store_SRP!B2:N103,13, FALSE)))</f>
      </c>
      <c r="AD538">
        <f>IF(IFERROR(AC538,TRUE)=TRUE, "-","OK")</f>
      </c>
      <c r="AE538">
        <f>IF(IFERROR(VLOOKUP(U538,Store_Showcase!B2:H134,{5}, FALSE), TRUE)=TRUE, IF(IFERROR(VLOOKUP(U538,Store_SRP!B2:H103,{5}, FALSE), TRUE)=TRUE,VLOOKUP(U538,Store_VAM!B2:H271,{5}, FALSE),VLOOKUP(U538,Store_SRP!B2:H103,{5}, FALSE)), VLOOKUP(U538,Store_Showcase!B2:H134,{5}, FALSE))</f>
      </c>
      <c r="AF538">
        <f>IF(IFERROR(VLOOKUP(U538,Store_Showcase!B2:H134,{6}, FALSE), TRUE)=TRUE, IF(IFERROR(VLOOKUP(U538,Store_SRP!B2:H103,{6}, FALSE), TRUE)=TRUE,VLOOKUP(U538,Store_VAM!B2:H271,{6}, FALSE),VLOOKUP(U538,Store_SRP!B2:H103,{6}, FALSE)), VLOOKUP(U538,Store_Showcase!B2:H134,{6}, FALSE))</f>
      </c>
      <c r="AG538">
        <f>VLOOKUP(D538,Sku_Consolidated!A2:R948,18,FALSE)</f>
      </c>
      <c r="AH538">
        <f>VLOOKUP(D538,Sku_Consolidated!A2:S948,19,FALSE)</f>
      </c>
      <c r="AI538">
        <f>VLOOKUP(D538,Sku_Consolidated!A2:T948,20,FALSE)</f>
      </c>
    </row>
    <row r="539" spans="1:35" x14ac:dyDescent="0.25">
      <c r="A539">
        <v>2024</v>
      </c>
      <c r="B539" t="s">
        <v>30</v>
      </c>
      <c r="C539" t="s">
        <v>31</v>
      </c>
      <c r="D539">
        <v>21862</v>
      </c>
      <c r="E539" t="s">
        <v>443</v>
      </c>
      <c r="F539" s="12" t="s">
        <v>117</v>
      </c>
      <c r="G539" s="12" t="s">
        <v>117</v>
      </c>
      <c r="H539" t="s">
        <v>10</v>
      </c>
      <c r="I539" s="13" t="s">
        <v>689</v>
      </c>
      <c r="J539" s="13">
        <f>IF(H539="EA", I539, 0)</f>
      </c>
      <c r="K539" s="13">
        <f>IF(H539="KG", I539, I539 * VLOOKUP(D539,Sku_Consolidated!A2:U948,21,FALSE))</f>
      </c>
      <c r="L539" s="14" t="s">
        <v>36</v>
      </c>
      <c r="M539">
        <v>88</v>
      </c>
      <c r="N539" s="14" t="s">
        <v>1119</v>
      </c>
      <c r="O539" s="14" t="s">
        <v>1120</v>
      </c>
      <c r="P539" s="14" t="s">
        <v>36</v>
      </c>
      <c r="Q539" s="14" t="s">
        <v>1120</v>
      </c>
      <c r="R539">
        <f>IF(IFERROR(VLOOKUP(U539,Store_Showcase!B2:H134,7, FALSE), TRUE)=TRUE, IF(IFERROR(VLOOKUP(U539,Store_SRP!B2:H103,7, FALSE), TRUE)=TRUE,VLOOKUP(U539,Store_VAM!B2:H271,7, FALSE),VLOOKUP(U539,Store_SRP!B2:H103,7, FALSE)), VLOOKUP(U539,Store_Showcase!B2:H134,7, FALSE))</f>
      </c>
      <c r="S539">
        <f>IF(IFERROR(VLOOKUP(U539,Store_Showcase!B2:K134,10, FALSE), TRUE)=TRUE, IF(IFERROR(VLOOKUP(U539,Store_SRP!B2:K103,10, FALSE), TRUE)=TRUE,VLOOKUP(U539,Store_VAM!B2:K271,10, FALSE),VLOOKUP(U539,Store_SRP!B2:K103,10, FALSE)), VLOOKUP(U539,Store_Showcase!B2:K134,10, FALSE))</f>
      </c>
      <c r="T539">
        <f>IF(VLOOKUP(D539,Sku_Consolidated!A2:S948,19,FALSE)="SHOWCASE", VLOOKUP(U539,Store_Showcase!B2:L134,11, FALSE), IF(VLOOKUP(D539,Sku_Consolidated!A2:S948,19,FALSE)="VAM",VLOOKUP(U539,Store_VAM!B2:L271,11, FALSE),VLOOKUP(U539,Store_SRP!B2:L103,11, FALSE)))</f>
      </c>
      <c r="U539" s="14">
        <v>2012</v>
      </c>
      <c r="V539">
        <f>IF(VLOOKUP(D539,Sku_Consolidated!A2:S948,19,FALSE)="SHOWCASE", VLOOKUP(U539,Store_Showcase!B2:C134,2, FALSE), IF(VLOOKUP(D539,Sku_Consolidated!A2:S948,19,FALSE)="VAM",VLOOKUP(U539,Store_VAM!B2:C271,2, FALSE),VLOOKUP(U539,Store_SRP!B2:C103,2, FALSE)))</f>
      </c>
      <c r="W539">
        <f>VLOOKUP(D539,Sku_Consolidated!A2:G948, 7, FALSE)</f>
      </c>
      <c r="X539">
        <f>VLOOKUP(D539,Sku_Consolidated!A2:K948, 11, FALSE)</f>
      </c>
      <c r="Y539">
        <f>VLOOKUP(D539,Sku_Consolidated!A2:H948, 8, FALSE)</f>
      </c>
      <c r="Z539">
        <f>VLOOKUP(D539,Sku_Consolidated!A2:I948, 9, FALSE)</f>
      </c>
      <c r="AA539" t="s">
        <v>41</v>
      </c>
      <c r="AB539">
        <f>VLOOKUP(D539,Sku_Consolidated!A2:E948, {5}, FALSE)</f>
      </c>
      <c r="AC539">
        <f>IF(VLOOKUP(D539,Sku_Consolidated!A2:S948,19,FALSE)="SHOWCASE", VLOOKUP(U539,Store_Showcase!B2:N134,13, FALSE), IF(VLOOKUP(D539,Sku_Consolidated!A2:S948,19,FALSE)="VAM",VLOOKUP(U539,Store_VAM!B2:N271,13, FALSE),VLOOKUP(U539,Store_SRP!B2:N103,13, FALSE)))</f>
      </c>
      <c r="AD539">
        <f>IF(IFERROR(AC539,TRUE)=TRUE, "-","OK")</f>
      </c>
      <c r="AE539">
        <f>IF(IFERROR(VLOOKUP(U539,Store_Showcase!B2:H134,{5}, FALSE), TRUE)=TRUE, IF(IFERROR(VLOOKUP(U539,Store_SRP!B2:H103,{5}, FALSE), TRUE)=TRUE,VLOOKUP(U539,Store_VAM!B2:H271,{5}, FALSE),VLOOKUP(U539,Store_SRP!B2:H103,{5}, FALSE)), VLOOKUP(U539,Store_Showcase!B2:H134,{5}, FALSE))</f>
      </c>
      <c r="AF539">
        <f>IF(IFERROR(VLOOKUP(U539,Store_Showcase!B2:H134,{6}, FALSE), TRUE)=TRUE, IF(IFERROR(VLOOKUP(U539,Store_SRP!B2:H103,{6}, FALSE), TRUE)=TRUE,VLOOKUP(U539,Store_VAM!B2:H271,{6}, FALSE),VLOOKUP(U539,Store_SRP!B2:H103,{6}, FALSE)), VLOOKUP(U539,Store_Showcase!B2:H134,{6}, FALSE))</f>
      </c>
      <c r="AG539">
        <f>VLOOKUP(D539,Sku_Consolidated!A2:R948,18,FALSE)</f>
      </c>
      <c r="AH539">
        <f>VLOOKUP(D539,Sku_Consolidated!A2:S948,19,FALSE)</f>
      </c>
      <c r="AI539">
        <f>VLOOKUP(D539,Sku_Consolidated!A2:T948,20,FALSE)</f>
      </c>
    </row>
    <row r="540" spans="1:35" x14ac:dyDescent="0.25">
      <c r="A540">
        <v>2024</v>
      </c>
      <c r="B540" t="s">
        <v>30</v>
      </c>
      <c r="C540" t="s">
        <v>31</v>
      </c>
      <c r="D540">
        <v>21866</v>
      </c>
      <c r="E540" t="s">
        <v>267</v>
      </c>
      <c r="F540" s="12" t="s">
        <v>117</v>
      </c>
      <c r="G540" s="12" t="s">
        <v>117</v>
      </c>
      <c r="H540" t="s">
        <v>10</v>
      </c>
      <c r="I540" s="13" t="s">
        <v>1121</v>
      </c>
      <c r="J540" s="13">
        <f>IF(H540="EA", I540, 0)</f>
      </c>
      <c r="K540" s="13">
        <f>IF(H540="KG", I540, I540 * VLOOKUP(D540,Sku_Consolidated!A2:U948,21,FALSE))</f>
      </c>
      <c r="L540" s="14" t="s">
        <v>36</v>
      </c>
      <c r="M540">
        <v>88</v>
      </c>
      <c r="N540" s="14" t="s">
        <v>1122</v>
      </c>
      <c r="O540" s="14" t="s">
        <v>1123</v>
      </c>
      <c r="P540" s="14" t="s">
        <v>36</v>
      </c>
      <c r="Q540" s="14" t="s">
        <v>1123</v>
      </c>
      <c r="R540">
        <f>IF(IFERROR(VLOOKUP(U540,Store_Showcase!B2:H134,7, FALSE), TRUE)=TRUE, IF(IFERROR(VLOOKUP(U540,Store_SRP!B2:H103,7, FALSE), TRUE)=TRUE,VLOOKUP(U540,Store_VAM!B2:H271,7, FALSE),VLOOKUP(U540,Store_SRP!B2:H103,7, FALSE)), VLOOKUP(U540,Store_Showcase!B2:H134,7, FALSE))</f>
      </c>
      <c r="S540">
        <f>IF(IFERROR(VLOOKUP(U540,Store_Showcase!B2:K134,10, FALSE), TRUE)=TRUE, IF(IFERROR(VLOOKUP(U540,Store_SRP!B2:K103,10, FALSE), TRUE)=TRUE,VLOOKUP(U540,Store_VAM!B2:K271,10, FALSE),VLOOKUP(U540,Store_SRP!B2:K103,10, FALSE)), VLOOKUP(U540,Store_Showcase!B2:K134,10, FALSE))</f>
      </c>
      <c r="T540">
        <f>IF(VLOOKUP(D540,Sku_Consolidated!A2:S948,19,FALSE)="SHOWCASE", VLOOKUP(U540,Store_Showcase!B2:L134,11, FALSE), IF(VLOOKUP(D540,Sku_Consolidated!A2:S948,19,FALSE)="VAM",VLOOKUP(U540,Store_VAM!B2:L271,11, FALSE),VLOOKUP(U540,Store_SRP!B2:L103,11, FALSE)))</f>
      </c>
      <c r="U540" s="14">
        <v>2012</v>
      </c>
      <c r="V540">
        <f>IF(VLOOKUP(D540,Sku_Consolidated!A2:S948,19,FALSE)="SHOWCASE", VLOOKUP(U540,Store_Showcase!B2:C134,2, FALSE), IF(VLOOKUP(D540,Sku_Consolidated!A2:S948,19,FALSE)="VAM",VLOOKUP(U540,Store_VAM!B2:C271,2, FALSE),VLOOKUP(U540,Store_SRP!B2:C103,2, FALSE)))</f>
      </c>
      <c r="W540">
        <f>VLOOKUP(D540,Sku_Consolidated!A2:G948, 7, FALSE)</f>
      </c>
      <c r="X540">
        <f>VLOOKUP(D540,Sku_Consolidated!A2:K948, 11, FALSE)</f>
      </c>
      <c r="Y540">
        <f>VLOOKUP(D540,Sku_Consolidated!A2:H948, 8, FALSE)</f>
      </c>
      <c r="Z540">
        <f>VLOOKUP(D540,Sku_Consolidated!A2:I948, 9, FALSE)</f>
      </c>
      <c r="AA540" t="s">
        <v>41</v>
      </c>
      <c r="AB540">
        <f>VLOOKUP(D540,Sku_Consolidated!A2:E948, {5}, FALSE)</f>
      </c>
      <c r="AC540">
        <f>IF(VLOOKUP(D540,Sku_Consolidated!A2:S948,19,FALSE)="SHOWCASE", VLOOKUP(U540,Store_Showcase!B2:N134,13, FALSE), IF(VLOOKUP(D540,Sku_Consolidated!A2:S948,19,FALSE)="VAM",VLOOKUP(U540,Store_VAM!B2:N271,13, FALSE),VLOOKUP(U540,Store_SRP!B2:N103,13, FALSE)))</f>
      </c>
      <c r="AD540">
        <f>IF(IFERROR(AC540,TRUE)=TRUE, "-","OK")</f>
      </c>
      <c r="AE540">
        <f>IF(IFERROR(VLOOKUP(U540,Store_Showcase!B2:H134,{5}, FALSE), TRUE)=TRUE, IF(IFERROR(VLOOKUP(U540,Store_SRP!B2:H103,{5}, FALSE), TRUE)=TRUE,VLOOKUP(U540,Store_VAM!B2:H271,{5}, FALSE),VLOOKUP(U540,Store_SRP!B2:H103,{5}, FALSE)), VLOOKUP(U540,Store_Showcase!B2:H134,{5}, FALSE))</f>
      </c>
      <c r="AF540">
        <f>IF(IFERROR(VLOOKUP(U540,Store_Showcase!B2:H134,{6}, FALSE), TRUE)=TRUE, IF(IFERROR(VLOOKUP(U540,Store_SRP!B2:H103,{6}, FALSE), TRUE)=TRUE,VLOOKUP(U540,Store_VAM!B2:H271,{6}, FALSE),VLOOKUP(U540,Store_SRP!B2:H103,{6}, FALSE)), VLOOKUP(U540,Store_Showcase!B2:H134,{6}, FALSE))</f>
      </c>
      <c r="AG540">
        <f>VLOOKUP(D540,Sku_Consolidated!A2:R948,18,FALSE)</f>
      </c>
      <c r="AH540">
        <f>VLOOKUP(D540,Sku_Consolidated!A2:S948,19,FALSE)</f>
      </c>
      <c r="AI540">
        <f>VLOOKUP(D540,Sku_Consolidated!A2:T948,20,FALSE)</f>
      </c>
    </row>
    <row r="541" spans="1:35" x14ac:dyDescent="0.25">
      <c r="A541">
        <v>2024</v>
      </c>
      <c r="B541" t="s">
        <v>30</v>
      </c>
      <c r="C541" t="s">
        <v>31</v>
      </c>
      <c r="D541">
        <v>21873</v>
      </c>
      <c r="E541" t="s">
        <v>405</v>
      </c>
      <c r="F541" s="12" t="s">
        <v>117</v>
      </c>
      <c r="G541" s="12" t="s">
        <v>117</v>
      </c>
      <c r="H541" t="s">
        <v>10</v>
      </c>
      <c r="I541" s="13" t="s">
        <v>612</v>
      </c>
      <c r="J541" s="13">
        <f>IF(H541="EA", I541, 0)</f>
      </c>
      <c r="K541" s="13">
        <f>IF(H541="KG", I541, I541 * VLOOKUP(D541,Sku_Consolidated!A2:U948,21,FALSE))</f>
      </c>
      <c r="L541" s="14" t="s">
        <v>36</v>
      </c>
      <c r="M541">
        <v>88</v>
      </c>
      <c r="N541" s="14" t="s">
        <v>1124</v>
      </c>
      <c r="O541" s="14" t="s">
        <v>1125</v>
      </c>
      <c r="P541" s="14" t="s">
        <v>36</v>
      </c>
      <c r="Q541" s="14" t="s">
        <v>1125</v>
      </c>
      <c r="R541">
        <f>IF(IFERROR(VLOOKUP(U541,Store_Showcase!B2:H134,7, FALSE), TRUE)=TRUE, IF(IFERROR(VLOOKUP(U541,Store_SRP!B2:H103,7, FALSE), TRUE)=TRUE,VLOOKUP(U541,Store_VAM!B2:H271,7, FALSE),VLOOKUP(U541,Store_SRP!B2:H103,7, FALSE)), VLOOKUP(U541,Store_Showcase!B2:H134,7, FALSE))</f>
      </c>
      <c r="S541">
        <f>IF(IFERROR(VLOOKUP(U541,Store_Showcase!B2:K134,10, FALSE), TRUE)=TRUE, IF(IFERROR(VLOOKUP(U541,Store_SRP!B2:K103,10, FALSE), TRUE)=TRUE,VLOOKUP(U541,Store_VAM!B2:K271,10, FALSE),VLOOKUP(U541,Store_SRP!B2:K103,10, FALSE)), VLOOKUP(U541,Store_Showcase!B2:K134,10, FALSE))</f>
      </c>
      <c r="T541">
        <f>IF(VLOOKUP(D541,Sku_Consolidated!A2:S948,19,FALSE)="SHOWCASE", VLOOKUP(U541,Store_Showcase!B2:L134,11, FALSE), IF(VLOOKUP(D541,Sku_Consolidated!A2:S948,19,FALSE)="VAM",VLOOKUP(U541,Store_VAM!B2:L271,11, FALSE),VLOOKUP(U541,Store_SRP!B2:L103,11, FALSE)))</f>
      </c>
      <c r="U541" s="14">
        <v>2012</v>
      </c>
      <c r="V541">
        <f>IF(VLOOKUP(D541,Sku_Consolidated!A2:S948,19,FALSE)="SHOWCASE", VLOOKUP(U541,Store_Showcase!B2:C134,2, FALSE), IF(VLOOKUP(D541,Sku_Consolidated!A2:S948,19,FALSE)="VAM",VLOOKUP(U541,Store_VAM!B2:C271,2, FALSE),VLOOKUP(U541,Store_SRP!B2:C103,2, FALSE)))</f>
      </c>
      <c r="W541">
        <f>VLOOKUP(D541,Sku_Consolidated!A2:G948, 7, FALSE)</f>
      </c>
      <c r="X541">
        <f>VLOOKUP(D541,Sku_Consolidated!A2:K948, 11, FALSE)</f>
      </c>
      <c r="Y541">
        <f>VLOOKUP(D541,Sku_Consolidated!A2:H948, 8, FALSE)</f>
      </c>
      <c r="Z541">
        <f>VLOOKUP(D541,Sku_Consolidated!A2:I948, 9, FALSE)</f>
      </c>
      <c r="AA541" t="s">
        <v>41</v>
      </c>
      <c r="AB541">
        <f>VLOOKUP(D541,Sku_Consolidated!A2:E948, {5}, FALSE)</f>
      </c>
      <c r="AC541">
        <f>IF(VLOOKUP(D541,Sku_Consolidated!A2:S948,19,FALSE)="SHOWCASE", VLOOKUP(U541,Store_Showcase!B2:N134,13, FALSE), IF(VLOOKUP(D541,Sku_Consolidated!A2:S948,19,FALSE)="VAM",VLOOKUP(U541,Store_VAM!B2:N271,13, FALSE),VLOOKUP(U541,Store_SRP!B2:N103,13, FALSE)))</f>
      </c>
      <c r="AD541">
        <f>IF(IFERROR(AC541,TRUE)=TRUE, "-","OK")</f>
      </c>
      <c r="AE541">
        <f>IF(IFERROR(VLOOKUP(U541,Store_Showcase!B2:H134,{5}, FALSE), TRUE)=TRUE, IF(IFERROR(VLOOKUP(U541,Store_SRP!B2:H103,{5}, FALSE), TRUE)=TRUE,VLOOKUP(U541,Store_VAM!B2:H271,{5}, FALSE),VLOOKUP(U541,Store_SRP!B2:H103,{5}, FALSE)), VLOOKUP(U541,Store_Showcase!B2:H134,{5}, FALSE))</f>
      </c>
      <c r="AF541">
        <f>IF(IFERROR(VLOOKUP(U541,Store_Showcase!B2:H134,{6}, FALSE), TRUE)=TRUE, IF(IFERROR(VLOOKUP(U541,Store_SRP!B2:H103,{6}, FALSE), TRUE)=TRUE,VLOOKUP(U541,Store_VAM!B2:H271,{6}, FALSE),VLOOKUP(U541,Store_SRP!B2:H103,{6}, FALSE)), VLOOKUP(U541,Store_Showcase!B2:H134,{6}, FALSE))</f>
      </c>
      <c r="AG541">
        <f>VLOOKUP(D541,Sku_Consolidated!A2:R948,18,FALSE)</f>
      </c>
      <c r="AH541">
        <f>VLOOKUP(D541,Sku_Consolidated!A2:S948,19,FALSE)</f>
      </c>
      <c r="AI541">
        <f>VLOOKUP(D541,Sku_Consolidated!A2:T948,20,FALSE)</f>
      </c>
    </row>
    <row r="542" spans="1:35" x14ac:dyDescent="0.25">
      <c r="A542">
        <v>2024</v>
      </c>
      <c r="B542" t="s">
        <v>30</v>
      </c>
      <c r="C542" t="s">
        <v>31</v>
      </c>
      <c r="D542">
        <v>21892</v>
      </c>
      <c r="E542" t="s">
        <v>378</v>
      </c>
      <c r="F542" s="12" t="s">
        <v>117</v>
      </c>
      <c r="G542" s="12" t="s">
        <v>117</v>
      </c>
      <c r="H542" t="s">
        <v>10</v>
      </c>
      <c r="I542" s="13" t="s">
        <v>742</v>
      </c>
      <c r="J542" s="13">
        <f>IF(H542="EA", I542, 0)</f>
      </c>
      <c r="K542" s="13">
        <f>IF(H542="KG", I542, I542 * VLOOKUP(D542,Sku_Consolidated!A2:U948,21,FALSE))</f>
      </c>
      <c r="L542" s="14" t="s">
        <v>36</v>
      </c>
      <c r="M542">
        <v>88</v>
      </c>
      <c r="N542" s="14" t="s">
        <v>1126</v>
      </c>
      <c r="O542" s="14" t="s">
        <v>1127</v>
      </c>
      <c r="P542" s="14" t="s">
        <v>36</v>
      </c>
      <c r="Q542" s="14" t="s">
        <v>1127</v>
      </c>
      <c r="R542">
        <f>IF(IFERROR(VLOOKUP(U542,Store_Showcase!B2:H134,7, FALSE), TRUE)=TRUE, IF(IFERROR(VLOOKUP(U542,Store_SRP!B2:H103,7, FALSE), TRUE)=TRUE,VLOOKUP(U542,Store_VAM!B2:H271,7, FALSE),VLOOKUP(U542,Store_SRP!B2:H103,7, FALSE)), VLOOKUP(U542,Store_Showcase!B2:H134,7, FALSE))</f>
      </c>
      <c r="S542">
        <f>IF(IFERROR(VLOOKUP(U542,Store_Showcase!B2:K134,10, FALSE), TRUE)=TRUE, IF(IFERROR(VLOOKUP(U542,Store_SRP!B2:K103,10, FALSE), TRUE)=TRUE,VLOOKUP(U542,Store_VAM!B2:K271,10, FALSE),VLOOKUP(U542,Store_SRP!B2:K103,10, FALSE)), VLOOKUP(U542,Store_Showcase!B2:K134,10, FALSE))</f>
      </c>
      <c r="T542">
        <f>IF(VLOOKUP(D542,Sku_Consolidated!A2:S948,19,FALSE)="SHOWCASE", VLOOKUP(U542,Store_Showcase!B2:L134,11, FALSE), IF(VLOOKUP(D542,Sku_Consolidated!A2:S948,19,FALSE)="VAM",VLOOKUP(U542,Store_VAM!B2:L271,11, FALSE),VLOOKUP(U542,Store_SRP!B2:L103,11, FALSE)))</f>
      </c>
      <c r="U542" s="14">
        <v>2012</v>
      </c>
      <c r="V542">
        <f>IF(VLOOKUP(D542,Sku_Consolidated!A2:S948,19,FALSE)="SHOWCASE", VLOOKUP(U542,Store_Showcase!B2:C134,2, FALSE), IF(VLOOKUP(D542,Sku_Consolidated!A2:S948,19,FALSE)="VAM",VLOOKUP(U542,Store_VAM!B2:C271,2, FALSE),VLOOKUP(U542,Store_SRP!B2:C103,2, FALSE)))</f>
      </c>
      <c r="W542">
        <f>VLOOKUP(D542,Sku_Consolidated!A2:G948, 7, FALSE)</f>
      </c>
      <c r="X542">
        <f>VLOOKUP(D542,Sku_Consolidated!A2:K948, 11, FALSE)</f>
      </c>
      <c r="Y542">
        <f>VLOOKUP(D542,Sku_Consolidated!A2:H948, 8, FALSE)</f>
      </c>
      <c r="Z542">
        <f>VLOOKUP(D542,Sku_Consolidated!A2:I948, 9, FALSE)</f>
      </c>
      <c r="AA542" t="s">
        <v>41</v>
      </c>
      <c r="AB542">
        <f>VLOOKUP(D542,Sku_Consolidated!A2:E948, {5}, FALSE)</f>
      </c>
      <c r="AC542">
        <f>IF(VLOOKUP(D542,Sku_Consolidated!A2:S948,19,FALSE)="SHOWCASE", VLOOKUP(U542,Store_Showcase!B2:N134,13, FALSE), IF(VLOOKUP(D542,Sku_Consolidated!A2:S948,19,FALSE)="VAM",VLOOKUP(U542,Store_VAM!B2:N271,13, FALSE),VLOOKUP(U542,Store_SRP!B2:N103,13, FALSE)))</f>
      </c>
      <c r="AD542">
        <f>IF(IFERROR(AC542,TRUE)=TRUE, "-","OK")</f>
      </c>
      <c r="AE542">
        <f>IF(IFERROR(VLOOKUP(U542,Store_Showcase!B2:H134,{5}, FALSE), TRUE)=TRUE, IF(IFERROR(VLOOKUP(U542,Store_SRP!B2:H103,{5}, FALSE), TRUE)=TRUE,VLOOKUP(U542,Store_VAM!B2:H271,{5}, FALSE),VLOOKUP(U542,Store_SRP!B2:H103,{5}, FALSE)), VLOOKUP(U542,Store_Showcase!B2:H134,{5}, FALSE))</f>
      </c>
      <c r="AF542">
        <f>IF(IFERROR(VLOOKUP(U542,Store_Showcase!B2:H134,{6}, FALSE), TRUE)=TRUE, IF(IFERROR(VLOOKUP(U542,Store_SRP!B2:H103,{6}, FALSE), TRUE)=TRUE,VLOOKUP(U542,Store_VAM!B2:H271,{6}, FALSE),VLOOKUP(U542,Store_SRP!B2:H103,{6}, FALSE)), VLOOKUP(U542,Store_Showcase!B2:H134,{6}, FALSE))</f>
      </c>
      <c r="AG542">
        <f>VLOOKUP(D542,Sku_Consolidated!A2:R948,18,FALSE)</f>
      </c>
      <c r="AH542">
        <f>VLOOKUP(D542,Sku_Consolidated!A2:S948,19,FALSE)</f>
      </c>
      <c r="AI542">
        <f>VLOOKUP(D542,Sku_Consolidated!A2:T948,20,FALSE)</f>
      </c>
    </row>
    <row r="543" spans="1:35" x14ac:dyDescent="0.25">
      <c r="A543">
        <v>2024</v>
      </c>
      <c r="B543" t="s">
        <v>30</v>
      </c>
      <c r="C543" t="s">
        <v>31</v>
      </c>
      <c r="D543">
        <v>21921</v>
      </c>
      <c r="E543" t="s">
        <v>232</v>
      </c>
      <c r="F543" s="12" t="s">
        <v>117</v>
      </c>
      <c r="G543" s="12" t="s">
        <v>117</v>
      </c>
      <c r="H543" t="s">
        <v>10</v>
      </c>
      <c r="I543" s="13" t="s">
        <v>225</v>
      </c>
      <c r="J543" s="13">
        <f>IF(H543="EA", I543, 0)</f>
      </c>
      <c r="K543" s="13">
        <f>IF(H543="KG", I543, I543 * VLOOKUP(D543,Sku_Consolidated!A2:U948,21,FALSE))</f>
      </c>
      <c r="L543" s="14" t="s">
        <v>36</v>
      </c>
      <c r="M543">
        <v>86</v>
      </c>
      <c r="N543" s="14" t="s">
        <v>1128</v>
      </c>
      <c r="O543" s="14" t="s">
        <v>1129</v>
      </c>
      <c r="P543" s="14" t="s">
        <v>36</v>
      </c>
      <c r="Q543" s="14" t="s">
        <v>1129</v>
      </c>
      <c r="R543">
        <f>IF(IFERROR(VLOOKUP(U543,Store_Showcase!B2:H134,7, FALSE), TRUE)=TRUE, IF(IFERROR(VLOOKUP(U543,Store_SRP!B2:H103,7, FALSE), TRUE)=TRUE,VLOOKUP(U543,Store_VAM!B2:H271,7, FALSE),VLOOKUP(U543,Store_SRP!B2:H103,7, FALSE)), VLOOKUP(U543,Store_Showcase!B2:H134,7, FALSE))</f>
      </c>
      <c r="S543">
        <f>IF(IFERROR(VLOOKUP(U543,Store_Showcase!B2:K134,10, FALSE), TRUE)=TRUE, IF(IFERROR(VLOOKUP(U543,Store_SRP!B2:K103,10, FALSE), TRUE)=TRUE,VLOOKUP(U543,Store_VAM!B2:K271,10, FALSE),VLOOKUP(U543,Store_SRP!B2:K103,10, FALSE)), VLOOKUP(U543,Store_Showcase!B2:K134,10, FALSE))</f>
      </c>
      <c r="T543">
        <f>IF(VLOOKUP(D543,Sku_Consolidated!A2:S948,19,FALSE)="SHOWCASE", VLOOKUP(U543,Store_Showcase!B2:L134,11, FALSE), IF(VLOOKUP(D543,Sku_Consolidated!A2:S948,19,FALSE)="VAM",VLOOKUP(U543,Store_VAM!B2:L271,11, FALSE),VLOOKUP(U543,Store_SRP!B2:L103,11, FALSE)))</f>
      </c>
      <c r="U543" s="14">
        <v>2012</v>
      </c>
      <c r="V543">
        <f>IF(VLOOKUP(D543,Sku_Consolidated!A2:S948,19,FALSE)="SHOWCASE", VLOOKUP(U543,Store_Showcase!B2:C134,2, FALSE), IF(VLOOKUP(D543,Sku_Consolidated!A2:S948,19,FALSE)="VAM",VLOOKUP(U543,Store_VAM!B2:C271,2, FALSE),VLOOKUP(U543,Store_SRP!B2:C103,2, FALSE)))</f>
      </c>
      <c r="W543">
        <f>VLOOKUP(D543,Sku_Consolidated!A2:G948, 7, FALSE)</f>
      </c>
      <c r="X543">
        <f>VLOOKUP(D543,Sku_Consolidated!A2:K948, 11, FALSE)</f>
      </c>
      <c r="Y543">
        <f>VLOOKUP(D543,Sku_Consolidated!A2:H948, 8, FALSE)</f>
      </c>
      <c r="Z543">
        <f>VLOOKUP(D543,Sku_Consolidated!A2:I948, 9, FALSE)</f>
      </c>
      <c r="AA543" t="s">
        <v>41</v>
      </c>
      <c r="AB543">
        <f>VLOOKUP(D543,Sku_Consolidated!A2:E948, {5}, FALSE)</f>
      </c>
      <c r="AC543">
        <f>IF(VLOOKUP(D543,Sku_Consolidated!A2:S948,19,FALSE)="SHOWCASE", VLOOKUP(U543,Store_Showcase!B2:N134,13, FALSE), IF(VLOOKUP(D543,Sku_Consolidated!A2:S948,19,FALSE)="VAM",VLOOKUP(U543,Store_VAM!B2:N271,13, FALSE),VLOOKUP(U543,Store_SRP!B2:N103,13, FALSE)))</f>
      </c>
      <c r="AD543">
        <f>IF(IFERROR(AC543,TRUE)=TRUE, "-","OK")</f>
      </c>
      <c r="AE543">
        <f>IF(IFERROR(VLOOKUP(U543,Store_Showcase!B2:H134,{5}, FALSE), TRUE)=TRUE, IF(IFERROR(VLOOKUP(U543,Store_SRP!B2:H103,{5}, FALSE), TRUE)=TRUE,VLOOKUP(U543,Store_VAM!B2:H271,{5}, FALSE),VLOOKUP(U543,Store_SRP!B2:H103,{5}, FALSE)), VLOOKUP(U543,Store_Showcase!B2:H134,{5}, FALSE))</f>
      </c>
      <c r="AF543">
        <f>IF(IFERROR(VLOOKUP(U543,Store_Showcase!B2:H134,{6}, FALSE), TRUE)=TRUE, IF(IFERROR(VLOOKUP(U543,Store_SRP!B2:H103,{6}, FALSE), TRUE)=TRUE,VLOOKUP(U543,Store_VAM!B2:H271,{6}, FALSE),VLOOKUP(U543,Store_SRP!B2:H103,{6}, FALSE)), VLOOKUP(U543,Store_Showcase!B2:H134,{6}, FALSE))</f>
      </c>
      <c r="AG543">
        <f>VLOOKUP(D543,Sku_Consolidated!A2:R948,18,FALSE)</f>
      </c>
      <c r="AH543">
        <f>VLOOKUP(D543,Sku_Consolidated!A2:S948,19,FALSE)</f>
      </c>
      <c r="AI543">
        <f>VLOOKUP(D543,Sku_Consolidated!A2:T948,20,FALSE)</f>
      </c>
    </row>
    <row r="544" spans="1:35" x14ac:dyDescent="0.25">
      <c r="A544">
        <v>2024</v>
      </c>
      <c r="B544" t="s">
        <v>30</v>
      </c>
      <c r="C544" t="s">
        <v>31</v>
      </c>
      <c r="D544">
        <v>21825</v>
      </c>
      <c r="E544" t="s">
        <v>208</v>
      </c>
      <c r="F544" s="12" t="s">
        <v>169</v>
      </c>
      <c r="G544" s="12" t="s">
        <v>169</v>
      </c>
      <c r="H544" t="s">
        <v>10</v>
      </c>
      <c r="I544" s="13" t="s">
        <v>1130</v>
      </c>
      <c r="J544" s="13">
        <f>IF(H544="EA", I544, 0)</f>
      </c>
      <c r="K544" s="13">
        <f>IF(H544="KG", I544, I544 * VLOOKUP(D544,Sku_Consolidated!A2:U948,21,FALSE))</f>
      </c>
      <c r="L544" s="14" t="s">
        <v>36</v>
      </c>
      <c r="M544">
        <v>88</v>
      </c>
      <c r="N544" s="14" t="s">
        <v>1131</v>
      </c>
      <c r="O544" s="14" t="s">
        <v>1132</v>
      </c>
      <c r="P544" s="14" t="s">
        <v>36</v>
      </c>
      <c r="Q544" s="14" t="s">
        <v>1132</v>
      </c>
      <c r="R544">
        <f>IF(IFERROR(VLOOKUP(U544,Store_Showcase!B2:H134,7, FALSE), TRUE)=TRUE, IF(IFERROR(VLOOKUP(U544,Store_SRP!B2:H103,7, FALSE), TRUE)=TRUE,VLOOKUP(U544,Store_VAM!B2:H271,7, FALSE),VLOOKUP(U544,Store_SRP!B2:H103,7, FALSE)), VLOOKUP(U544,Store_Showcase!B2:H134,7, FALSE))</f>
      </c>
      <c r="S544">
        <f>IF(IFERROR(VLOOKUP(U544,Store_Showcase!B2:K134,10, FALSE), TRUE)=TRUE, IF(IFERROR(VLOOKUP(U544,Store_SRP!B2:K103,10, FALSE), TRUE)=TRUE,VLOOKUP(U544,Store_VAM!B2:K271,10, FALSE),VLOOKUP(U544,Store_SRP!B2:K103,10, FALSE)), VLOOKUP(U544,Store_Showcase!B2:K134,10, FALSE))</f>
      </c>
      <c r="T544">
        <f>IF(VLOOKUP(D544,Sku_Consolidated!A2:S948,19,FALSE)="SHOWCASE", VLOOKUP(U544,Store_Showcase!B2:L134,11, FALSE), IF(VLOOKUP(D544,Sku_Consolidated!A2:S948,19,FALSE)="VAM",VLOOKUP(U544,Store_VAM!B2:L271,11, FALSE),VLOOKUP(U544,Store_SRP!B2:L103,11, FALSE)))</f>
      </c>
      <c r="U544" s="14">
        <v>2012</v>
      </c>
      <c r="V544">
        <f>IF(VLOOKUP(D544,Sku_Consolidated!A2:S948,19,FALSE)="SHOWCASE", VLOOKUP(U544,Store_Showcase!B2:C134,2, FALSE), IF(VLOOKUP(D544,Sku_Consolidated!A2:S948,19,FALSE)="VAM",VLOOKUP(U544,Store_VAM!B2:C271,2, FALSE),VLOOKUP(U544,Store_SRP!B2:C103,2, FALSE)))</f>
      </c>
      <c r="W544">
        <f>VLOOKUP(D544,Sku_Consolidated!A2:G948, 7, FALSE)</f>
      </c>
      <c r="X544">
        <f>VLOOKUP(D544,Sku_Consolidated!A2:K948, 11, FALSE)</f>
      </c>
      <c r="Y544">
        <f>VLOOKUP(D544,Sku_Consolidated!A2:H948, 8, FALSE)</f>
      </c>
      <c r="Z544">
        <f>VLOOKUP(D544,Sku_Consolidated!A2:I948, 9, FALSE)</f>
      </c>
      <c r="AA544" t="s">
        <v>41</v>
      </c>
      <c r="AB544">
        <f>VLOOKUP(D544,Sku_Consolidated!A2:E948, {5}, FALSE)</f>
      </c>
      <c r="AC544">
        <f>IF(VLOOKUP(D544,Sku_Consolidated!A2:S948,19,FALSE)="SHOWCASE", VLOOKUP(U544,Store_Showcase!B2:N134,13, FALSE), IF(VLOOKUP(D544,Sku_Consolidated!A2:S948,19,FALSE)="VAM",VLOOKUP(U544,Store_VAM!B2:N271,13, FALSE),VLOOKUP(U544,Store_SRP!B2:N103,13, FALSE)))</f>
      </c>
      <c r="AD544">
        <f>IF(IFERROR(AC544,TRUE)=TRUE, "-","OK")</f>
      </c>
      <c r="AE544">
        <f>IF(IFERROR(VLOOKUP(U544,Store_Showcase!B2:H134,{5}, FALSE), TRUE)=TRUE, IF(IFERROR(VLOOKUP(U544,Store_SRP!B2:H103,{5}, FALSE), TRUE)=TRUE,VLOOKUP(U544,Store_VAM!B2:H271,{5}, FALSE),VLOOKUP(U544,Store_SRP!B2:H103,{5}, FALSE)), VLOOKUP(U544,Store_Showcase!B2:H134,{5}, FALSE))</f>
      </c>
      <c r="AF544">
        <f>IF(IFERROR(VLOOKUP(U544,Store_Showcase!B2:H134,{6}, FALSE), TRUE)=TRUE, IF(IFERROR(VLOOKUP(U544,Store_SRP!B2:H103,{6}, FALSE), TRUE)=TRUE,VLOOKUP(U544,Store_VAM!B2:H271,{6}, FALSE),VLOOKUP(U544,Store_SRP!B2:H103,{6}, FALSE)), VLOOKUP(U544,Store_Showcase!B2:H134,{6}, FALSE))</f>
      </c>
      <c r="AG544">
        <f>VLOOKUP(D544,Sku_Consolidated!A2:R948,18,FALSE)</f>
      </c>
      <c r="AH544">
        <f>VLOOKUP(D544,Sku_Consolidated!A2:S948,19,FALSE)</f>
      </c>
      <c r="AI544">
        <f>VLOOKUP(D544,Sku_Consolidated!A2:T948,20,FALSE)</f>
      </c>
    </row>
    <row r="545" spans="1:35" x14ac:dyDescent="0.25">
      <c r="A545">
        <v>2024</v>
      </c>
      <c r="B545" t="s">
        <v>30</v>
      </c>
      <c r="C545" t="s">
        <v>31</v>
      </c>
      <c r="D545">
        <v>21832</v>
      </c>
      <c r="E545" t="s">
        <v>245</v>
      </c>
      <c r="F545" s="12" t="s">
        <v>169</v>
      </c>
      <c r="G545" s="12" t="s">
        <v>169</v>
      </c>
      <c r="H545" t="s">
        <v>10</v>
      </c>
      <c r="I545" s="13" t="s">
        <v>510</v>
      </c>
      <c r="J545" s="13">
        <f>IF(H545="EA", I545, 0)</f>
      </c>
      <c r="K545" s="13">
        <f>IF(H545="KG", I545, I545 * VLOOKUP(D545,Sku_Consolidated!A2:U948,21,FALSE))</f>
      </c>
      <c r="L545" s="14" t="s">
        <v>36</v>
      </c>
      <c r="M545">
        <v>88</v>
      </c>
      <c r="N545" s="14" t="s">
        <v>1133</v>
      </c>
      <c r="O545" s="14" t="s">
        <v>1134</v>
      </c>
      <c r="P545" s="14" t="s">
        <v>36</v>
      </c>
      <c r="Q545" s="14" t="s">
        <v>1134</v>
      </c>
      <c r="R545">
        <f>IF(IFERROR(VLOOKUP(U545,Store_Showcase!B2:H134,7, FALSE), TRUE)=TRUE, IF(IFERROR(VLOOKUP(U545,Store_SRP!B2:H103,7, FALSE), TRUE)=TRUE,VLOOKUP(U545,Store_VAM!B2:H271,7, FALSE),VLOOKUP(U545,Store_SRP!B2:H103,7, FALSE)), VLOOKUP(U545,Store_Showcase!B2:H134,7, FALSE))</f>
      </c>
      <c r="S545">
        <f>IF(IFERROR(VLOOKUP(U545,Store_Showcase!B2:K134,10, FALSE), TRUE)=TRUE, IF(IFERROR(VLOOKUP(U545,Store_SRP!B2:K103,10, FALSE), TRUE)=TRUE,VLOOKUP(U545,Store_VAM!B2:K271,10, FALSE),VLOOKUP(U545,Store_SRP!B2:K103,10, FALSE)), VLOOKUP(U545,Store_Showcase!B2:K134,10, FALSE))</f>
      </c>
      <c r="T545">
        <f>IF(VLOOKUP(D545,Sku_Consolidated!A2:S948,19,FALSE)="SHOWCASE", VLOOKUP(U545,Store_Showcase!B2:L134,11, FALSE), IF(VLOOKUP(D545,Sku_Consolidated!A2:S948,19,FALSE)="VAM",VLOOKUP(U545,Store_VAM!B2:L271,11, FALSE),VLOOKUP(U545,Store_SRP!B2:L103,11, FALSE)))</f>
      </c>
      <c r="U545" s="14">
        <v>2012</v>
      </c>
      <c r="V545">
        <f>IF(VLOOKUP(D545,Sku_Consolidated!A2:S948,19,FALSE)="SHOWCASE", VLOOKUP(U545,Store_Showcase!B2:C134,2, FALSE), IF(VLOOKUP(D545,Sku_Consolidated!A2:S948,19,FALSE)="VAM",VLOOKUP(U545,Store_VAM!B2:C271,2, FALSE),VLOOKUP(U545,Store_SRP!B2:C103,2, FALSE)))</f>
      </c>
      <c r="W545">
        <f>VLOOKUP(D545,Sku_Consolidated!A2:G948, 7, FALSE)</f>
      </c>
      <c r="X545">
        <f>VLOOKUP(D545,Sku_Consolidated!A2:K948, 11, FALSE)</f>
      </c>
      <c r="Y545">
        <f>VLOOKUP(D545,Sku_Consolidated!A2:H948, 8, FALSE)</f>
      </c>
      <c r="Z545">
        <f>VLOOKUP(D545,Sku_Consolidated!A2:I948, 9, FALSE)</f>
      </c>
      <c r="AA545" t="s">
        <v>41</v>
      </c>
      <c r="AB545">
        <f>VLOOKUP(D545,Sku_Consolidated!A2:E948, {5}, FALSE)</f>
      </c>
      <c r="AC545">
        <f>IF(VLOOKUP(D545,Sku_Consolidated!A2:S948,19,FALSE)="SHOWCASE", VLOOKUP(U545,Store_Showcase!B2:N134,13, FALSE), IF(VLOOKUP(D545,Sku_Consolidated!A2:S948,19,FALSE)="VAM",VLOOKUP(U545,Store_VAM!B2:N271,13, FALSE),VLOOKUP(U545,Store_SRP!B2:N103,13, FALSE)))</f>
      </c>
      <c r="AD545">
        <f>IF(IFERROR(AC545,TRUE)=TRUE, "-","OK")</f>
      </c>
      <c r="AE545">
        <f>IF(IFERROR(VLOOKUP(U545,Store_Showcase!B2:H134,{5}, FALSE), TRUE)=TRUE, IF(IFERROR(VLOOKUP(U545,Store_SRP!B2:H103,{5}, FALSE), TRUE)=TRUE,VLOOKUP(U545,Store_VAM!B2:H271,{5}, FALSE),VLOOKUP(U545,Store_SRP!B2:H103,{5}, FALSE)), VLOOKUP(U545,Store_Showcase!B2:H134,{5}, FALSE))</f>
      </c>
      <c r="AF545">
        <f>IF(IFERROR(VLOOKUP(U545,Store_Showcase!B2:H134,{6}, FALSE), TRUE)=TRUE, IF(IFERROR(VLOOKUP(U545,Store_SRP!B2:H103,{6}, FALSE), TRUE)=TRUE,VLOOKUP(U545,Store_VAM!B2:H271,{6}, FALSE),VLOOKUP(U545,Store_SRP!B2:H103,{6}, FALSE)), VLOOKUP(U545,Store_Showcase!B2:H134,{6}, FALSE))</f>
      </c>
      <c r="AG545">
        <f>VLOOKUP(D545,Sku_Consolidated!A2:R948,18,FALSE)</f>
      </c>
      <c r="AH545">
        <f>VLOOKUP(D545,Sku_Consolidated!A2:S948,19,FALSE)</f>
      </c>
      <c r="AI545">
        <f>VLOOKUP(D545,Sku_Consolidated!A2:T948,20,FALSE)</f>
      </c>
    </row>
    <row r="546" spans="1:35" x14ac:dyDescent="0.25">
      <c r="A546">
        <v>2024</v>
      </c>
      <c r="B546" t="s">
        <v>30</v>
      </c>
      <c r="C546" t="s">
        <v>31</v>
      </c>
      <c r="D546">
        <v>21837</v>
      </c>
      <c r="E546" t="s">
        <v>519</v>
      </c>
      <c r="F546" s="12" t="s">
        <v>169</v>
      </c>
      <c r="G546" s="12" t="s">
        <v>169</v>
      </c>
      <c r="H546" t="s">
        <v>10</v>
      </c>
      <c r="I546" s="13" t="s">
        <v>701</v>
      </c>
      <c r="J546" s="13">
        <f>IF(H546="EA", I546, 0)</f>
      </c>
      <c r="K546" s="13">
        <f>IF(H546="KG", I546, I546 * VLOOKUP(D546,Sku_Consolidated!A2:U948,21,FALSE))</f>
      </c>
      <c r="L546" s="14" t="s">
        <v>36</v>
      </c>
      <c r="M546">
        <v>88</v>
      </c>
      <c r="N546" s="14" t="s">
        <v>1135</v>
      </c>
      <c r="O546" s="14" t="s">
        <v>1136</v>
      </c>
      <c r="P546" s="14" t="s">
        <v>36</v>
      </c>
      <c r="Q546" s="14" t="s">
        <v>1136</v>
      </c>
      <c r="R546">
        <f>IF(IFERROR(VLOOKUP(U546,Store_Showcase!B2:H134,7, FALSE), TRUE)=TRUE, IF(IFERROR(VLOOKUP(U546,Store_SRP!B2:H103,7, FALSE), TRUE)=TRUE,VLOOKUP(U546,Store_VAM!B2:H271,7, FALSE),VLOOKUP(U546,Store_SRP!B2:H103,7, FALSE)), VLOOKUP(U546,Store_Showcase!B2:H134,7, FALSE))</f>
      </c>
      <c r="S546">
        <f>IF(IFERROR(VLOOKUP(U546,Store_Showcase!B2:K134,10, FALSE), TRUE)=TRUE, IF(IFERROR(VLOOKUP(U546,Store_SRP!B2:K103,10, FALSE), TRUE)=TRUE,VLOOKUP(U546,Store_VAM!B2:K271,10, FALSE),VLOOKUP(U546,Store_SRP!B2:K103,10, FALSE)), VLOOKUP(U546,Store_Showcase!B2:K134,10, FALSE))</f>
      </c>
      <c r="T546">
        <f>IF(VLOOKUP(D546,Sku_Consolidated!A2:S948,19,FALSE)="SHOWCASE", VLOOKUP(U546,Store_Showcase!B2:L134,11, FALSE), IF(VLOOKUP(D546,Sku_Consolidated!A2:S948,19,FALSE)="VAM",VLOOKUP(U546,Store_VAM!B2:L271,11, FALSE),VLOOKUP(U546,Store_SRP!B2:L103,11, FALSE)))</f>
      </c>
      <c r="U546" s="14">
        <v>2012</v>
      </c>
      <c r="V546">
        <f>IF(VLOOKUP(D546,Sku_Consolidated!A2:S948,19,FALSE)="SHOWCASE", VLOOKUP(U546,Store_Showcase!B2:C134,2, FALSE), IF(VLOOKUP(D546,Sku_Consolidated!A2:S948,19,FALSE)="VAM",VLOOKUP(U546,Store_VAM!B2:C271,2, FALSE),VLOOKUP(U546,Store_SRP!B2:C103,2, FALSE)))</f>
      </c>
      <c r="W546">
        <f>VLOOKUP(D546,Sku_Consolidated!A2:G948, 7, FALSE)</f>
      </c>
      <c r="X546">
        <f>VLOOKUP(D546,Sku_Consolidated!A2:K948, 11, FALSE)</f>
      </c>
      <c r="Y546">
        <f>VLOOKUP(D546,Sku_Consolidated!A2:H948, 8, FALSE)</f>
      </c>
      <c r="Z546">
        <f>VLOOKUP(D546,Sku_Consolidated!A2:I948, 9, FALSE)</f>
      </c>
      <c r="AA546" t="s">
        <v>41</v>
      </c>
      <c r="AB546">
        <f>VLOOKUP(D546,Sku_Consolidated!A2:E948, {5}, FALSE)</f>
      </c>
      <c r="AC546">
        <f>IF(VLOOKUP(D546,Sku_Consolidated!A2:S948,19,FALSE)="SHOWCASE", VLOOKUP(U546,Store_Showcase!B2:N134,13, FALSE), IF(VLOOKUP(D546,Sku_Consolidated!A2:S948,19,FALSE)="VAM",VLOOKUP(U546,Store_VAM!B2:N271,13, FALSE),VLOOKUP(U546,Store_SRP!B2:N103,13, FALSE)))</f>
      </c>
      <c r="AD546">
        <f>IF(IFERROR(AC546,TRUE)=TRUE, "-","OK")</f>
      </c>
      <c r="AE546">
        <f>IF(IFERROR(VLOOKUP(U546,Store_Showcase!B2:H134,{5}, FALSE), TRUE)=TRUE, IF(IFERROR(VLOOKUP(U546,Store_SRP!B2:H103,{5}, FALSE), TRUE)=TRUE,VLOOKUP(U546,Store_VAM!B2:H271,{5}, FALSE),VLOOKUP(U546,Store_SRP!B2:H103,{5}, FALSE)), VLOOKUP(U546,Store_Showcase!B2:H134,{5}, FALSE))</f>
      </c>
      <c r="AF546">
        <f>IF(IFERROR(VLOOKUP(U546,Store_Showcase!B2:H134,{6}, FALSE), TRUE)=TRUE, IF(IFERROR(VLOOKUP(U546,Store_SRP!B2:H103,{6}, FALSE), TRUE)=TRUE,VLOOKUP(U546,Store_VAM!B2:H271,{6}, FALSE),VLOOKUP(U546,Store_SRP!B2:H103,{6}, FALSE)), VLOOKUP(U546,Store_Showcase!B2:H134,{6}, FALSE))</f>
      </c>
      <c r="AG546">
        <f>VLOOKUP(D546,Sku_Consolidated!A2:R948,18,FALSE)</f>
      </c>
      <c r="AH546">
        <f>VLOOKUP(D546,Sku_Consolidated!A2:S948,19,FALSE)</f>
      </c>
      <c r="AI546">
        <f>VLOOKUP(D546,Sku_Consolidated!A2:T948,20,FALSE)</f>
      </c>
    </row>
    <row r="547" spans="1:35" x14ac:dyDescent="0.25">
      <c r="A547">
        <v>2024</v>
      </c>
      <c r="B547" t="s">
        <v>30</v>
      </c>
      <c r="C547" t="s">
        <v>31</v>
      </c>
      <c r="D547">
        <v>21841</v>
      </c>
      <c r="E547" t="s">
        <v>253</v>
      </c>
      <c r="F547" s="12" t="s">
        <v>169</v>
      </c>
      <c r="G547" s="12" t="s">
        <v>169</v>
      </c>
      <c r="H547" t="s">
        <v>10</v>
      </c>
      <c r="I547" s="13" t="s">
        <v>1033</v>
      </c>
      <c r="J547" s="13">
        <f>IF(H547="EA", I547, 0)</f>
      </c>
      <c r="K547" s="13">
        <f>IF(H547="KG", I547, I547 * VLOOKUP(D547,Sku_Consolidated!A2:U948,21,FALSE))</f>
      </c>
      <c r="L547" s="14" t="s">
        <v>36</v>
      </c>
      <c r="M547">
        <v>88</v>
      </c>
      <c r="N547" s="14" t="s">
        <v>1137</v>
      </c>
      <c r="O547" s="14" t="s">
        <v>108</v>
      </c>
      <c r="P547" s="14" t="s">
        <v>36</v>
      </c>
      <c r="Q547" s="14" t="s">
        <v>108</v>
      </c>
      <c r="R547">
        <f>IF(IFERROR(VLOOKUP(U547,Store_Showcase!B2:H134,7, FALSE), TRUE)=TRUE, IF(IFERROR(VLOOKUP(U547,Store_SRP!B2:H103,7, FALSE), TRUE)=TRUE,VLOOKUP(U547,Store_VAM!B2:H271,7, FALSE),VLOOKUP(U547,Store_SRP!B2:H103,7, FALSE)), VLOOKUP(U547,Store_Showcase!B2:H134,7, FALSE))</f>
      </c>
      <c r="S547">
        <f>IF(IFERROR(VLOOKUP(U547,Store_Showcase!B2:K134,10, FALSE), TRUE)=TRUE, IF(IFERROR(VLOOKUP(U547,Store_SRP!B2:K103,10, FALSE), TRUE)=TRUE,VLOOKUP(U547,Store_VAM!B2:K271,10, FALSE),VLOOKUP(U547,Store_SRP!B2:K103,10, FALSE)), VLOOKUP(U547,Store_Showcase!B2:K134,10, FALSE))</f>
      </c>
      <c r="T547">
        <f>IF(VLOOKUP(D547,Sku_Consolidated!A2:S948,19,FALSE)="SHOWCASE", VLOOKUP(U547,Store_Showcase!B2:L134,11, FALSE), IF(VLOOKUP(D547,Sku_Consolidated!A2:S948,19,FALSE)="VAM",VLOOKUP(U547,Store_VAM!B2:L271,11, FALSE),VLOOKUP(U547,Store_SRP!B2:L103,11, FALSE)))</f>
      </c>
      <c r="U547" s="14">
        <v>2012</v>
      </c>
      <c r="V547">
        <f>IF(VLOOKUP(D547,Sku_Consolidated!A2:S948,19,FALSE)="SHOWCASE", VLOOKUP(U547,Store_Showcase!B2:C134,2, FALSE), IF(VLOOKUP(D547,Sku_Consolidated!A2:S948,19,FALSE)="VAM",VLOOKUP(U547,Store_VAM!B2:C271,2, FALSE),VLOOKUP(U547,Store_SRP!B2:C103,2, FALSE)))</f>
      </c>
      <c r="W547">
        <f>VLOOKUP(D547,Sku_Consolidated!A2:G948, 7, FALSE)</f>
      </c>
      <c r="X547">
        <f>VLOOKUP(D547,Sku_Consolidated!A2:K948, 11, FALSE)</f>
      </c>
      <c r="Y547">
        <f>VLOOKUP(D547,Sku_Consolidated!A2:H948, 8, FALSE)</f>
      </c>
      <c r="Z547">
        <f>VLOOKUP(D547,Sku_Consolidated!A2:I948, 9, FALSE)</f>
      </c>
      <c r="AA547" t="s">
        <v>41</v>
      </c>
      <c r="AB547">
        <f>VLOOKUP(D547,Sku_Consolidated!A2:E948, {5}, FALSE)</f>
      </c>
      <c r="AC547">
        <f>IF(VLOOKUP(D547,Sku_Consolidated!A2:S948,19,FALSE)="SHOWCASE", VLOOKUP(U547,Store_Showcase!B2:N134,13, FALSE), IF(VLOOKUP(D547,Sku_Consolidated!A2:S948,19,FALSE)="VAM",VLOOKUP(U547,Store_VAM!B2:N271,13, FALSE),VLOOKUP(U547,Store_SRP!B2:N103,13, FALSE)))</f>
      </c>
      <c r="AD547">
        <f>IF(IFERROR(AC547,TRUE)=TRUE, "-","OK")</f>
      </c>
      <c r="AE547">
        <f>IF(IFERROR(VLOOKUP(U547,Store_Showcase!B2:H134,{5}, FALSE), TRUE)=TRUE, IF(IFERROR(VLOOKUP(U547,Store_SRP!B2:H103,{5}, FALSE), TRUE)=TRUE,VLOOKUP(U547,Store_VAM!B2:H271,{5}, FALSE),VLOOKUP(U547,Store_SRP!B2:H103,{5}, FALSE)), VLOOKUP(U547,Store_Showcase!B2:H134,{5}, FALSE))</f>
      </c>
      <c r="AF547">
        <f>IF(IFERROR(VLOOKUP(U547,Store_Showcase!B2:H134,{6}, FALSE), TRUE)=TRUE, IF(IFERROR(VLOOKUP(U547,Store_SRP!B2:H103,{6}, FALSE), TRUE)=TRUE,VLOOKUP(U547,Store_VAM!B2:H271,{6}, FALSE),VLOOKUP(U547,Store_SRP!B2:H103,{6}, FALSE)), VLOOKUP(U547,Store_Showcase!B2:H134,{6}, FALSE))</f>
      </c>
      <c r="AG547">
        <f>VLOOKUP(D547,Sku_Consolidated!A2:R948,18,FALSE)</f>
      </c>
      <c r="AH547">
        <f>VLOOKUP(D547,Sku_Consolidated!A2:S948,19,FALSE)</f>
      </c>
      <c r="AI547">
        <f>VLOOKUP(D547,Sku_Consolidated!A2:T948,20,FALSE)</f>
      </c>
    </row>
    <row r="548" spans="1:35" x14ac:dyDescent="0.25">
      <c r="A548">
        <v>2024</v>
      </c>
      <c r="B548" t="s">
        <v>30</v>
      </c>
      <c r="C548" t="s">
        <v>31</v>
      </c>
      <c r="D548">
        <v>21843</v>
      </c>
      <c r="E548" t="s">
        <v>216</v>
      </c>
      <c r="F548" s="12" t="s">
        <v>169</v>
      </c>
      <c r="G548" s="12" t="s">
        <v>169</v>
      </c>
      <c r="H548" t="s">
        <v>10</v>
      </c>
      <c r="I548" s="13" t="s">
        <v>1138</v>
      </c>
      <c r="J548" s="13">
        <f>IF(H548="EA", I548, 0)</f>
      </c>
      <c r="K548" s="13">
        <f>IF(H548="KG", I548, I548 * VLOOKUP(D548,Sku_Consolidated!A2:U948,21,FALSE))</f>
      </c>
      <c r="L548" s="14" t="s">
        <v>36</v>
      </c>
      <c r="M548">
        <v>88</v>
      </c>
      <c r="N548" s="14" t="s">
        <v>1139</v>
      </c>
      <c r="O548" s="14" t="s">
        <v>1140</v>
      </c>
      <c r="P548" s="14" t="s">
        <v>36</v>
      </c>
      <c r="Q548" s="14" t="s">
        <v>1140</v>
      </c>
      <c r="R548">
        <f>IF(IFERROR(VLOOKUP(U548,Store_Showcase!B2:H134,7, FALSE), TRUE)=TRUE, IF(IFERROR(VLOOKUP(U548,Store_SRP!B2:H103,7, FALSE), TRUE)=TRUE,VLOOKUP(U548,Store_VAM!B2:H271,7, FALSE),VLOOKUP(U548,Store_SRP!B2:H103,7, FALSE)), VLOOKUP(U548,Store_Showcase!B2:H134,7, FALSE))</f>
      </c>
      <c r="S548">
        <f>IF(IFERROR(VLOOKUP(U548,Store_Showcase!B2:K134,10, FALSE), TRUE)=TRUE, IF(IFERROR(VLOOKUP(U548,Store_SRP!B2:K103,10, FALSE), TRUE)=TRUE,VLOOKUP(U548,Store_VAM!B2:K271,10, FALSE),VLOOKUP(U548,Store_SRP!B2:K103,10, FALSE)), VLOOKUP(U548,Store_Showcase!B2:K134,10, FALSE))</f>
      </c>
      <c r="T548">
        <f>IF(VLOOKUP(D548,Sku_Consolidated!A2:S948,19,FALSE)="SHOWCASE", VLOOKUP(U548,Store_Showcase!B2:L134,11, FALSE), IF(VLOOKUP(D548,Sku_Consolidated!A2:S948,19,FALSE)="VAM",VLOOKUP(U548,Store_VAM!B2:L271,11, FALSE),VLOOKUP(U548,Store_SRP!B2:L103,11, FALSE)))</f>
      </c>
      <c r="U548" s="14">
        <v>2012</v>
      </c>
      <c r="V548">
        <f>IF(VLOOKUP(D548,Sku_Consolidated!A2:S948,19,FALSE)="SHOWCASE", VLOOKUP(U548,Store_Showcase!B2:C134,2, FALSE), IF(VLOOKUP(D548,Sku_Consolidated!A2:S948,19,FALSE)="VAM",VLOOKUP(U548,Store_VAM!B2:C271,2, FALSE),VLOOKUP(U548,Store_SRP!B2:C103,2, FALSE)))</f>
      </c>
      <c r="W548">
        <f>VLOOKUP(D548,Sku_Consolidated!A2:G948, 7, FALSE)</f>
      </c>
      <c r="X548">
        <f>VLOOKUP(D548,Sku_Consolidated!A2:K948, 11, FALSE)</f>
      </c>
      <c r="Y548">
        <f>VLOOKUP(D548,Sku_Consolidated!A2:H948, 8, FALSE)</f>
      </c>
      <c r="Z548">
        <f>VLOOKUP(D548,Sku_Consolidated!A2:I948, 9, FALSE)</f>
      </c>
      <c r="AA548" t="s">
        <v>41</v>
      </c>
      <c r="AB548">
        <f>VLOOKUP(D548,Sku_Consolidated!A2:E948, {5}, FALSE)</f>
      </c>
      <c r="AC548">
        <f>IF(VLOOKUP(D548,Sku_Consolidated!A2:S948,19,FALSE)="SHOWCASE", VLOOKUP(U548,Store_Showcase!B2:N134,13, FALSE), IF(VLOOKUP(D548,Sku_Consolidated!A2:S948,19,FALSE)="VAM",VLOOKUP(U548,Store_VAM!B2:N271,13, FALSE),VLOOKUP(U548,Store_SRP!B2:N103,13, FALSE)))</f>
      </c>
      <c r="AD548">
        <f>IF(IFERROR(AC548,TRUE)=TRUE, "-","OK")</f>
      </c>
      <c r="AE548">
        <f>IF(IFERROR(VLOOKUP(U548,Store_Showcase!B2:H134,{5}, FALSE), TRUE)=TRUE, IF(IFERROR(VLOOKUP(U548,Store_SRP!B2:H103,{5}, FALSE), TRUE)=TRUE,VLOOKUP(U548,Store_VAM!B2:H271,{5}, FALSE),VLOOKUP(U548,Store_SRP!B2:H103,{5}, FALSE)), VLOOKUP(U548,Store_Showcase!B2:H134,{5}, FALSE))</f>
      </c>
      <c r="AF548">
        <f>IF(IFERROR(VLOOKUP(U548,Store_Showcase!B2:H134,{6}, FALSE), TRUE)=TRUE, IF(IFERROR(VLOOKUP(U548,Store_SRP!B2:H103,{6}, FALSE), TRUE)=TRUE,VLOOKUP(U548,Store_VAM!B2:H271,{6}, FALSE),VLOOKUP(U548,Store_SRP!B2:H103,{6}, FALSE)), VLOOKUP(U548,Store_Showcase!B2:H134,{6}, FALSE))</f>
      </c>
      <c r="AG548">
        <f>VLOOKUP(D548,Sku_Consolidated!A2:R948,18,FALSE)</f>
      </c>
      <c r="AH548">
        <f>VLOOKUP(D548,Sku_Consolidated!A2:S948,19,FALSE)</f>
      </c>
      <c r="AI548">
        <f>VLOOKUP(D548,Sku_Consolidated!A2:T948,20,FALSE)</f>
      </c>
    </row>
    <row r="549" spans="1:35" x14ac:dyDescent="0.25">
      <c r="A549">
        <v>2024</v>
      </c>
      <c r="B549" t="s">
        <v>30</v>
      </c>
      <c r="C549" t="s">
        <v>31</v>
      </c>
      <c r="D549">
        <v>21844</v>
      </c>
      <c r="E549" t="s">
        <v>220</v>
      </c>
      <c r="F549" s="12" t="s">
        <v>169</v>
      </c>
      <c r="G549" s="12" t="s">
        <v>169</v>
      </c>
      <c r="H549" t="s">
        <v>10</v>
      </c>
      <c r="I549" s="13" t="s">
        <v>1080</v>
      </c>
      <c r="J549" s="13">
        <f>IF(H549="EA", I549, 0)</f>
      </c>
      <c r="K549" s="13">
        <f>IF(H549="KG", I549, I549 * VLOOKUP(D549,Sku_Consolidated!A2:U948,21,FALSE))</f>
      </c>
      <c r="L549" s="14" t="s">
        <v>36</v>
      </c>
      <c r="M549">
        <v>88</v>
      </c>
      <c r="N549" s="14" t="s">
        <v>1141</v>
      </c>
      <c r="O549" s="14" t="s">
        <v>1142</v>
      </c>
      <c r="P549" s="14" t="s">
        <v>36</v>
      </c>
      <c r="Q549" s="14" t="s">
        <v>1142</v>
      </c>
      <c r="R549">
        <f>IF(IFERROR(VLOOKUP(U549,Store_Showcase!B2:H134,7, FALSE), TRUE)=TRUE, IF(IFERROR(VLOOKUP(U549,Store_SRP!B2:H103,7, FALSE), TRUE)=TRUE,VLOOKUP(U549,Store_VAM!B2:H271,7, FALSE),VLOOKUP(U549,Store_SRP!B2:H103,7, FALSE)), VLOOKUP(U549,Store_Showcase!B2:H134,7, FALSE))</f>
      </c>
      <c r="S549">
        <f>IF(IFERROR(VLOOKUP(U549,Store_Showcase!B2:K134,10, FALSE), TRUE)=TRUE, IF(IFERROR(VLOOKUP(U549,Store_SRP!B2:K103,10, FALSE), TRUE)=TRUE,VLOOKUP(U549,Store_VAM!B2:K271,10, FALSE),VLOOKUP(U549,Store_SRP!B2:K103,10, FALSE)), VLOOKUP(U549,Store_Showcase!B2:K134,10, FALSE))</f>
      </c>
      <c r="T549">
        <f>IF(VLOOKUP(D549,Sku_Consolidated!A2:S948,19,FALSE)="SHOWCASE", VLOOKUP(U549,Store_Showcase!B2:L134,11, FALSE), IF(VLOOKUP(D549,Sku_Consolidated!A2:S948,19,FALSE)="VAM",VLOOKUP(U549,Store_VAM!B2:L271,11, FALSE),VLOOKUP(U549,Store_SRP!B2:L103,11, FALSE)))</f>
      </c>
      <c r="U549" s="14">
        <v>2012</v>
      </c>
      <c r="V549">
        <f>IF(VLOOKUP(D549,Sku_Consolidated!A2:S948,19,FALSE)="SHOWCASE", VLOOKUP(U549,Store_Showcase!B2:C134,2, FALSE), IF(VLOOKUP(D549,Sku_Consolidated!A2:S948,19,FALSE)="VAM",VLOOKUP(U549,Store_VAM!B2:C271,2, FALSE),VLOOKUP(U549,Store_SRP!B2:C103,2, FALSE)))</f>
      </c>
      <c r="W549">
        <f>VLOOKUP(D549,Sku_Consolidated!A2:G948, 7, FALSE)</f>
      </c>
      <c r="X549">
        <f>VLOOKUP(D549,Sku_Consolidated!A2:K948, 11, FALSE)</f>
      </c>
      <c r="Y549">
        <f>VLOOKUP(D549,Sku_Consolidated!A2:H948, 8, FALSE)</f>
      </c>
      <c r="Z549">
        <f>VLOOKUP(D549,Sku_Consolidated!A2:I948, 9, FALSE)</f>
      </c>
      <c r="AA549" t="s">
        <v>41</v>
      </c>
      <c r="AB549">
        <f>VLOOKUP(D549,Sku_Consolidated!A2:E948, {5}, FALSE)</f>
      </c>
      <c r="AC549">
        <f>IF(VLOOKUP(D549,Sku_Consolidated!A2:S948,19,FALSE)="SHOWCASE", VLOOKUP(U549,Store_Showcase!B2:N134,13, FALSE), IF(VLOOKUP(D549,Sku_Consolidated!A2:S948,19,FALSE)="VAM",VLOOKUP(U549,Store_VAM!B2:N271,13, FALSE),VLOOKUP(U549,Store_SRP!B2:N103,13, FALSE)))</f>
      </c>
      <c r="AD549">
        <f>IF(IFERROR(AC549,TRUE)=TRUE, "-","OK")</f>
      </c>
      <c r="AE549">
        <f>IF(IFERROR(VLOOKUP(U549,Store_Showcase!B2:H134,{5}, FALSE), TRUE)=TRUE, IF(IFERROR(VLOOKUP(U549,Store_SRP!B2:H103,{5}, FALSE), TRUE)=TRUE,VLOOKUP(U549,Store_VAM!B2:H271,{5}, FALSE),VLOOKUP(U549,Store_SRP!B2:H103,{5}, FALSE)), VLOOKUP(U549,Store_Showcase!B2:H134,{5}, FALSE))</f>
      </c>
      <c r="AF549">
        <f>IF(IFERROR(VLOOKUP(U549,Store_Showcase!B2:H134,{6}, FALSE), TRUE)=TRUE, IF(IFERROR(VLOOKUP(U549,Store_SRP!B2:H103,{6}, FALSE), TRUE)=TRUE,VLOOKUP(U549,Store_VAM!B2:H271,{6}, FALSE),VLOOKUP(U549,Store_SRP!B2:H103,{6}, FALSE)), VLOOKUP(U549,Store_Showcase!B2:H134,{6}, FALSE))</f>
      </c>
      <c r="AG549">
        <f>VLOOKUP(D549,Sku_Consolidated!A2:R948,18,FALSE)</f>
      </c>
      <c r="AH549">
        <f>VLOOKUP(D549,Sku_Consolidated!A2:S948,19,FALSE)</f>
      </c>
      <c r="AI549">
        <f>VLOOKUP(D549,Sku_Consolidated!A2:T948,20,FALSE)</f>
      </c>
    </row>
    <row r="550" spans="1:35" x14ac:dyDescent="0.25">
      <c r="A550">
        <v>2024</v>
      </c>
      <c r="B550" t="s">
        <v>30</v>
      </c>
      <c r="C550" t="s">
        <v>31</v>
      </c>
      <c r="D550">
        <v>21854</v>
      </c>
      <c r="E550" t="s">
        <v>315</v>
      </c>
      <c r="F550" s="12" t="s">
        <v>169</v>
      </c>
      <c r="G550" s="12" t="s">
        <v>169</v>
      </c>
      <c r="H550" t="s">
        <v>10</v>
      </c>
      <c r="I550" s="13" t="s">
        <v>1143</v>
      </c>
      <c r="J550" s="13">
        <f>IF(H550="EA", I550, 0)</f>
      </c>
      <c r="K550" s="13">
        <f>IF(H550="KG", I550, I550 * VLOOKUP(D550,Sku_Consolidated!A2:U948,21,FALSE))</f>
      </c>
      <c r="L550" s="14" t="s">
        <v>36</v>
      </c>
      <c r="M550">
        <v>88</v>
      </c>
      <c r="N550" s="14" t="s">
        <v>1144</v>
      </c>
      <c r="O550" s="14" t="s">
        <v>1145</v>
      </c>
      <c r="P550" s="14" t="s">
        <v>36</v>
      </c>
      <c r="Q550" s="14" t="s">
        <v>1145</v>
      </c>
      <c r="R550">
        <f>IF(IFERROR(VLOOKUP(U550,Store_Showcase!B2:H134,7, FALSE), TRUE)=TRUE, IF(IFERROR(VLOOKUP(U550,Store_SRP!B2:H103,7, FALSE), TRUE)=TRUE,VLOOKUP(U550,Store_VAM!B2:H271,7, FALSE),VLOOKUP(U550,Store_SRP!B2:H103,7, FALSE)), VLOOKUP(U550,Store_Showcase!B2:H134,7, FALSE))</f>
      </c>
      <c r="S550">
        <f>IF(IFERROR(VLOOKUP(U550,Store_Showcase!B2:K134,10, FALSE), TRUE)=TRUE, IF(IFERROR(VLOOKUP(U550,Store_SRP!B2:K103,10, FALSE), TRUE)=TRUE,VLOOKUP(U550,Store_VAM!B2:K271,10, FALSE),VLOOKUP(U550,Store_SRP!B2:K103,10, FALSE)), VLOOKUP(U550,Store_Showcase!B2:K134,10, FALSE))</f>
      </c>
      <c r="T550">
        <f>IF(VLOOKUP(D550,Sku_Consolidated!A2:S948,19,FALSE)="SHOWCASE", VLOOKUP(U550,Store_Showcase!B2:L134,11, FALSE), IF(VLOOKUP(D550,Sku_Consolidated!A2:S948,19,FALSE)="VAM",VLOOKUP(U550,Store_VAM!B2:L271,11, FALSE),VLOOKUP(U550,Store_SRP!B2:L103,11, FALSE)))</f>
      </c>
      <c r="U550" s="14">
        <v>2012</v>
      </c>
      <c r="V550">
        <f>IF(VLOOKUP(D550,Sku_Consolidated!A2:S948,19,FALSE)="SHOWCASE", VLOOKUP(U550,Store_Showcase!B2:C134,2, FALSE), IF(VLOOKUP(D550,Sku_Consolidated!A2:S948,19,FALSE)="VAM",VLOOKUP(U550,Store_VAM!B2:C271,2, FALSE),VLOOKUP(U550,Store_SRP!B2:C103,2, FALSE)))</f>
      </c>
      <c r="W550">
        <f>VLOOKUP(D550,Sku_Consolidated!A2:G948, 7, FALSE)</f>
      </c>
      <c r="X550">
        <f>VLOOKUP(D550,Sku_Consolidated!A2:K948, 11, FALSE)</f>
      </c>
      <c r="Y550">
        <f>VLOOKUP(D550,Sku_Consolidated!A2:H948, 8, FALSE)</f>
      </c>
      <c r="Z550">
        <f>VLOOKUP(D550,Sku_Consolidated!A2:I948, 9, FALSE)</f>
      </c>
      <c r="AA550" t="s">
        <v>41</v>
      </c>
      <c r="AB550">
        <f>VLOOKUP(D550,Sku_Consolidated!A2:E948, {5}, FALSE)</f>
      </c>
      <c r="AC550">
        <f>IF(VLOOKUP(D550,Sku_Consolidated!A2:S948,19,FALSE)="SHOWCASE", VLOOKUP(U550,Store_Showcase!B2:N134,13, FALSE), IF(VLOOKUP(D550,Sku_Consolidated!A2:S948,19,FALSE)="VAM",VLOOKUP(U550,Store_VAM!B2:N271,13, FALSE),VLOOKUP(U550,Store_SRP!B2:N103,13, FALSE)))</f>
      </c>
      <c r="AD550">
        <f>IF(IFERROR(AC550,TRUE)=TRUE, "-","OK")</f>
      </c>
      <c r="AE550">
        <f>IF(IFERROR(VLOOKUP(U550,Store_Showcase!B2:H134,{5}, FALSE), TRUE)=TRUE, IF(IFERROR(VLOOKUP(U550,Store_SRP!B2:H103,{5}, FALSE), TRUE)=TRUE,VLOOKUP(U550,Store_VAM!B2:H271,{5}, FALSE),VLOOKUP(U550,Store_SRP!B2:H103,{5}, FALSE)), VLOOKUP(U550,Store_Showcase!B2:H134,{5}, FALSE))</f>
      </c>
      <c r="AF550">
        <f>IF(IFERROR(VLOOKUP(U550,Store_Showcase!B2:H134,{6}, FALSE), TRUE)=TRUE, IF(IFERROR(VLOOKUP(U550,Store_SRP!B2:H103,{6}, FALSE), TRUE)=TRUE,VLOOKUP(U550,Store_VAM!B2:H271,{6}, FALSE),VLOOKUP(U550,Store_SRP!B2:H103,{6}, FALSE)), VLOOKUP(U550,Store_Showcase!B2:H134,{6}, FALSE))</f>
      </c>
      <c r="AG550">
        <f>VLOOKUP(D550,Sku_Consolidated!A2:R948,18,FALSE)</f>
      </c>
      <c r="AH550">
        <f>VLOOKUP(D550,Sku_Consolidated!A2:S948,19,FALSE)</f>
      </c>
      <c r="AI550">
        <f>VLOOKUP(D550,Sku_Consolidated!A2:T948,20,FALSE)</f>
      </c>
    </row>
    <row r="551" spans="1:35" x14ac:dyDescent="0.25">
      <c r="A551">
        <v>2024</v>
      </c>
      <c r="B551" t="s">
        <v>30</v>
      </c>
      <c r="C551" t="s">
        <v>31</v>
      </c>
      <c r="D551">
        <v>21859</v>
      </c>
      <c r="E551" t="s">
        <v>368</v>
      </c>
      <c r="F551" s="12" t="s">
        <v>169</v>
      </c>
      <c r="G551" s="12" t="s">
        <v>169</v>
      </c>
      <c r="H551" t="s">
        <v>10</v>
      </c>
      <c r="I551" s="13" t="s">
        <v>955</v>
      </c>
      <c r="J551" s="13">
        <f>IF(H551="EA", I551, 0)</f>
      </c>
      <c r="K551" s="13">
        <f>IF(H551="KG", I551, I551 * VLOOKUP(D551,Sku_Consolidated!A2:U948,21,FALSE))</f>
      </c>
      <c r="L551" s="14" t="s">
        <v>36</v>
      </c>
      <c r="M551">
        <v>88</v>
      </c>
      <c r="N551" s="14" t="s">
        <v>1146</v>
      </c>
      <c r="O551" s="14" t="s">
        <v>1147</v>
      </c>
      <c r="P551" s="14" t="s">
        <v>36</v>
      </c>
      <c r="Q551" s="14" t="s">
        <v>1147</v>
      </c>
      <c r="R551">
        <f>IF(IFERROR(VLOOKUP(U551,Store_Showcase!B2:H134,7, FALSE), TRUE)=TRUE, IF(IFERROR(VLOOKUP(U551,Store_SRP!B2:H103,7, FALSE), TRUE)=TRUE,VLOOKUP(U551,Store_VAM!B2:H271,7, FALSE),VLOOKUP(U551,Store_SRP!B2:H103,7, FALSE)), VLOOKUP(U551,Store_Showcase!B2:H134,7, FALSE))</f>
      </c>
      <c r="S551">
        <f>IF(IFERROR(VLOOKUP(U551,Store_Showcase!B2:K134,10, FALSE), TRUE)=TRUE, IF(IFERROR(VLOOKUP(U551,Store_SRP!B2:K103,10, FALSE), TRUE)=TRUE,VLOOKUP(U551,Store_VAM!B2:K271,10, FALSE),VLOOKUP(U551,Store_SRP!B2:K103,10, FALSE)), VLOOKUP(U551,Store_Showcase!B2:K134,10, FALSE))</f>
      </c>
      <c r="T551">
        <f>IF(VLOOKUP(D551,Sku_Consolidated!A2:S948,19,FALSE)="SHOWCASE", VLOOKUP(U551,Store_Showcase!B2:L134,11, FALSE), IF(VLOOKUP(D551,Sku_Consolidated!A2:S948,19,FALSE)="VAM",VLOOKUP(U551,Store_VAM!B2:L271,11, FALSE),VLOOKUP(U551,Store_SRP!B2:L103,11, FALSE)))</f>
      </c>
      <c r="U551" s="14">
        <v>2012</v>
      </c>
      <c r="V551">
        <f>IF(VLOOKUP(D551,Sku_Consolidated!A2:S948,19,FALSE)="SHOWCASE", VLOOKUP(U551,Store_Showcase!B2:C134,2, FALSE), IF(VLOOKUP(D551,Sku_Consolidated!A2:S948,19,FALSE)="VAM",VLOOKUP(U551,Store_VAM!B2:C271,2, FALSE),VLOOKUP(U551,Store_SRP!B2:C103,2, FALSE)))</f>
      </c>
      <c r="W551">
        <f>VLOOKUP(D551,Sku_Consolidated!A2:G948, 7, FALSE)</f>
      </c>
      <c r="X551">
        <f>VLOOKUP(D551,Sku_Consolidated!A2:K948, 11, FALSE)</f>
      </c>
      <c r="Y551">
        <f>VLOOKUP(D551,Sku_Consolidated!A2:H948, 8, FALSE)</f>
      </c>
      <c r="Z551">
        <f>VLOOKUP(D551,Sku_Consolidated!A2:I948, 9, FALSE)</f>
      </c>
      <c r="AA551" t="s">
        <v>41</v>
      </c>
      <c r="AB551">
        <f>VLOOKUP(D551,Sku_Consolidated!A2:E948, {5}, FALSE)</f>
      </c>
      <c r="AC551">
        <f>IF(VLOOKUP(D551,Sku_Consolidated!A2:S948,19,FALSE)="SHOWCASE", VLOOKUP(U551,Store_Showcase!B2:N134,13, FALSE), IF(VLOOKUP(D551,Sku_Consolidated!A2:S948,19,FALSE)="VAM",VLOOKUP(U551,Store_VAM!B2:N271,13, FALSE),VLOOKUP(U551,Store_SRP!B2:N103,13, FALSE)))</f>
      </c>
      <c r="AD551">
        <f>IF(IFERROR(AC551,TRUE)=TRUE, "-","OK")</f>
      </c>
      <c r="AE551">
        <f>IF(IFERROR(VLOOKUP(U551,Store_Showcase!B2:H134,{5}, FALSE), TRUE)=TRUE, IF(IFERROR(VLOOKUP(U551,Store_SRP!B2:H103,{5}, FALSE), TRUE)=TRUE,VLOOKUP(U551,Store_VAM!B2:H271,{5}, FALSE),VLOOKUP(U551,Store_SRP!B2:H103,{5}, FALSE)), VLOOKUP(U551,Store_Showcase!B2:H134,{5}, FALSE))</f>
      </c>
      <c r="AF551">
        <f>IF(IFERROR(VLOOKUP(U551,Store_Showcase!B2:H134,{6}, FALSE), TRUE)=TRUE, IF(IFERROR(VLOOKUP(U551,Store_SRP!B2:H103,{6}, FALSE), TRUE)=TRUE,VLOOKUP(U551,Store_VAM!B2:H271,{6}, FALSE),VLOOKUP(U551,Store_SRP!B2:H103,{6}, FALSE)), VLOOKUP(U551,Store_Showcase!B2:H134,{6}, FALSE))</f>
      </c>
      <c r="AG551">
        <f>VLOOKUP(D551,Sku_Consolidated!A2:R948,18,FALSE)</f>
      </c>
      <c r="AH551">
        <f>VLOOKUP(D551,Sku_Consolidated!A2:S948,19,FALSE)</f>
      </c>
      <c r="AI551">
        <f>VLOOKUP(D551,Sku_Consolidated!A2:T948,20,FALSE)</f>
      </c>
    </row>
    <row r="552" spans="1:35" x14ac:dyDescent="0.25">
      <c r="A552">
        <v>2024</v>
      </c>
      <c r="B552" t="s">
        <v>30</v>
      </c>
      <c r="C552" t="s">
        <v>31</v>
      </c>
      <c r="D552">
        <v>21862</v>
      </c>
      <c r="E552" t="s">
        <v>443</v>
      </c>
      <c r="F552" s="12" t="s">
        <v>169</v>
      </c>
      <c r="G552" s="12" t="s">
        <v>169</v>
      </c>
      <c r="H552" t="s">
        <v>10</v>
      </c>
      <c r="I552" s="13" t="s">
        <v>1148</v>
      </c>
      <c r="J552" s="13">
        <f>IF(H552="EA", I552, 0)</f>
      </c>
      <c r="K552" s="13">
        <f>IF(H552="KG", I552, I552 * VLOOKUP(D552,Sku_Consolidated!A2:U948,21,FALSE))</f>
      </c>
      <c r="L552" s="14" t="s">
        <v>36</v>
      </c>
      <c r="M552">
        <v>88</v>
      </c>
      <c r="N552" s="14" t="s">
        <v>1149</v>
      </c>
      <c r="O552" s="14" t="s">
        <v>1150</v>
      </c>
      <c r="P552" s="14" t="s">
        <v>36</v>
      </c>
      <c r="Q552" s="14" t="s">
        <v>1150</v>
      </c>
      <c r="R552">
        <f>IF(IFERROR(VLOOKUP(U552,Store_Showcase!B2:H134,7, FALSE), TRUE)=TRUE, IF(IFERROR(VLOOKUP(U552,Store_SRP!B2:H103,7, FALSE), TRUE)=TRUE,VLOOKUP(U552,Store_VAM!B2:H271,7, FALSE),VLOOKUP(U552,Store_SRP!B2:H103,7, FALSE)), VLOOKUP(U552,Store_Showcase!B2:H134,7, FALSE))</f>
      </c>
      <c r="S552">
        <f>IF(IFERROR(VLOOKUP(U552,Store_Showcase!B2:K134,10, FALSE), TRUE)=TRUE, IF(IFERROR(VLOOKUP(U552,Store_SRP!B2:K103,10, FALSE), TRUE)=TRUE,VLOOKUP(U552,Store_VAM!B2:K271,10, FALSE),VLOOKUP(U552,Store_SRP!B2:K103,10, FALSE)), VLOOKUP(U552,Store_Showcase!B2:K134,10, FALSE))</f>
      </c>
      <c r="T552">
        <f>IF(VLOOKUP(D552,Sku_Consolidated!A2:S948,19,FALSE)="SHOWCASE", VLOOKUP(U552,Store_Showcase!B2:L134,11, FALSE), IF(VLOOKUP(D552,Sku_Consolidated!A2:S948,19,FALSE)="VAM",VLOOKUP(U552,Store_VAM!B2:L271,11, FALSE),VLOOKUP(U552,Store_SRP!B2:L103,11, FALSE)))</f>
      </c>
      <c r="U552" s="14">
        <v>2012</v>
      </c>
      <c r="V552">
        <f>IF(VLOOKUP(D552,Sku_Consolidated!A2:S948,19,FALSE)="SHOWCASE", VLOOKUP(U552,Store_Showcase!B2:C134,2, FALSE), IF(VLOOKUP(D552,Sku_Consolidated!A2:S948,19,FALSE)="VAM",VLOOKUP(U552,Store_VAM!B2:C271,2, FALSE),VLOOKUP(U552,Store_SRP!B2:C103,2, FALSE)))</f>
      </c>
      <c r="W552">
        <f>VLOOKUP(D552,Sku_Consolidated!A2:G948, 7, FALSE)</f>
      </c>
      <c r="X552">
        <f>VLOOKUP(D552,Sku_Consolidated!A2:K948, 11, FALSE)</f>
      </c>
      <c r="Y552">
        <f>VLOOKUP(D552,Sku_Consolidated!A2:H948, 8, FALSE)</f>
      </c>
      <c r="Z552">
        <f>VLOOKUP(D552,Sku_Consolidated!A2:I948, 9, FALSE)</f>
      </c>
      <c r="AA552" t="s">
        <v>41</v>
      </c>
      <c r="AB552">
        <f>VLOOKUP(D552,Sku_Consolidated!A2:E948, {5}, FALSE)</f>
      </c>
      <c r="AC552">
        <f>IF(VLOOKUP(D552,Sku_Consolidated!A2:S948,19,FALSE)="SHOWCASE", VLOOKUP(U552,Store_Showcase!B2:N134,13, FALSE), IF(VLOOKUP(D552,Sku_Consolidated!A2:S948,19,FALSE)="VAM",VLOOKUP(U552,Store_VAM!B2:N271,13, FALSE),VLOOKUP(U552,Store_SRP!B2:N103,13, FALSE)))</f>
      </c>
      <c r="AD552">
        <f>IF(IFERROR(AC552,TRUE)=TRUE, "-","OK")</f>
      </c>
      <c r="AE552">
        <f>IF(IFERROR(VLOOKUP(U552,Store_Showcase!B2:H134,{5}, FALSE), TRUE)=TRUE, IF(IFERROR(VLOOKUP(U552,Store_SRP!B2:H103,{5}, FALSE), TRUE)=TRUE,VLOOKUP(U552,Store_VAM!B2:H271,{5}, FALSE),VLOOKUP(U552,Store_SRP!B2:H103,{5}, FALSE)), VLOOKUP(U552,Store_Showcase!B2:H134,{5}, FALSE))</f>
      </c>
      <c r="AF552">
        <f>IF(IFERROR(VLOOKUP(U552,Store_Showcase!B2:H134,{6}, FALSE), TRUE)=TRUE, IF(IFERROR(VLOOKUP(U552,Store_SRP!B2:H103,{6}, FALSE), TRUE)=TRUE,VLOOKUP(U552,Store_VAM!B2:H271,{6}, FALSE),VLOOKUP(U552,Store_SRP!B2:H103,{6}, FALSE)), VLOOKUP(U552,Store_Showcase!B2:H134,{6}, FALSE))</f>
      </c>
      <c r="AG552">
        <f>VLOOKUP(D552,Sku_Consolidated!A2:R948,18,FALSE)</f>
      </c>
      <c r="AH552">
        <f>VLOOKUP(D552,Sku_Consolidated!A2:S948,19,FALSE)</f>
      </c>
      <c r="AI552">
        <f>VLOOKUP(D552,Sku_Consolidated!A2:T948,20,FALSE)</f>
      </c>
    </row>
    <row r="553" spans="1:35" x14ac:dyDescent="0.25">
      <c r="A553">
        <v>2024</v>
      </c>
      <c r="B553" t="s">
        <v>30</v>
      </c>
      <c r="C553" t="s">
        <v>31</v>
      </c>
      <c r="D553">
        <v>21866</v>
      </c>
      <c r="E553" t="s">
        <v>267</v>
      </c>
      <c r="F553" s="12" t="s">
        <v>169</v>
      </c>
      <c r="G553" s="12" t="s">
        <v>169</v>
      </c>
      <c r="H553" t="s">
        <v>10</v>
      </c>
      <c r="I553" s="13" t="s">
        <v>365</v>
      </c>
      <c r="J553" s="13">
        <f>IF(H553="EA", I553, 0)</f>
      </c>
      <c r="K553" s="13">
        <f>IF(H553="KG", I553, I553 * VLOOKUP(D553,Sku_Consolidated!A2:U948,21,FALSE))</f>
      </c>
      <c r="L553" s="14" t="s">
        <v>36</v>
      </c>
      <c r="M553">
        <v>88</v>
      </c>
      <c r="N553" s="14" t="s">
        <v>1151</v>
      </c>
      <c r="O553" s="14" t="s">
        <v>1152</v>
      </c>
      <c r="P553" s="14" t="s">
        <v>36</v>
      </c>
      <c r="Q553" s="14" t="s">
        <v>1152</v>
      </c>
      <c r="R553">
        <f>IF(IFERROR(VLOOKUP(U553,Store_Showcase!B2:H134,7, FALSE), TRUE)=TRUE, IF(IFERROR(VLOOKUP(U553,Store_SRP!B2:H103,7, FALSE), TRUE)=TRUE,VLOOKUP(U553,Store_VAM!B2:H271,7, FALSE),VLOOKUP(U553,Store_SRP!B2:H103,7, FALSE)), VLOOKUP(U553,Store_Showcase!B2:H134,7, FALSE))</f>
      </c>
      <c r="S553">
        <f>IF(IFERROR(VLOOKUP(U553,Store_Showcase!B2:K134,10, FALSE), TRUE)=TRUE, IF(IFERROR(VLOOKUP(U553,Store_SRP!B2:K103,10, FALSE), TRUE)=TRUE,VLOOKUP(U553,Store_VAM!B2:K271,10, FALSE),VLOOKUP(U553,Store_SRP!B2:K103,10, FALSE)), VLOOKUP(U553,Store_Showcase!B2:K134,10, FALSE))</f>
      </c>
      <c r="T553">
        <f>IF(VLOOKUP(D553,Sku_Consolidated!A2:S948,19,FALSE)="SHOWCASE", VLOOKUP(U553,Store_Showcase!B2:L134,11, FALSE), IF(VLOOKUP(D553,Sku_Consolidated!A2:S948,19,FALSE)="VAM",VLOOKUP(U553,Store_VAM!B2:L271,11, FALSE),VLOOKUP(U553,Store_SRP!B2:L103,11, FALSE)))</f>
      </c>
      <c r="U553" s="14">
        <v>2012</v>
      </c>
      <c r="V553">
        <f>IF(VLOOKUP(D553,Sku_Consolidated!A2:S948,19,FALSE)="SHOWCASE", VLOOKUP(U553,Store_Showcase!B2:C134,2, FALSE), IF(VLOOKUP(D553,Sku_Consolidated!A2:S948,19,FALSE)="VAM",VLOOKUP(U553,Store_VAM!B2:C271,2, FALSE),VLOOKUP(U553,Store_SRP!B2:C103,2, FALSE)))</f>
      </c>
      <c r="W553">
        <f>VLOOKUP(D553,Sku_Consolidated!A2:G948, 7, FALSE)</f>
      </c>
      <c r="X553">
        <f>VLOOKUP(D553,Sku_Consolidated!A2:K948, 11, FALSE)</f>
      </c>
      <c r="Y553">
        <f>VLOOKUP(D553,Sku_Consolidated!A2:H948, 8, FALSE)</f>
      </c>
      <c r="Z553">
        <f>VLOOKUP(D553,Sku_Consolidated!A2:I948, 9, FALSE)</f>
      </c>
      <c r="AA553" t="s">
        <v>41</v>
      </c>
      <c r="AB553">
        <f>VLOOKUP(D553,Sku_Consolidated!A2:E948, {5}, FALSE)</f>
      </c>
      <c r="AC553">
        <f>IF(VLOOKUP(D553,Sku_Consolidated!A2:S948,19,FALSE)="SHOWCASE", VLOOKUP(U553,Store_Showcase!B2:N134,13, FALSE), IF(VLOOKUP(D553,Sku_Consolidated!A2:S948,19,FALSE)="VAM",VLOOKUP(U553,Store_VAM!B2:N271,13, FALSE),VLOOKUP(U553,Store_SRP!B2:N103,13, FALSE)))</f>
      </c>
      <c r="AD553">
        <f>IF(IFERROR(AC553,TRUE)=TRUE, "-","OK")</f>
      </c>
      <c r="AE553">
        <f>IF(IFERROR(VLOOKUP(U553,Store_Showcase!B2:H134,{5}, FALSE), TRUE)=TRUE, IF(IFERROR(VLOOKUP(U553,Store_SRP!B2:H103,{5}, FALSE), TRUE)=TRUE,VLOOKUP(U553,Store_VAM!B2:H271,{5}, FALSE),VLOOKUP(U553,Store_SRP!B2:H103,{5}, FALSE)), VLOOKUP(U553,Store_Showcase!B2:H134,{5}, FALSE))</f>
      </c>
      <c r="AF553">
        <f>IF(IFERROR(VLOOKUP(U553,Store_Showcase!B2:H134,{6}, FALSE), TRUE)=TRUE, IF(IFERROR(VLOOKUP(U553,Store_SRP!B2:H103,{6}, FALSE), TRUE)=TRUE,VLOOKUP(U553,Store_VAM!B2:H271,{6}, FALSE),VLOOKUP(U553,Store_SRP!B2:H103,{6}, FALSE)), VLOOKUP(U553,Store_Showcase!B2:H134,{6}, FALSE))</f>
      </c>
      <c r="AG553">
        <f>VLOOKUP(D553,Sku_Consolidated!A2:R948,18,FALSE)</f>
      </c>
      <c r="AH553">
        <f>VLOOKUP(D553,Sku_Consolidated!A2:S948,19,FALSE)</f>
      </c>
      <c r="AI553">
        <f>VLOOKUP(D553,Sku_Consolidated!A2:T948,20,FALSE)</f>
      </c>
    </row>
    <row r="554" spans="1:35" x14ac:dyDescent="0.25">
      <c r="A554">
        <v>2024</v>
      </c>
      <c r="B554" t="s">
        <v>30</v>
      </c>
      <c r="C554" t="s">
        <v>31</v>
      </c>
      <c r="D554">
        <v>21870</v>
      </c>
      <c r="E554" t="s">
        <v>271</v>
      </c>
      <c r="F554" s="12" t="s">
        <v>169</v>
      </c>
      <c r="G554" s="12" t="s">
        <v>169</v>
      </c>
      <c r="H554" t="s">
        <v>10</v>
      </c>
      <c r="I554" s="13" t="s">
        <v>520</v>
      </c>
      <c r="J554" s="13">
        <f>IF(H554="EA", I554, 0)</f>
      </c>
      <c r="K554" s="13">
        <f>IF(H554="KG", I554, I554 * VLOOKUP(D554,Sku_Consolidated!A2:U948,21,FALSE))</f>
      </c>
      <c r="L554" s="14" t="s">
        <v>36</v>
      </c>
      <c r="M554">
        <v>88</v>
      </c>
      <c r="N554" s="14" t="s">
        <v>1153</v>
      </c>
      <c r="O554" s="14" t="s">
        <v>1154</v>
      </c>
      <c r="P554" s="14" t="s">
        <v>36</v>
      </c>
      <c r="Q554" s="14" t="s">
        <v>1154</v>
      </c>
      <c r="R554">
        <f>IF(IFERROR(VLOOKUP(U554,Store_Showcase!B2:H134,7, FALSE), TRUE)=TRUE, IF(IFERROR(VLOOKUP(U554,Store_SRP!B2:H103,7, FALSE), TRUE)=TRUE,VLOOKUP(U554,Store_VAM!B2:H271,7, FALSE),VLOOKUP(U554,Store_SRP!B2:H103,7, FALSE)), VLOOKUP(U554,Store_Showcase!B2:H134,7, FALSE))</f>
      </c>
      <c r="S554">
        <f>IF(IFERROR(VLOOKUP(U554,Store_Showcase!B2:K134,10, FALSE), TRUE)=TRUE, IF(IFERROR(VLOOKUP(U554,Store_SRP!B2:K103,10, FALSE), TRUE)=TRUE,VLOOKUP(U554,Store_VAM!B2:K271,10, FALSE),VLOOKUP(U554,Store_SRP!B2:K103,10, FALSE)), VLOOKUP(U554,Store_Showcase!B2:K134,10, FALSE))</f>
      </c>
      <c r="T554">
        <f>IF(VLOOKUP(D554,Sku_Consolidated!A2:S948,19,FALSE)="SHOWCASE", VLOOKUP(U554,Store_Showcase!B2:L134,11, FALSE), IF(VLOOKUP(D554,Sku_Consolidated!A2:S948,19,FALSE)="VAM",VLOOKUP(U554,Store_VAM!B2:L271,11, FALSE),VLOOKUP(U554,Store_SRP!B2:L103,11, FALSE)))</f>
      </c>
      <c r="U554" s="14">
        <v>2012</v>
      </c>
      <c r="V554">
        <f>IF(VLOOKUP(D554,Sku_Consolidated!A2:S948,19,FALSE)="SHOWCASE", VLOOKUP(U554,Store_Showcase!B2:C134,2, FALSE), IF(VLOOKUP(D554,Sku_Consolidated!A2:S948,19,FALSE)="VAM",VLOOKUP(U554,Store_VAM!B2:C271,2, FALSE),VLOOKUP(U554,Store_SRP!B2:C103,2, FALSE)))</f>
      </c>
      <c r="W554">
        <f>VLOOKUP(D554,Sku_Consolidated!A2:G948, 7, FALSE)</f>
      </c>
      <c r="X554">
        <f>VLOOKUP(D554,Sku_Consolidated!A2:K948, 11, FALSE)</f>
      </c>
      <c r="Y554">
        <f>VLOOKUP(D554,Sku_Consolidated!A2:H948, 8, FALSE)</f>
      </c>
      <c r="Z554">
        <f>VLOOKUP(D554,Sku_Consolidated!A2:I948, 9, FALSE)</f>
      </c>
      <c r="AA554" t="s">
        <v>41</v>
      </c>
      <c r="AB554">
        <f>VLOOKUP(D554,Sku_Consolidated!A2:E948, {5}, FALSE)</f>
      </c>
      <c r="AC554">
        <f>IF(VLOOKUP(D554,Sku_Consolidated!A2:S948,19,FALSE)="SHOWCASE", VLOOKUP(U554,Store_Showcase!B2:N134,13, FALSE), IF(VLOOKUP(D554,Sku_Consolidated!A2:S948,19,FALSE)="VAM",VLOOKUP(U554,Store_VAM!B2:N271,13, FALSE),VLOOKUP(U554,Store_SRP!B2:N103,13, FALSE)))</f>
      </c>
      <c r="AD554">
        <f>IF(IFERROR(AC554,TRUE)=TRUE, "-","OK")</f>
      </c>
      <c r="AE554">
        <f>IF(IFERROR(VLOOKUP(U554,Store_Showcase!B2:H134,{5}, FALSE), TRUE)=TRUE, IF(IFERROR(VLOOKUP(U554,Store_SRP!B2:H103,{5}, FALSE), TRUE)=TRUE,VLOOKUP(U554,Store_VAM!B2:H271,{5}, FALSE),VLOOKUP(U554,Store_SRP!B2:H103,{5}, FALSE)), VLOOKUP(U554,Store_Showcase!B2:H134,{5}, FALSE))</f>
      </c>
      <c r="AF554">
        <f>IF(IFERROR(VLOOKUP(U554,Store_Showcase!B2:H134,{6}, FALSE), TRUE)=TRUE, IF(IFERROR(VLOOKUP(U554,Store_SRP!B2:H103,{6}, FALSE), TRUE)=TRUE,VLOOKUP(U554,Store_VAM!B2:H271,{6}, FALSE),VLOOKUP(U554,Store_SRP!B2:H103,{6}, FALSE)), VLOOKUP(U554,Store_Showcase!B2:H134,{6}, FALSE))</f>
      </c>
      <c r="AG554">
        <f>VLOOKUP(D554,Sku_Consolidated!A2:R948,18,FALSE)</f>
      </c>
      <c r="AH554">
        <f>VLOOKUP(D554,Sku_Consolidated!A2:S948,19,FALSE)</f>
      </c>
      <c r="AI554">
        <f>VLOOKUP(D554,Sku_Consolidated!A2:T948,20,FALSE)</f>
      </c>
    </row>
    <row r="555" spans="1:35" x14ac:dyDescent="0.25">
      <c r="A555">
        <v>2024</v>
      </c>
      <c r="B555" t="s">
        <v>30</v>
      </c>
      <c r="C555" t="s">
        <v>31</v>
      </c>
      <c r="D555">
        <v>21921</v>
      </c>
      <c r="E555" t="s">
        <v>232</v>
      </c>
      <c r="F555" s="12" t="s">
        <v>169</v>
      </c>
      <c r="G555" s="12" t="s">
        <v>169</v>
      </c>
      <c r="H555" t="s">
        <v>10</v>
      </c>
      <c r="I555" s="13" t="s">
        <v>1155</v>
      </c>
      <c r="J555" s="13">
        <f>IF(H555="EA", I555, 0)</f>
      </c>
      <c r="K555" s="13">
        <f>IF(H555="KG", I555, I555 * VLOOKUP(D555,Sku_Consolidated!A2:U948,21,FALSE))</f>
      </c>
      <c r="L555" s="14" t="s">
        <v>36</v>
      </c>
      <c r="M555">
        <v>86</v>
      </c>
      <c r="N555" s="14" t="s">
        <v>1156</v>
      </c>
      <c r="O555" s="14" t="s">
        <v>1157</v>
      </c>
      <c r="P555" s="14" t="s">
        <v>36</v>
      </c>
      <c r="Q555" s="14" t="s">
        <v>1157</v>
      </c>
      <c r="R555">
        <f>IF(IFERROR(VLOOKUP(U555,Store_Showcase!B2:H134,7, FALSE), TRUE)=TRUE, IF(IFERROR(VLOOKUP(U555,Store_SRP!B2:H103,7, FALSE), TRUE)=TRUE,VLOOKUP(U555,Store_VAM!B2:H271,7, FALSE),VLOOKUP(U555,Store_SRP!B2:H103,7, FALSE)), VLOOKUP(U555,Store_Showcase!B2:H134,7, FALSE))</f>
      </c>
      <c r="S555">
        <f>IF(IFERROR(VLOOKUP(U555,Store_Showcase!B2:K134,10, FALSE), TRUE)=TRUE, IF(IFERROR(VLOOKUP(U555,Store_SRP!B2:K103,10, FALSE), TRUE)=TRUE,VLOOKUP(U555,Store_VAM!B2:K271,10, FALSE),VLOOKUP(U555,Store_SRP!B2:K103,10, FALSE)), VLOOKUP(U555,Store_Showcase!B2:K134,10, FALSE))</f>
      </c>
      <c r="T555">
        <f>IF(VLOOKUP(D555,Sku_Consolidated!A2:S948,19,FALSE)="SHOWCASE", VLOOKUP(U555,Store_Showcase!B2:L134,11, FALSE), IF(VLOOKUP(D555,Sku_Consolidated!A2:S948,19,FALSE)="VAM",VLOOKUP(U555,Store_VAM!B2:L271,11, FALSE),VLOOKUP(U555,Store_SRP!B2:L103,11, FALSE)))</f>
      </c>
      <c r="U555" s="14">
        <v>2012</v>
      </c>
      <c r="V555">
        <f>IF(VLOOKUP(D555,Sku_Consolidated!A2:S948,19,FALSE)="SHOWCASE", VLOOKUP(U555,Store_Showcase!B2:C134,2, FALSE), IF(VLOOKUP(D555,Sku_Consolidated!A2:S948,19,FALSE)="VAM",VLOOKUP(U555,Store_VAM!B2:C271,2, FALSE),VLOOKUP(U555,Store_SRP!B2:C103,2, FALSE)))</f>
      </c>
      <c r="W555">
        <f>VLOOKUP(D555,Sku_Consolidated!A2:G948, 7, FALSE)</f>
      </c>
      <c r="X555">
        <f>VLOOKUP(D555,Sku_Consolidated!A2:K948, 11, FALSE)</f>
      </c>
      <c r="Y555">
        <f>VLOOKUP(D555,Sku_Consolidated!A2:H948, 8, FALSE)</f>
      </c>
      <c r="Z555">
        <f>VLOOKUP(D555,Sku_Consolidated!A2:I948, 9, FALSE)</f>
      </c>
      <c r="AA555" t="s">
        <v>41</v>
      </c>
      <c r="AB555">
        <f>VLOOKUP(D555,Sku_Consolidated!A2:E948, {5}, FALSE)</f>
      </c>
      <c r="AC555">
        <f>IF(VLOOKUP(D555,Sku_Consolidated!A2:S948,19,FALSE)="SHOWCASE", VLOOKUP(U555,Store_Showcase!B2:N134,13, FALSE), IF(VLOOKUP(D555,Sku_Consolidated!A2:S948,19,FALSE)="VAM",VLOOKUP(U555,Store_VAM!B2:N271,13, FALSE),VLOOKUP(U555,Store_SRP!B2:N103,13, FALSE)))</f>
      </c>
      <c r="AD555">
        <f>IF(IFERROR(AC555,TRUE)=TRUE, "-","OK")</f>
      </c>
      <c r="AE555">
        <f>IF(IFERROR(VLOOKUP(U555,Store_Showcase!B2:H134,{5}, FALSE), TRUE)=TRUE, IF(IFERROR(VLOOKUP(U555,Store_SRP!B2:H103,{5}, FALSE), TRUE)=TRUE,VLOOKUP(U555,Store_VAM!B2:H271,{5}, FALSE),VLOOKUP(U555,Store_SRP!B2:H103,{5}, FALSE)), VLOOKUP(U555,Store_Showcase!B2:H134,{5}, FALSE))</f>
      </c>
      <c r="AF555">
        <f>IF(IFERROR(VLOOKUP(U555,Store_Showcase!B2:H134,{6}, FALSE), TRUE)=TRUE, IF(IFERROR(VLOOKUP(U555,Store_SRP!B2:H103,{6}, FALSE), TRUE)=TRUE,VLOOKUP(U555,Store_VAM!B2:H271,{6}, FALSE),VLOOKUP(U555,Store_SRP!B2:H103,{6}, FALSE)), VLOOKUP(U555,Store_Showcase!B2:H134,{6}, FALSE))</f>
      </c>
      <c r="AG555">
        <f>VLOOKUP(D555,Sku_Consolidated!A2:R948,18,FALSE)</f>
      </c>
      <c r="AH555">
        <f>VLOOKUP(D555,Sku_Consolidated!A2:S948,19,FALSE)</f>
      </c>
      <c r="AI555">
        <f>VLOOKUP(D555,Sku_Consolidated!A2:T948,20,FALSE)</f>
      </c>
    </row>
    <row r="556" spans="1:35" x14ac:dyDescent="0.25">
      <c r="A556">
        <v>2024</v>
      </c>
      <c r="B556" t="s">
        <v>30</v>
      </c>
      <c r="C556" t="s">
        <v>31</v>
      </c>
      <c r="D556">
        <v>104086256</v>
      </c>
      <c r="E556" t="s">
        <v>190</v>
      </c>
      <c r="F556" s="12" t="s">
        <v>122</v>
      </c>
      <c r="G556" s="12" t="s">
        <v>122</v>
      </c>
      <c r="H556" t="s">
        <v>34</v>
      </c>
      <c r="I556" s="13" t="s">
        <v>53</v>
      </c>
      <c r="J556" s="13">
        <f>IF(H556="EA", I556, 0)</f>
      </c>
      <c r="K556" s="13">
        <f>IF(H556="KG", I556, I556 * VLOOKUP(D556,Sku_Consolidated!A2:U948,21,FALSE))</f>
      </c>
      <c r="L556" s="14" t="s">
        <v>36</v>
      </c>
      <c r="M556">
        <v>88</v>
      </c>
      <c r="N556" s="14" t="s">
        <v>202</v>
      </c>
      <c r="O556" s="14" t="s">
        <v>203</v>
      </c>
      <c r="P556" s="14" t="s">
        <v>36</v>
      </c>
      <c r="Q556" s="14" t="s">
        <v>203</v>
      </c>
      <c r="R556">
        <f>IF(IFERROR(VLOOKUP(U556,Store_Showcase!B2:H134,7, FALSE), TRUE)=TRUE, IF(IFERROR(VLOOKUP(U556,Store_SRP!B2:H103,7, FALSE), TRUE)=TRUE,VLOOKUP(U556,Store_VAM!B2:H271,7, FALSE),VLOOKUP(U556,Store_SRP!B2:H103,7, FALSE)), VLOOKUP(U556,Store_Showcase!B2:H134,7, FALSE))</f>
      </c>
      <c r="S556">
        <f>IF(IFERROR(VLOOKUP(U556,Store_Showcase!B2:K134,10, FALSE), TRUE)=TRUE, IF(IFERROR(VLOOKUP(U556,Store_SRP!B2:K103,10, FALSE), TRUE)=TRUE,VLOOKUP(U556,Store_VAM!B2:K271,10, FALSE),VLOOKUP(U556,Store_SRP!B2:K103,10, FALSE)), VLOOKUP(U556,Store_Showcase!B2:K134,10, FALSE))</f>
      </c>
      <c r="T556">
        <f>IF(VLOOKUP(D556,Sku_Consolidated!A2:S948,19,FALSE)="SHOWCASE", VLOOKUP(U556,Store_Showcase!B2:L134,11, FALSE), IF(VLOOKUP(D556,Sku_Consolidated!A2:S948,19,FALSE)="VAM",VLOOKUP(U556,Store_VAM!B2:L271,11, FALSE),VLOOKUP(U556,Store_SRP!B2:L103,11, FALSE)))</f>
      </c>
      <c r="U556" s="14">
        <v>2012</v>
      </c>
      <c r="V556">
        <f>IF(VLOOKUP(D556,Sku_Consolidated!A2:S948,19,FALSE)="SHOWCASE", VLOOKUP(U556,Store_Showcase!B2:C134,2, FALSE), IF(VLOOKUP(D556,Sku_Consolidated!A2:S948,19,FALSE)="VAM",VLOOKUP(U556,Store_VAM!B2:C271,2, FALSE),VLOOKUP(U556,Store_SRP!B2:C103,2, FALSE)))</f>
      </c>
      <c r="W556">
        <f>VLOOKUP(D556,Sku_Consolidated!A2:G948, 7, FALSE)</f>
      </c>
      <c r="X556">
        <f>VLOOKUP(D556,Sku_Consolidated!A2:K948, 11, FALSE)</f>
      </c>
      <c r="Y556">
        <f>VLOOKUP(D556,Sku_Consolidated!A2:H948, 8, FALSE)</f>
      </c>
      <c r="Z556">
        <f>VLOOKUP(D556,Sku_Consolidated!A2:I948, 9, FALSE)</f>
      </c>
      <c r="AA556" t="s">
        <v>41</v>
      </c>
      <c r="AB556">
        <f>VLOOKUP(D556,Sku_Consolidated!A2:E948, {5}, FALSE)</f>
      </c>
      <c r="AC556">
        <f>IF(VLOOKUP(D556,Sku_Consolidated!A2:S948,19,FALSE)="SHOWCASE", VLOOKUP(U556,Store_Showcase!B2:N134,13, FALSE), IF(VLOOKUP(D556,Sku_Consolidated!A2:S948,19,FALSE)="VAM",VLOOKUP(U556,Store_VAM!B2:N271,13, FALSE),VLOOKUP(U556,Store_SRP!B2:N103,13, FALSE)))</f>
      </c>
      <c r="AD556">
        <f>IF(IFERROR(AC556,TRUE)=TRUE, "-","OK")</f>
      </c>
      <c r="AE556">
        <f>IF(IFERROR(VLOOKUP(U556,Store_Showcase!B2:H134,{5}, FALSE), TRUE)=TRUE, IF(IFERROR(VLOOKUP(U556,Store_SRP!B2:H103,{5}, FALSE), TRUE)=TRUE,VLOOKUP(U556,Store_VAM!B2:H271,{5}, FALSE),VLOOKUP(U556,Store_SRP!B2:H103,{5}, FALSE)), VLOOKUP(U556,Store_Showcase!B2:H134,{5}, FALSE))</f>
      </c>
      <c r="AF556">
        <f>IF(IFERROR(VLOOKUP(U556,Store_Showcase!B2:H134,{6}, FALSE), TRUE)=TRUE, IF(IFERROR(VLOOKUP(U556,Store_SRP!B2:H103,{6}, FALSE), TRUE)=TRUE,VLOOKUP(U556,Store_VAM!B2:H271,{6}, FALSE),VLOOKUP(U556,Store_SRP!B2:H103,{6}, FALSE)), VLOOKUP(U556,Store_Showcase!B2:H134,{6}, FALSE))</f>
      </c>
      <c r="AG556">
        <f>VLOOKUP(D556,Sku_Consolidated!A2:R948,18,FALSE)</f>
      </c>
      <c r="AH556">
        <f>VLOOKUP(D556,Sku_Consolidated!A2:S948,19,FALSE)</f>
      </c>
      <c r="AI556">
        <f>VLOOKUP(D556,Sku_Consolidated!A2:T948,20,FALSE)</f>
      </c>
    </row>
    <row r="557" spans="1:35" x14ac:dyDescent="0.25">
      <c r="A557">
        <v>2024</v>
      </c>
      <c r="B557" t="s">
        <v>30</v>
      </c>
      <c r="C557" t="s">
        <v>31</v>
      </c>
      <c r="D557">
        <v>21828</v>
      </c>
      <c r="E557" t="s">
        <v>921</v>
      </c>
      <c r="F557" s="12" t="s">
        <v>122</v>
      </c>
      <c r="G557" s="12" t="s">
        <v>122</v>
      </c>
      <c r="H557" t="s">
        <v>10</v>
      </c>
      <c r="I557" s="13" t="s">
        <v>1090</v>
      </c>
      <c r="J557" s="13">
        <f>IF(H557="EA", I557, 0)</f>
      </c>
      <c r="K557" s="13">
        <f>IF(H557="KG", I557, I557 * VLOOKUP(D557,Sku_Consolidated!A2:U948,21,FALSE))</f>
      </c>
      <c r="L557" s="14" t="s">
        <v>36</v>
      </c>
      <c r="M557">
        <v>88</v>
      </c>
      <c r="N557" s="14" t="s">
        <v>1091</v>
      </c>
      <c r="O557" s="14" t="s">
        <v>1092</v>
      </c>
      <c r="P557" s="14" t="s">
        <v>36</v>
      </c>
      <c r="Q557" s="14" t="s">
        <v>1092</v>
      </c>
      <c r="R557">
        <f>IF(IFERROR(VLOOKUP(U557,Store_Showcase!B2:H134,7, FALSE), TRUE)=TRUE, IF(IFERROR(VLOOKUP(U557,Store_SRP!B2:H103,7, FALSE), TRUE)=TRUE,VLOOKUP(U557,Store_VAM!B2:H271,7, FALSE),VLOOKUP(U557,Store_SRP!B2:H103,7, FALSE)), VLOOKUP(U557,Store_Showcase!B2:H134,7, FALSE))</f>
      </c>
      <c r="S557">
        <f>IF(IFERROR(VLOOKUP(U557,Store_Showcase!B2:K134,10, FALSE), TRUE)=TRUE, IF(IFERROR(VLOOKUP(U557,Store_SRP!B2:K103,10, FALSE), TRUE)=TRUE,VLOOKUP(U557,Store_VAM!B2:K271,10, FALSE),VLOOKUP(U557,Store_SRP!B2:K103,10, FALSE)), VLOOKUP(U557,Store_Showcase!B2:K134,10, FALSE))</f>
      </c>
      <c r="T557">
        <f>IF(VLOOKUP(D557,Sku_Consolidated!A2:S948,19,FALSE)="SHOWCASE", VLOOKUP(U557,Store_Showcase!B2:L134,11, FALSE), IF(VLOOKUP(D557,Sku_Consolidated!A2:S948,19,FALSE)="VAM",VLOOKUP(U557,Store_VAM!B2:L271,11, FALSE),VLOOKUP(U557,Store_SRP!B2:L103,11, FALSE)))</f>
      </c>
      <c r="U557" s="14">
        <v>2012</v>
      </c>
      <c r="V557">
        <f>IF(VLOOKUP(D557,Sku_Consolidated!A2:S948,19,FALSE)="SHOWCASE", VLOOKUP(U557,Store_Showcase!B2:C134,2, FALSE), IF(VLOOKUP(D557,Sku_Consolidated!A2:S948,19,FALSE)="VAM",VLOOKUP(U557,Store_VAM!B2:C271,2, FALSE),VLOOKUP(U557,Store_SRP!B2:C103,2, FALSE)))</f>
      </c>
      <c r="W557">
        <f>VLOOKUP(D557,Sku_Consolidated!A2:G948, 7, FALSE)</f>
      </c>
      <c r="X557">
        <f>VLOOKUP(D557,Sku_Consolidated!A2:K948, 11, FALSE)</f>
      </c>
      <c r="Y557">
        <f>VLOOKUP(D557,Sku_Consolidated!A2:H948, 8, FALSE)</f>
      </c>
      <c r="Z557">
        <f>VLOOKUP(D557,Sku_Consolidated!A2:I948, 9, FALSE)</f>
      </c>
      <c r="AA557" t="s">
        <v>41</v>
      </c>
      <c r="AB557">
        <f>VLOOKUP(D557,Sku_Consolidated!A2:E948, {5}, FALSE)</f>
      </c>
      <c r="AC557">
        <f>IF(VLOOKUP(D557,Sku_Consolidated!A2:S948,19,FALSE)="SHOWCASE", VLOOKUP(U557,Store_Showcase!B2:N134,13, FALSE), IF(VLOOKUP(D557,Sku_Consolidated!A2:S948,19,FALSE)="VAM",VLOOKUP(U557,Store_VAM!B2:N271,13, FALSE),VLOOKUP(U557,Store_SRP!B2:N103,13, FALSE)))</f>
      </c>
      <c r="AD557">
        <f>IF(IFERROR(AC557,TRUE)=TRUE, "-","OK")</f>
      </c>
      <c r="AE557">
        <f>IF(IFERROR(VLOOKUP(U557,Store_Showcase!B2:H134,{5}, FALSE), TRUE)=TRUE, IF(IFERROR(VLOOKUP(U557,Store_SRP!B2:H103,{5}, FALSE), TRUE)=TRUE,VLOOKUP(U557,Store_VAM!B2:H271,{5}, FALSE),VLOOKUP(U557,Store_SRP!B2:H103,{5}, FALSE)), VLOOKUP(U557,Store_Showcase!B2:H134,{5}, FALSE))</f>
      </c>
      <c r="AF557">
        <f>IF(IFERROR(VLOOKUP(U557,Store_Showcase!B2:H134,{6}, FALSE), TRUE)=TRUE, IF(IFERROR(VLOOKUP(U557,Store_SRP!B2:H103,{6}, FALSE), TRUE)=TRUE,VLOOKUP(U557,Store_VAM!B2:H271,{6}, FALSE),VLOOKUP(U557,Store_SRP!B2:H103,{6}, FALSE)), VLOOKUP(U557,Store_Showcase!B2:H134,{6}, FALSE))</f>
      </c>
      <c r="AG557">
        <f>VLOOKUP(D557,Sku_Consolidated!A2:R948,18,FALSE)</f>
      </c>
      <c r="AH557">
        <f>VLOOKUP(D557,Sku_Consolidated!A2:S948,19,FALSE)</f>
      </c>
      <c r="AI557">
        <f>VLOOKUP(D557,Sku_Consolidated!A2:T948,20,FALSE)</f>
      </c>
    </row>
    <row r="558" spans="1:35" x14ac:dyDescent="0.25">
      <c r="A558">
        <v>2024</v>
      </c>
      <c r="B558" t="s">
        <v>30</v>
      </c>
      <c r="C558" t="s">
        <v>31</v>
      </c>
      <c r="D558">
        <v>21834</v>
      </c>
      <c r="E558" t="s">
        <v>303</v>
      </c>
      <c r="F558" s="12" t="s">
        <v>122</v>
      </c>
      <c r="G558" s="12" t="s">
        <v>122</v>
      </c>
      <c r="H558" t="s">
        <v>10</v>
      </c>
      <c r="I558" s="13" t="s">
        <v>595</v>
      </c>
      <c r="J558" s="13">
        <f>IF(H558="EA", I558, 0)</f>
      </c>
      <c r="K558" s="13">
        <f>IF(H558="KG", I558, I558 * VLOOKUP(D558,Sku_Consolidated!A2:U948,21,FALSE))</f>
      </c>
      <c r="L558" s="14" t="s">
        <v>36</v>
      </c>
      <c r="M558">
        <v>88</v>
      </c>
      <c r="N558" s="14" t="s">
        <v>1158</v>
      </c>
      <c r="O558" s="14" t="s">
        <v>1159</v>
      </c>
      <c r="P558" s="14" t="s">
        <v>36</v>
      </c>
      <c r="Q558" s="14" t="s">
        <v>1159</v>
      </c>
      <c r="R558">
        <f>IF(IFERROR(VLOOKUP(U558,Store_Showcase!B2:H134,7, FALSE), TRUE)=TRUE, IF(IFERROR(VLOOKUP(U558,Store_SRP!B2:H103,7, FALSE), TRUE)=TRUE,VLOOKUP(U558,Store_VAM!B2:H271,7, FALSE),VLOOKUP(U558,Store_SRP!B2:H103,7, FALSE)), VLOOKUP(U558,Store_Showcase!B2:H134,7, FALSE))</f>
      </c>
      <c r="S558">
        <f>IF(IFERROR(VLOOKUP(U558,Store_Showcase!B2:K134,10, FALSE), TRUE)=TRUE, IF(IFERROR(VLOOKUP(U558,Store_SRP!B2:K103,10, FALSE), TRUE)=TRUE,VLOOKUP(U558,Store_VAM!B2:K271,10, FALSE),VLOOKUP(U558,Store_SRP!B2:K103,10, FALSE)), VLOOKUP(U558,Store_Showcase!B2:K134,10, FALSE))</f>
      </c>
      <c r="T558">
        <f>IF(VLOOKUP(D558,Sku_Consolidated!A2:S948,19,FALSE)="SHOWCASE", VLOOKUP(U558,Store_Showcase!B2:L134,11, FALSE), IF(VLOOKUP(D558,Sku_Consolidated!A2:S948,19,FALSE)="VAM",VLOOKUP(U558,Store_VAM!B2:L271,11, FALSE),VLOOKUP(U558,Store_SRP!B2:L103,11, FALSE)))</f>
      </c>
      <c r="U558" s="14">
        <v>2012</v>
      </c>
      <c r="V558">
        <f>IF(VLOOKUP(D558,Sku_Consolidated!A2:S948,19,FALSE)="SHOWCASE", VLOOKUP(U558,Store_Showcase!B2:C134,2, FALSE), IF(VLOOKUP(D558,Sku_Consolidated!A2:S948,19,FALSE)="VAM",VLOOKUP(U558,Store_VAM!B2:C271,2, FALSE),VLOOKUP(U558,Store_SRP!B2:C103,2, FALSE)))</f>
      </c>
      <c r="W558">
        <f>VLOOKUP(D558,Sku_Consolidated!A2:G948, 7, FALSE)</f>
      </c>
      <c r="X558">
        <f>VLOOKUP(D558,Sku_Consolidated!A2:K948, 11, FALSE)</f>
      </c>
      <c r="Y558">
        <f>VLOOKUP(D558,Sku_Consolidated!A2:H948, 8, FALSE)</f>
      </c>
      <c r="Z558">
        <f>VLOOKUP(D558,Sku_Consolidated!A2:I948, 9, FALSE)</f>
      </c>
      <c r="AA558" t="s">
        <v>41</v>
      </c>
      <c r="AB558">
        <f>VLOOKUP(D558,Sku_Consolidated!A2:E948, {5}, FALSE)</f>
      </c>
      <c r="AC558">
        <f>IF(VLOOKUP(D558,Sku_Consolidated!A2:S948,19,FALSE)="SHOWCASE", VLOOKUP(U558,Store_Showcase!B2:N134,13, FALSE), IF(VLOOKUP(D558,Sku_Consolidated!A2:S948,19,FALSE)="VAM",VLOOKUP(U558,Store_VAM!B2:N271,13, FALSE),VLOOKUP(U558,Store_SRP!B2:N103,13, FALSE)))</f>
      </c>
      <c r="AD558">
        <f>IF(IFERROR(AC558,TRUE)=TRUE, "-","OK")</f>
      </c>
      <c r="AE558">
        <f>IF(IFERROR(VLOOKUP(U558,Store_Showcase!B2:H134,{5}, FALSE), TRUE)=TRUE, IF(IFERROR(VLOOKUP(U558,Store_SRP!B2:H103,{5}, FALSE), TRUE)=TRUE,VLOOKUP(U558,Store_VAM!B2:H271,{5}, FALSE),VLOOKUP(U558,Store_SRP!B2:H103,{5}, FALSE)), VLOOKUP(U558,Store_Showcase!B2:H134,{5}, FALSE))</f>
      </c>
      <c r="AF558">
        <f>IF(IFERROR(VLOOKUP(U558,Store_Showcase!B2:H134,{6}, FALSE), TRUE)=TRUE, IF(IFERROR(VLOOKUP(U558,Store_SRP!B2:H103,{6}, FALSE), TRUE)=TRUE,VLOOKUP(U558,Store_VAM!B2:H271,{6}, FALSE),VLOOKUP(U558,Store_SRP!B2:H103,{6}, FALSE)), VLOOKUP(U558,Store_Showcase!B2:H134,{6}, FALSE))</f>
      </c>
      <c r="AG558">
        <f>VLOOKUP(D558,Sku_Consolidated!A2:R948,18,FALSE)</f>
      </c>
      <c r="AH558">
        <f>VLOOKUP(D558,Sku_Consolidated!A2:S948,19,FALSE)</f>
      </c>
      <c r="AI558">
        <f>VLOOKUP(D558,Sku_Consolidated!A2:T948,20,FALSE)</f>
      </c>
    </row>
    <row r="559" spans="1:35" x14ac:dyDescent="0.25">
      <c r="A559">
        <v>2024</v>
      </c>
      <c r="B559" t="s">
        <v>30</v>
      </c>
      <c r="C559" t="s">
        <v>31</v>
      </c>
      <c r="D559">
        <v>21836</v>
      </c>
      <c r="E559" t="s">
        <v>960</v>
      </c>
      <c r="F559" s="12" t="s">
        <v>122</v>
      </c>
      <c r="G559" s="12" t="s">
        <v>122</v>
      </c>
      <c r="H559" t="s">
        <v>10</v>
      </c>
      <c r="I559" s="13" t="s">
        <v>486</v>
      </c>
      <c r="J559" s="13">
        <f>IF(H559="EA", I559, 0)</f>
      </c>
      <c r="K559" s="13">
        <f>IF(H559="KG", I559, I559 * VLOOKUP(D559,Sku_Consolidated!A2:U948,21,FALSE))</f>
      </c>
      <c r="L559" s="14" t="s">
        <v>36</v>
      </c>
      <c r="M559">
        <v>88</v>
      </c>
      <c r="N559" s="14" t="s">
        <v>812</v>
      </c>
      <c r="O559" s="14" t="s">
        <v>813</v>
      </c>
      <c r="P559" s="14" t="s">
        <v>36</v>
      </c>
      <c r="Q559" s="14" t="s">
        <v>813</v>
      </c>
      <c r="R559">
        <f>IF(IFERROR(VLOOKUP(U559,Store_Showcase!B2:H134,7, FALSE), TRUE)=TRUE, IF(IFERROR(VLOOKUP(U559,Store_SRP!B2:H103,7, FALSE), TRUE)=TRUE,VLOOKUP(U559,Store_VAM!B2:H271,7, FALSE),VLOOKUP(U559,Store_SRP!B2:H103,7, FALSE)), VLOOKUP(U559,Store_Showcase!B2:H134,7, FALSE))</f>
      </c>
      <c r="S559">
        <f>IF(IFERROR(VLOOKUP(U559,Store_Showcase!B2:K134,10, FALSE), TRUE)=TRUE, IF(IFERROR(VLOOKUP(U559,Store_SRP!B2:K103,10, FALSE), TRUE)=TRUE,VLOOKUP(U559,Store_VAM!B2:K271,10, FALSE),VLOOKUP(U559,Store_SRP!B2:K103,10, FALSE)), VLOOKUP(U559,Store_Showcase!B2:K134,10, FALSE))</f>
      </c>
      <c r="T559">
        <f>IF(VLOOKUP(D559,Sku_Consolidated!A2:S948,19,FALSE)="SHOWCASE", VLOOKUP(U559,Store_Showcase!B2:L134,11, FALSE), IF(VLOOKUP(D559,Sku_Consolidated!A2:S948,19,FALSE)="VAM",VLOOKUP(U559,Store_VAM!B2:L271,11, FALSE),VLOOKUP(U559,Store_SRP!B2:L103,11, FALSE)))</f>
      </c>
      <c r="U559" s="14">
        <v>2012</v>
      </c>
      <c r="V559">
        <f>IF(VLOOKUP(D559,Sku_Consolidated!A2:S948,19,FALSE)="SHOWCASE", VLOOKUP(U559,Store_Showcase!B2:C134,2, FALSE), IF(VLOOKUP(D559,Sku_Consolidated!A2:S948,19,FALSE)="VAM",VLOOKUP(U559,Store_VAM!B2:C271,2, FALSE),VLOOKUP(U559,Store_SRP!B2:C103,2, FALSE)))</f>
      </c>
      <c r="W559">
        <f>VLOOKUP(D559,Sku_Consolidated!A2:G948, 7, FALSE)</f>
      </c>
      <c r="X559">
        <f>VLOOKUP(D559,Sku_Consolidated!A2:K948, 11, FALSE)</f>
      </c>
      <c r="Y559">
        <f>VLOOKUP(D559,Sku_Consolidated!A2:H948, 8, FALSE)</f>
      </c>
      <c r="Z559">
        <f>VLOOKUP(D559,Sku_Consolidated!A2:I948, 9, FALSE)</f>
      </c>
      <c r="AA559" t="s">
        <v>41</v>
      </c>
      <c r="AB559">
        <f>VLOOKUP(D559,Sku_Consolidated!A2:E948, {5}, FALSE)</f>
      </c>
      <c r="AC559">
        <f>IF(VLOOKUP(D559,Sku_Consolidated!A2:S948,19,FALSE)="SHOWCASE", VLOOKUP(U559,Store_Showcase!B2:N134,13, FALSE), IF(VLOOKUP(D559,Sku_Consolidated!A2:S948,19,FALSE)="VAM",VLOOKUP(U559,Store_VAM!B2:N271,13, FALSE),VLOOKUP(U559,Store_SRP!B2:N103,13, FALSE)))</f>
      </c>
      <c r="AD559">
        <f>IF(IFERROR(AC559,TRUE)=TRUE, "-","OK")</f>
      </c>
      <c r="AE559">
        <f>IF(IFERROR(VLOOKUP(U559,Store_Showcase!B2:H134,{5}, FALSE), TRUE)=TRUE, IF(IFERROR(VLOOKUP(U559,Store_SRP!B2:H103,{5}, FALSE), TRUE)=TRUE,VLOOKUP(U559,Store_VAM!B2:H271,{5}, FALSE),VLOOKUP(U559,Store_SRP!B2:H103,{5}, FALSE)), VLOOKUP(U559,Store_Showcase!B2:H134,{5}, FALSE))</f>
      </c>
      <c r="AF559">
        <f>IF(IFERROR(VLOOKUP(U559,Store_Showcase!B2:H134,{6}, FALSE), TRUE)=TRUE, IF(IFERROR(VLOOKUP(U559,Store_SRP!B2:H103,{6}, FALSE), TRUE)=TRUE,VLOOKUP(U559,Store_VAM!B2:H271,{6}, FALSE),VLOOKUP(U559,Store_SRP!B2:H103,{6}, FALSE)), VLOOKUP(U559,Store_Showcase!B2:H134,{6}, FALSE))</f>
      </c>
      <c r="AG559">
        <f>VLOOKUP(D559,Sku_Consolidated!A2:R948,18,FALSE)</f>
      </c>
      <c r="AH559">
        <f>VLOOKUP(D559,Sku_Consolidated!A2:S948,19,FALSE)</f>
      </c>
      <c r="AI559">
        <f>VLOOKUP(D559,Sku_Consolidated!A2:T948,20,FALSE)</f>
      </c>
    </row>
    <row r="560" spans="1:35" x14ac:dyDescent="0.25">
      <c r="A560">
        <v>2024</v>
      </c>
      <c r="B560" t="s">
        <v>30</v>
      </c>
      <c r="C560" t="s">
        <v>31</v>
      </c>
      <c r="D560">
        <v>21837</v>
      </c>
      <c r="E560" t="s">
        <v>519</v>
      </c>
      <c r="F560" s="12" t="s">
        <v>122</v>
      </c>
      <c r="G560" s="12" t="s">
        <v>122</v>
      </c>
      <c r="H560" t="s">
        <v>10</v>
      </c>
      <c r="I560" s="13" t="s">
        <v>728</v>
      </c>
      <c r="J560" s="13">
        <f>IF(H560="EA", I560, 0)</f>
      </c>
      <c r="K560" s="13">
        <f>IF(H560="KG", I560, I560 * VLOOKUP(D560,Sku_Consolidated!A2:U948,21,FALSE))</f>
      </c>
      <c r="L560" s="14" t="s">
        <v>36</v>
      </c>
      <c r="M560">
        <v>88</v>
      </c>
      <c r="N560" s="14" t="s">
        <v>1160</v>
      </c>
      <c r="O560" s="14" t="s">
        <v>1161</v>
      </c>
      <c r="P560" s="14" t="s">
        <v>36</v>
      </c>
      <c r="Q560" s="14" t="s">
        <v>1161</v>
      </c>
      <c r="R560">
        <f>IF(IFERROR(VLOOKUP(U560,Store_Showcase!B2:H134,7, FALSE), TRUE)=TRUE, IF(IFERROR(VLOOKUP(U560,Store_SRP!B2:H103,7, FALSE), TRUE)=TRUE,VLOOKUP(U560,Store_VAM!B2:H271,7, FALSE),VLOOKUP(U560,Store_SRP!B2:H103,7, FALSE)), VLOOKUP(U560,Store_Showcase!B2:H134,7, FALSE))</f>
      </c>
      <c r="S560">
        <f>IF(IFERROR(VLOOKUP(U560,Store_Showcase!B2:K134,10, FALSE), TRUE)=TRUE, IF(IFERROR(VLOOKUP(U560,Store_SRP!B2:K103,10, FALSE), TRUE)=TRUE,VLOOKUP(U560,Store_VAM!B2:K271,10, FALSE),VLOOKUP(U560,Store_SRP!B2:K103,10, FALSE)), VLOOKUP(U560,Store_Showcase!B2:K134,10, FALSE))</f>
      </c>
      <c r="T560">
        <f>IF(VLOOKUP(D560,Sku_Consolidated!A2:S948,19,FALSE)="SHOWCASE", VLOOKUP(U560,Store_Showcase!B2:L134,11, FALSE), IF(VLOOKUP(D560,Sku_Consolidated!A2:S948,19,FALSE)="VAM",VLOOKUP(U560,Store_VAM!B2:L271,11, FALSE),VLOOKUP(U560,Store_SRP!B2:L103,11, FALSE)))</f>
      </c>
      <c r="U560" s="14">
        <v>2012</v>
      </c>
      <c r="V560">
        <f>IF(VLOOKUP(D560,Sku_Consolidated!A2:S948,19,FALSE)="SHOWCASE", VLOOKUP(U560,Store_Showcase!B2:C134,2, FALSE), IF(VLOOKUP(D560,Sku_Consolidated!A2:S948,19,FALSE)="VAM",VLOOKUP(U560,Store_VAM!B2:C271,2, FALSE),VLOOKUP(U560,Store_SRP!B2:C103,2, FALSE)))</f>
      </c>
      <c r="W560">
        <f>VLOOKUP(D560,Sku_Consolidated!A2:G948, 7, FALSE)</f>
      </c>
      <c r="X560">
        <f>VLOOKUP(D560,Sku_Consolidated!A2:K948, 11, FALSE)</f>
      </c>
      <c r="Y560">
        <f>VLOOKUP(D560,Sku_Consolidated!A2:H948, 8, FALSE)</f>
      </c>
      <c r="Z560">
        <f>VLOOKUP(D560,Sku_Consolidated!A2:I948, 9, FALSE)</f>
      </c>
      <c r="AA560" t="s">
        <v>41</v>
      </c>
      <c r="AB560">
        <f>VLOOKUP(D560,Sku_Consolidated!A2:E948, {5}, FALSE)</f>
      </c>
      <c r="AC560">
        <f>IF(VLOOKUP(D560,Sku_Consolidated!A2:S948,19,FALSE)="SHOWCASE", VLOOKUP(U560,Store_Showcase!B2:N134,13, FALSE), IF(VLOOKUP(D560,Sku_Consolidated!A2:S948,19,FALSE)="VAM",VLOOKUP(U560,Store_VAM!B2:N271,13, FALSE),VLOOKUP(U560,Store_SRP!B2:N103,13, FALSE)))</f>
      </c>
      <c r="AD560">
        <f>IF(IFERROR(AC560,TRUE)=TRUE, "-","OK")</f>
      </c>
      <c r="AE560">
        <f>IF(IFERROR(VLOOKUP(U560,Store_Showcase!B2:H134,{5}, FALSE), TRUE)=TRUE, IF(IFERROR(VLOOKUP(U560,Store_SRP!B2:H103,{5}, FALSE), TRUE)=TRUE,VLOOKUP(U560,Store_VAM!B2:H271,{5}, FALSE),VLOOKUP(U560,Store_SRP!B2:H103,{5}, FALSE)), VLOOKUP(U560,Store_Showcase!B2:H134,{5}, FALSE))</f>
      </c>
      <c r="AF560">
        <f>IF(IFERROR(VLOOKUP(U560,Store_Showcase!B2:H134,{6}, FALSE), TRUE)=TRUE, IF(IFERROR(VLOOKUP(U560,Store_SRP!B2:H103,{6}, FALSE), TRUE)=TRUE,VLOOKUP(U560,Store_VAM!B2:H271,{6}, FALSE),VLOOKUP(U560,Store_SRP!B2:H103,{6}, FALSE)), VLOOKUP(U560,Store_Showcase!B2:H134,{6}, FALSE))</f>
      </c>
      <c r="AG560">
        <f>VLOOKUP(D560,Sku_Consolidated!A2:R948,18,FALSE)</f>
      </c>
      <c r="AH560">
        <f>VLOOKUP(D560,Sku_Consolidated!A2:S948,19,FALSE)</f>
      </c>
      <c r="AI560">
        <f>VLOOKUP(D560,Sku_Consolidated!A2:T948,20,FALSE)</f>
      </c>
    </row>
    <row r="561" spans="1:35" x14ac:dyDescent="0.25">
      <c r="A561">
        <v>2024</v>
      </c>
      <c r="B561" t="s">
        <v>30</v>
      </c>
      <c r="C561" t="s">
        <v>31</v>
      </c>
      <c r="D561">
        <v>21843</v>
      </c>
      <c r="E561" t="s">
        <v>216</v>
      </c>
      <c r="F561" s="12" t="s">
        <v>122</v>
      </c>
      <c r="G561" s="12" t="s">
        <v>122</v>
      </c>
      <c r="H561" t="s">
        <v>10</v>
      </c>
      <c r="I561" s="13" t="s">
        <v>1162</v>
      </c>
      <c r="J561" s="13">
        <f>IF(H561="EA", I561, 0)</f>
      </c>
      <c r="K561" s="13">
        <f>IF(H561="KG", I561, I561 * VLOOKUP(D561,Sku_Consolidated!A2:U948,21,FALSE))</f>
      </c>
      <c r="L561" s="14" t="s">
        <v>36</v>
      </c>
      <c r="M561">
        <v>88</v>
      </c>
      <c r="N561" s="14" t="s">
        <v>1163</v>
      </c>
      <c r="O561" s="14" t="s">
        <v>1164</v>
      </c>
      <c r="P561" s="14" t="s">
        <v>36</v>
      </c>
      <c r="Q561" s="14" t="s">
        <v>1164</v>
      </c>
      <c r="R561">
        <f>IF(IFERROR(VLOOKUP(U561,Store_Showcase!B2:H134,7, FALSE), TRUE)=TRUE, IF(IFERROR(VLOOKUP(U561,Store_SRP!B2:H103,7, FALSE), TRUE)=TRUE,VLOOKUP(U561,Store_VAM!B2:H271,7, FALSE),VLOOKUP(U561,Store_SRP!B2:H103,7, FALSE)), VLOOKUP(U561,Store_Showcase!B2:H134,7, FALSE))</f>
      </c>
      <c r="S561">
        <f>IF(IFERROR(VLOOKUP(U561,Store_Showcase!B2:K134,10, FALSE), TRUE)=TRUE, IF(IFERROR(VLOOKUP(U561,Store_SRP!B2:K103,10, FALSE), TRUE)=TRUE,VLOOKUP(U561,Store_VAM!B2:K271,10, FALSE),VLOOKUP(U561,Store_SRP!B2:K103,10, FALSE)), VLOOKUP(U561,Store_Showcase!B2:K134,10, FALSE))</f>
      </c>
      <c r="T561">
        <f>IF(VLOOKUP(D561,Sku_Consolidated!A2:S948,19,FALSE)="SHOWCASE", VLOOKUP(U561,Store_Showcase!B2:L134,11, FALSE), IF(VLOOKUP(D561,Sku_Consolidated!A2:S948,19,FALSE)="VAM",VLOOKUP(U561,Store_VAM!B2:L271,11, FALSE),VLOOKUP(U561,Store_SRP!B2:L103,11, FALSE)))</f>
      </c>
      <c r="U561" s="14">
        <v>2012</v>
      </c>
      <c r="V561">
        <f>IF(VLOOKUP(D561,Sku_Consolidated!A2:S948,19,FALSE)="SHOWCASE", VLOOKUP(U561,Store_Showcase!B2:C134,2, FALSE), IF(VLOOKUP(D561,Sku_Consolidated!A2:S948,19,FALSE)="VAM",VLOOKUP(U561,Store_VAM!B2:C271,2, FALSE),VLOOKUP(U561,Store_SRP!B2:C103,2, FALSE)))</f>
      </c>
      <c r="W561">
        <f>VLOOKUP(D561,Sku_Consolidated!A2:G948, 7, FALSE)</f>
      </c>
      <c r="X561">
        <f>VLOOKUP(D561,Sku_Consolidated!A2:K948, 11, FALSE)</f>
      </c>
      <c r="Y561">
        <f>VLOOKUP(D561,Sku_Consolidated!A2:H948, 8, FALSE)</f>
      </c>
      <c r="Z561">
        <f>VLOOKUP(D561,Sku_Consolidated!A2:I948, 9, FALSE)</f>
      </c>
      <c r="AA561" t="s">
        <v>41</v>
      </c>
      <c r="AB561">
        <f>VLOOKUP(D561,Sku_Consolidated!A2:E948, {5}, FALSE)</f>
      </c>
      <c r="AC561">
        <f>IF(VLOOKUP(D561,Sku_Consolidated!A2:S948,19,FALSE)="SHOWCASE", VLOOKUP(U561,Store_Showcase!B2:N134,13, FALSE), IF(VLOOKUP(D561,Sku_Consolidated!A2:S948,19,FALSE)="VAM",VLOOKUP(U561,Store_VAM!B2:N271,13, FALSE),VLOOKUP(U561,Store_SRP!B2:N103,13, FALSE)))</f>
      </c>
      <c r="AD561">
        <f>IF(IFERROR(AC561,TRUE)=TRUE, "-","OK")</f>
      </c>
      <c r="AE561">
        <f>IF(IFERROR(VLOOKUP(U561,Store_Showcase!B2:H134,{5}, FALSE), TRUE)=TRUE, IF(IFERROR(VLOOKUP(U561,Store_SRP!B2:H103,{5}, FALSE), TRUE)=TRUE,VLOOKUP(U561,Store_VAM!B2:H271,{5}, FALSE),VLOOKUP(U561,Store_SRP!B2:H103,{5}, FALSE)), VLOOKUP(U561,Store_Showcase!B2:H134,{5}, FALSE))</f>
      </c>
      <c r="AF561">
        <f>IF(IFERROR(VLOOKUP(U561,Store_Showcase!B2:H134,{6}, FALSE), TRUE)=TRUE, IF(IFERROR(VLOOKUP(U561,Store_SRP!B2:H103,{6}, FALSE), TRUE)=TRUE,VLOOKUP(U561,Store_VAM!B2:H271,{6}, FALSE),VLOOKUP(U561,Store_SRP!B2:H103,{6}, FALSE)), VLOOKUP(U561,Store_Showcase!B2:H134,{6}, FALSE))</f>
      </c>
      <c r="AG561">
        <f>VLOOKUP(D561,Sku_Consolidated!A2:R948,18,FALSE)</f>
      </c>
      <c r="AH561">
        <f>VLOOKUP(D561,Sku_Consolidated!A2:S948,19,FALSE)</f>
      </c>
      <c r="AI561">
        <f>VLOOKUP(D561,Sku_Consolidated!A2:T948,20,FALSE)</f>
      </c>
    </row>
    <row r="562" spans="1:35" x14ac:dyDescent="0.25">
      <c r="A562">
        <v>2024</v>
      </c>
      <c r="B562" t="s">
        <v>30</v>
      </c>
      <c r="C562" t="s">
        <v>31</v>
      </c>
      <c r="D562">
        <v>21844</v>
      </c>
      <c r="E562" t="s">
        <v>220</v>
      </c>
      <c r="F562" s="12" t="s">
        <v>122</v>
      </c>
      <c r="G562" s="12" t="s">
        <v>122</v>
      </c>
      <c r="H562" t="s">
        <v>10</v>
      </c>
      <c r="I562" s="13" t="s">
        <v>1165</v>
      </c>
      <c r="J562" s="13">
        <f>IF(H562="EA", I562, 0)</f>
      </c>
      <c r="K562" s="13">
        <f>IF(H562="KG", I562, I562 * VLOOKUP(D562,Sku_Consolidated!A2:U948,21,FALSE))</f>
      </c>
      <c r="L562" s="14" t="s">
        <v>36</v>
      </c>
      <c r="M562">
        <v>88</v>
      </c>
      <c r="N562" s="14" t="s">
        <v>1166</v>
      </c>
      <c r="O562" s="14" t="s">
        <v>1167</v>
      </c>
      <c r="P562" s="14" t="s">
        <v>36</v>
      </c>
      <c r="Q562" s="14" t="s">
        <v>1167</v>
      </c>
      <c r="R562">
        <f>IF(IFERROR(VLOOKUP(U562,Store_Showcase!B2:H134,7, FALSE), TRUE)=TRUE, IF(IFERROR(VLOOKUP(U562,Store_SRP!B2:H103,7, FALSE), TRUE)=TRUE,VLOOKUP(U562,Store_VAM!B2:H271,7, FALSE),VLOOKUP(U562,Store_SRP!B2:H103,7, FALSE)), VLOOKUP(U562,Store_Showcase!B2:H134,7, FALSE))</f>
      </c>
      <c r="S562">
        <f>IF(IFERROR(VLOOKUP(U562,Store_Showcase!B2:K134,10, FALSE), TRUE)=TRUE, IF(IFERROR(VLOOKUP(U562,Store_SRP!B2:K103,10, FALSE), TRUE)=TRUE,VLOOKUP(U562,Store_VAM!B2:K271,10, FALSE),VLOOKUP(U562,Store_SRP!B2:K103,10, FALSE)), VLOOKUP(U562,Store_Showcase!B2:K134,10, FALSE))</f>
      </c>
      <c r="T562">
        <f>IF(VLOOKUP(D562,Sku_Consolidated!A2:S948,19,FALSE)="SHOWCASE", VLOOKUP(U562,Store_Showcase!B2:L134,11, FALSE), IF(VLOOKUP(D562,Sku_Consolidated!A2:S948,19,FALSE)="VAM",VLOOKUP(U562,Store_VAM!B2:L271,11, FALSE),VLOOKUP(U562,Store_SRP!B2:L103,11, FALSE)))</f>
      </c>
      <c r="U562" s="14">
        <v>2012</v>
      </c>
      <c r="V562">
        <f>IF(VLOOKUP(D562,Sku_Consolidated!A2:S948,19,FALSE)="SHOWCASE", VLOOKUP(U562,Store_Showcase!B2:C134,2, FALSE), IF(VLOOKUP(D562,Sku_Consolidated!A2:S948,19,FALSE)="VAM",VLOOKUP(U562,Store_VAM!B2:C271,2, FALSE),VLOOKUP(U562,Store_SRP!B2:C103,2, FALSE)))</f>
      </c>
      <c r="W562">
        <f>VLOOKUP(D562,Sku_Consolidated!A2:G948, 7, FALSE)</f>
      </c>
      <c r="X562">
        <f>VLOOKUP(D562,Sku_Consolidated!A2:K948, 11, FALSE)</f>
      </c>
      <c r="Y562">
        <f>VLOOKUP(D562,Sku_Consolidated!A2:H948, 8, FALSE)</f>
      </c>
      <c r="Z562">
        <f>VLOOKUP(D562,Sku_Consolidated!A2:I948, 9, FALSE)</f>
      </c>
      <c r="AA562" t="s">
        <v>41</v>
      </c>
      <c r="AB562">
        <f>VLOOKUP(D562,Sku_Consolidated!A2:E948, {5}, FALSE)</f>
      </c>
      <c r="AC562">
        <f>IF(VLOOKUP(D562,Sku_Consolidated!A2:S948,19,FALSE)="SHOWCASE", VLOOKUP(U562,Store_Showcase!B2:N134,13, FALSE), IF(VLOOKUP(D562,Sku_Consolidated!A2:S948,19,FALSE)="VAM",VLOOKUP(U562,Store_VAM!B2:N271,13, FALSE),VLOOKUP(U562,Store_SRP!B2:N103,13, FALSE)))</f>
      </c>
      <c r="AD562">
        <f>IF(IFERROR(AC562,TRUE)=TRUE, "-","OK")</f>
      </c>
      <c r="AE562">
        <f>IF(IFERROR(VLOOKUP(U562,Store_Showcase!B2:H134,{5}, FALSE), TRUE)=TRUE, IF(IFERROR(VLOOKUP(U562,Store_SRP!B2:H103,{5}, FALSE), TRUE)=TRUE,VLOOKUP(U562,Store_VAM!B2:H271,{5}, FALSE),VLOOKUP(U562,Store_SRP!B2:H103,{5}, FALSE)), VLOOKUP(U562,Store_Showcase!B2:H134,{5}, FALSE))</f>
      </c>
      <c r="AF562">
        <f>IF(IFERROR(VLOOKUP(U562,Store_Showcase!B2:H134,{6}, FALSE), TRUE)=TRUE, IF(IFERROR(VLOOKUP(U562,Store_SRP!B2:H103,{6}, FALSE), TRUE)=TRUE,VLOOKUP(U562,Store_VAM!B2:H271,{6}, FALSE),VLOOKUP(U562,Store_SRP!B2:H103,{6}, FALSE)), VLOOKUP(U562,Store_Showcase!B2:H134,{6}, FALSE))</f>
      </c>
      <c r="AG562">
        <f>VLOOKUP(D562,Sku_Consolidated!A2:R948,18,FALSE)</f>
      </c>
      <c r="AH562">
        <f>VLOOKUP(D562,Sku_Consolidated!A2:S948,19,FALSE)</f>
      </c>
      <c r="AI562">
        <f>VLOOKUP(D562,Sku_Consolidated!A2:T948,20,FALSE)</f>
      </c>
    </row>
    <row r="563" spans="1:35" x14ac:dyDescent="0.25">
      <c r="A563">
        <v>2024</v>
      </c>
      <c r="B563" t="s">
        <v>30</v>
      </c>
      <c r="C563" t="s">
        <v>31</v>
      </c>
      <c r="D563">
        <v>21854</v>
      </c>
      <c r="E563" t="s">
        <v>315</v>
      </c>
      <c r="F563" s="12" t="s">
        <v>122</v>
      </c>
      <c r="G563" s="12" t="s">
        <v>122</v>
      </c>
      <c r="H563" t="s">
        <v>10</v>
      </c>
      <c r="I563" s="13" t="s">
        <v>595</v>
      </c>
      <c r="J563" s="13">
        <f>IF(H563="EA", I563, 0)</f>
      </c>
      <c r="K563" s="13">
        <f>IF(H563="KG", I563, I563 * VLOOKUP(D563,Sku_Consolidated!A2:U948,21,FALSE))</f>
      </c>
      <c r="L563" s="14" t="s">
        <v>36</v>
      </c>
      <c r="M563">
        <v>88</v>
      </c>
      <c r="N563" s="14" t="s">
        <v>1168</v>
      </c>
      <c r="O563" s="14" t="s">
        <v>1169</v>
      </c>
      <c r="P563" s="14" t="s">
        <v>36</v>
      </c>
      <c r="Q563" s="14" t="s">
        <v>1169</v>
      </c>
      <c r="R563">
        <f>IF(IFERROR(VLOOKUP(U563,Store_Showcase!B2:H134,7, FALSE), TRUE)=TRUE, IF(IFERROR(VLOOKUP(U563,Store_SRP!B2:H103,7, FALSE), TRUE)=TRUE,VLOOKUP(U563,Store_VAM!B2:H271,7, FALSE),VLOOKUP(U563,Store_SRP!B2:H103,7, FALSE)), VLOOKUP(U563,Store_Showcase!B2:H134,7, FALSE))</f>
      </c>
      <c r="S563">
        <f>IF(IFERROR(VLOOKUP(U563,Store_Showcase!B2:K134,10, FALSE), TRUE)=TRUE, IF(IFERROR(VLOOKUP(U563,Store_SRP!B2:K103,10, FALSE), TRUE)=TRUE,VLOOKUP(U563,Store_VAM!B2:K271,10, FALSE),VLOOKUP(U563,Store_SRP!B2:K103,10, FALSE)), VLOOKUP(U563,Store_Showcase!B2:K134,10, FALSE))</f>
      </c>
      <c r="T563">
        <f>IF(VLOOKUP(D563,Sku_Consolidated!A2:S948,19,FALSE)="SHOWCASE", VLOOKUP(U563,Store_Showcase!B2:L134,11, FALSE), IF(VLOOKUP(D563,Sku_Consolidated!A2:S948,19,FALSE)="VAM",VLOOKUP(U563,Store_VAM!B2:L271,11, FALSE),VLOOKUP(U563,Store_SRP!B2:L103,11, FALSE)))</f>
      </c>
      <c r="U563" s="14">
        <v>2012</v>
      </c>
      <c r="V563">
        <f>IF(VLOOKUP(D563,Sku_Consolidated!A2:S948,19,FALSE)="SHOWCASE", VLOOKUP(U563,Store_Showcase!B2:C134,2, FALSE), IF(VLOOKUP(D563,Sku_Consolidated!A2:S948,19,FALSE)="VAM",VLOOKUP(U563,Store_VAM!B2:C271,2, FALSE),VLOOKUP(U563,Store_SRP!B2:C103,2, FALSE)))</f>
      </c>
      <c r="W563">
        <f>VLOOKUP(D563,Sku_Consolidated!A2:G948, 7, FALSE)</f>
      </c>
      <c r="X563">
        <f>VLOOKUP(D563,Sku_Consolidated!A2:K948, 11, FALSE)</f>
      </c>
      <c r="Y563">
        <f>VLOOKUP(D563,Sku_Consolidated!A2:H948, 8, FALSE)</f>
      </c>
      <c r="Z563">
        <f>VLOOKUP(D563,Sku_Consolidated!A2:I948, 9, FALSE)</f>
      </c>
      <c r="AA563" t="s">
        <v>41</v>
      </c>
      <c r="AB563">
        <f>VLOOKUP(D563,Sku_Consolidated!A2:E948, {5}, FALSE)</f>
      </c>
      <c r="AC563">
        <f>IF(VLOOKUP(D563,Sku_Consolidated!A2:S948,19,FALSE)="SHOWCASE", VLOOKUP(U563,Store_Showcase!B2:N134,13, FALSE), IF(VLOOKUP(D563,Sku_Consolidated!A2:S948,19,FALSE)="VAM",VLOOKUP(U563,Store_VAM!B2:N271,13, FALSE),VLOOKUP(U563,Store_SRP!B2:N103,13, FALSE)))</f>
      </c>
      <c r="AD563">
        <f>IF(IFERROR(AC563,TRUE)=TRUE, "-","OK")</f>
      </c>
      <c r="AE563">
        <f>IF(IFERROR(VLOOKUP(U563,Store_Showcase!B2:H134,{5}, FALSE), TRUE)=TRUE, IF(IFERROR(VLOOKUP(U563,Store_SRP!B2:H103,{5}, FALSE), TRUE)=TRUE,VLOOKUP(U563,Store_VAM!B2:H271,{5}, FALSE),VLOOKUP(U563,Store_SRP!B2:H103,{5}, FALSE)), VLOOKUP(U563,Store_Showcase!B2:H134,{5}, FALSE))</f>
      </c>
      <c r="AF563">
        <f>IF(IFERROR(VLOOKUP(U563,Store_Showcase!B2:H134,{6}, FALSE), TRUE)=TRUE, IF(IFERROR(VLOOKUP(U563,Store_SRP!B2:H103,{6}, FALSE), TRUE)=TRUE,VLOOKUP(U563,Store_VAM!B2:H271,{6}, FALSE),VLOOKUP(U563,Store_SRP!B2:H103,{6}, FALSE)), VLOOKUP(U563,Store_Showcase!B2:H134,{6}, FALSE))</f>
      </c>
      <c r="AG563">
        <f>VLOOKUP(D563,Sku_Consolidated!A2:R948,18,FALSE)</f>
      </c>
      <c r="AH563">
        <f>VLOOKUP(D563,Sku_Consolidated!A2:S948,19,FALSE)</f>
      </c>
      <c r="AI563">
        <f>VLOOKUP(D563,Sku_Consolidated!A2:T948,20,FALSE)</f>
      </c>
    </row>
    <row r="564" spans="1:35" x14ac:dyDescent="0.25">
      <c r="A564">
        <v>2024</v>
      </c>
      <c r="B564" t="s">
        <v>30</v>
      </c>
      <c r="C564" t="s">
        <v>31</v>
      </c>
      <c r="D564">
        <v>21859</v>
      </c>
      <c r="E564" t="s">
        <v>368</v>
      </c>
      <c r="F564" s="12" t="s">
        <v>122</v>
      </c>
      <c r="G564" s="12" t="s">
        <v>122</v>
      </c>
      <c r="H564" t="s">
        <v>10</v>
      </c>
      <c r="I564" s="13" t="s">
        <v>35</v>
      </c>
      <c r="J564" s="13">
        <f>IF(H564="EA", I564, 0)</f>
      </c>
      <c r="K564" s="13">
        <f>IF(H564="KG", I564, I564 * VLOOKUP(D564,Sku_Consolidated!A2:U948,21,FALSE))</f>
      </c>
      <c r="L564" s="14" t="s">
        <v>36</v>
      </c>
      <c r="M564">
        <v>88</v>
      </c>
      <c r="N564" s="14" t="s">
        <v>1170</v>
      </c>
      <c r="O564" s="14" t="s">
        <v>1171</v>
      </c>
      <c r="P564" s="14" t="s">
        <v>36</v>
      </c>
      <c r="Q564" s="14" t="s">
        <v>1171</v>
      </c>
      <c r="R564">
        <f>IF(IFERROR(VLOOKUP(U564,Store_Showcase!B2:H134,7, FALSE), TRUE)=TRUE, IF(IFERROR(VLOOKUP(U564,Store_SRP!B2:H103,7, FALSE), TRUE)=TRUE,VLOOKUP(U564,Store_VAM!B2:H271,7, FALSE),VLOOKUP(U564,Store_SRP!B2:H103,7, FALSE)), VLOOKUP(U564,Store_Showcase!B2:H134,7, FALSE))</f>
      </c>
      <c r="S564">
        <f>IF(IFERROR(VLOOKUP(U564,Store_Showcase!B2:K134,10, FALSE), TRUE)=TRUE, IF(IFERROR(VLOOKUP(U564,Store_SRP!B2:K103,10, FALSE), TRUE)=TRUE,VLOOKUP(U564,Store_VAM!B2:K271,10, FALSE),VLOOKUP(U564,Store_SRP!B2:K103,10, FALSE)), VLOOKUP(U564,Store_Showcase!B2:K134,10, FALSE))</f>
      </c>
      <c r="T564">
        <f>IF(VLOOKUP(D564,Sku_Consolidated!A2:S948,19,FALSE)="SHOWCASE", VLOOKUP(U564,Store_Showcase!B2:L134,11, FALSE), IF(VLOOKUP(D564,Sku_Consolidated!A2:S948,19,FALSE)="VAM",VLOOKUP(U564,Store_VAM!B2:L271,11, FALSE),VLOOKUP(U564,Store_SRP!B2:L103,11, FALSE)))</f>
      </c>
      <c r="U564" s="14">
        <v>2012</v>
      </c>
      <c r="V564">
        <f>IF(VLOOKUP(D564,Sku_Consolidated!A2:S948,19,FALSE)="SHOWCASE", VLOOKUP(U564,Store_Showcase!B2:C134,2, FALSE), IF(VLOOKUP(D564,Sku_Consolidated!A2:S948,19,FALSE)="VAM",VLOOKUP(U564,Store_VAM!B2:C271,2, FALSE),VLOOKUP(U564,Store_SRP!B2:C103,2, FALSE)))</f>
      </c>
      <c r="W564">
        <f>VLOOKUP(D564,Sku_Consolidated!A2:G948, 7, FALSE)</f>
      </c>
      <c r="X564">
        <f>VLOOKUP(D564,Sku_Consolidated!A2:K948, 11, FALSE)</f>
      </c>
      <c r="Y564">
        <f>VLOOKUP(D564,Sku_Consolidated!A2:H948, 8, FALSE)</f>
      </c>
      <c r="Z564">
        <f>VLOOKUP(D564,Sku_Consolidated!A2:I948, 9, FALSE)</f>
      </c>
      <c r="AA564" t="s">
        <v>41</v>
      </c>
      <c r="AB564">
        <f>VLOOKUP(D564,Sku_Consolidated!A2:E948, {5}, FALSE)</f>
      </c>
      <c r="AC564">
        <f>IF(VLOOKUP(D564,Sku_Consolidated!A2:S948,19,FALSE)="SHOWCASE", VLOOKUP(U564,Store_Showcase!B2:N134,13, FALSE), IF(VLOOKUP(D564,Sku_Consolidated!A2:S948,19,FALSE)="VAM",VLOOKUP(U564,Store_VAM!B2:N271,13, FALSE),VLOOKUP(U564,Store_SRP!B2:N103,13, FALSE)))</f>
      </c>
      <c r="AD564">
        <f>IF(IFERROR(AC564,TRUE)=TRUE, "-","OK")</f>
      </c>
      <c r="AE564">
        <f>IF(IFERROR(VLOOKUP(U564,Store_Showcase!B2:H134,{5}, FALSE), TRUE)=TRUE, IF(IFERROR(VLOOKUP(U564,Store_SRP!B2:H103,{5}, FALSE), TRUE)=TRUE,VLOOKUP(U564,Store_VAM!B2:H271,{5}, FALSE),VLOOKUP(U564,Store_SRP!B2:H103,{5}, FALSE)), VLOOKUP(U564,Store_Showcase!B2:H134,{5}, FALSE))</f>
      </c>
      <c r="AF564">
        <f>IF(IFERROR(VLOOKUP(U564,Store_Showcase!B2:H134,{6}, FALSE), TRUE)=TRUE, IF(IFERROR(VLOOKUP(U564,Store_SRP!B2:H103,{6}, FALSE), TRUE)=TRUE,VLOOKUP(U564,Store_VAM!B2:H271,{6}, FALSE),VLOOKUP(U564,Store_SRP!B2:H103,{6}, FALSE)), VLOOKUP(U564,Store_Showcase!B2:H134,{6}, FALSE))</f>
      </c>
      <c r="AG564">
        <f>VLOOKUP(D564,Sku_Consolidated!A2:R948,18,FALSE)</f>
      </c>
      <c r="AH564">
        <f>VLOOKUP(D564,Sku_Consolidated!A2:S948,19,FALSE)</f>
      </c>
      <c r="AI564">
        <f>VLOOKUP(D564,Sku_Consolidated!A2:T948,20,FALSE)</f>
      </c>
    </row>
    <row r="565" spans="1:35" x14ac:dyDescent="0.25">
      <c r="A565">
        <v>2024</v>
      </c>
      <c r="B565" t="s">
        <v>30</v>
      </c>
      <c r="C565" t="s">
        <v>31</v>
      </c>
      <c r="D565">
        <v>21862</v>
      </c>
      <c r="E565" t="s">
        <v>443</v>
      </c>
      <c r="F565" s="12" t="s">
        <v>122</v>
      </c>
      <c r="G565" s="12" t="s">
        <v>122</v>
      </c>
      <c r="H565" t="s">
        <v>10</v>
      </c>
      <c r="I565" s="13" t="s">
        <v>1172</v>
      </c>
      <c r="J565" s="13">
        <f>IF(H565="EA", I565, 0)</f>
      </c>
      <c r="K565" s="13">
        <f>IF(H565="KG", I565, I565 * VLOOKUP(D565,Sku_Consolidated!A2:U948,21,FALSE))</f>
      </c>
      <c r="L565" s="14" t="s">
        <v>36</v>
      </c>
      <c r="M565">
        <v>88</v>
      </c>
      <c r="N565" s="14" t="s">
        <v>1173</v>
      </c>
      <c r="O565" s="14" t="s">
        <v>1174</v>
      </c>
      <c r="P565" s="14" t="s">
        <v>36</v>
      </c>
      <c r="Q565" s="14" t="s">
        <v>1174</v>
      </c>
      <c r="R565">
        <f>IF(IFERROR(VLOOKUP(U565,Store_Showcase!B2:H134,7, FALSE), TRUE)=TRUE, IF(IFERROR(VLOOKUP(U565,Store_SRP!B2:H103,7, FALSE), TRUE)=TRUE,VLOOKUP(U565,Store_VAM!B2:H271,7, FALSE),VLOOKUP(U565,Store_SRP!B2:H103,7, FALSE)), VLOOKUP(U565,Store_Showcase!B2:H134,7, FALSE))</f>
      </c>
      <c r="S565">
        <f>IF(IFERROR(VLOOKUP(U565,Store_Showcase!B2:K134,10, FALSE), TRUE)=TRUE, IF(IFERROR(VLOOKUP(U565,Store_SRP!B2:K103,10, FALSE), TRUE)=TRUE,VLOOKUP(U565,Store_VAM!B2:K271,10, FALSE),VLOOKUP(U565,Store_SRP!B2:K103,10, FALSE)), VLOOKUP(U565,Store_Showcase!B2:K134,10, FALSE))</f>
      </c>
      <c r="T565">
        <f>IF(VLOOKUP(D565,Sku_Consolidated!A2:S948,19,FALSE)="SHOWCASE", VLOOKUP(U565,Store_Showcase!B2:L134,11, FALSE), IF(VLOOKUP(D565,Sku_Consolidated!A2:S948,19,FALSE)="VAM",VLOOKUP(U565,Store_VAM!B2:L271,11, FALSE),VLOOKUP(U565,Store_SRP!B2:L103,11, FALSE)))</f>
      </c>
      <c r="U565" s="14">
        <v>2012</v>
      </c>
      <c r="V565">
        <f>IF(VLOOKUP(D565,Sku_Consolidated!A2:S948,19,FALSE)="SHOWCASE", VLOOKUP(U565,Store_Showcase!B2:C134,2, FALSE), IF(VLOOKUP(D565,Sku_Consolidated!A2:S948,19,FALSE)="VAM",VLOOKUP(U565,Store_VAM!B2:C271,2, FALSE),VLOOKUP(U565,Store_SRP!B2:C103,2, FALSE)))</f>
      </c>
      <c r="W565">
        <f>VLOOKUP(D565,Sku_Consolidated!A2:G948, 7, FALSE)</f>
      </c>
      <c r="X565">
        <f>VLOOKUP(D565,Sku_Consolidated!A2:K948, 11, FALSE)</f>
      </c>
      <c r="Y565">
        <f>VLOOKUP(D565,Sku_Consolidated!A2:H948, 8, FALSE)</f>
      </c>
      <c r="Z565">
        <f>VLOOKUP(D565,Sku_Consolidated!A2:I948, 9, FALSE)</f>
      </c>
      <c r="AA565" t="s">
        <v>41</v>
      </c>
      <c r="AB565">
        <f>VLOOKUP(D565,Sku_Consolidated!A2:E948, {5}, FALSE)</f>
      </c>
      <c r="AC565">
        <f>IF(VLOOKUP(D565,Sku_Consolidated!A2:S948,19,FALSE)="SHOWCASE", VLOOKUP(U565,Store_Showcase!B2:N134,13, FALSE), IF(VLOOKUP(D565,Sku_Consolidated!A2:S948,19,FALSE)="VAM",VLOOKUP(U565,Store_VAM!B2:N271,13, FALSE),VLOOKUP(U565,Store_SRP!B2:N103,13, FALSE)))</f>
      </c>
      <c r="AD565">
        <f>IF(IFERROR(AC565,TRUE)=TRUE, "-","OK")</f>
      </c>
      <c r="AE565">
        <f>IF(IFERROR(VLOOKUP(U565,Store_Showcase!B2:H134,{5}, FALSE), TRUE)=TRUE, IF(IFERROR(VLOOKUP(U565,Store_SRP!B2:H103,{5}, FALSE), TRUE)=TRUE,VLOOKUP(U565,Store_VAM!B2:H271,{5}, FALSE),VLOOKUP(U565,Store_SRP!B2:H103,{5}, FALSE)), VLOOKUP(U565,Store_Showcase!B2:H134,{5}, FALSE))</f>
      </c>
      <c r="AF565">
        <f>IF(IFERROR(VLOOKUP(U565,Store_Showcase!B2:H134,{6}, FALSE), TRUE)=TRUE, IF(IFERROR(VLOOKUP(U565,Store_SRP!B2:H103,{6}, FALSE), TRUE)=TRUE,VLOOKUP(U565,Store_VAM!B2:H271,{6}, FALSE),VLOOKUP(U565,Store_SRP!B2:H103,{6}, FALSE)), VLOOKUP(U565,Store_Showcase!B2:H134,{6}, FALSE))</f>
      </c>
      <c r="AG565">
        <f>VLOOKUP(D565,Sku_Consolidated!A2:R948,18,FALSE)</f>
      </c>
      <c r="AH565">
        <f>VLOOKUP(D565,Sku_Consolidated!A2:S948,19,FALSE)</f>
      </c>
      <c r="AI565">
        <f>VLOOKUP(D565,Sku_Consolidated!A2:T948,20,FALSE)</f>
      </c>
    </row>
    <row r="566" spans="1:35" x14ac:dyDescent="0.25">
      <c r="A566">
        <v>2024</v>
      </c>
      <c r="B566" t="s">
        <v>30</v>
      </c>
      <c r="C566" t="s">
        <v>31</v>
      </c>
      <c r="D566">
        <v>21866</v>
      </c>
      <c r="E566" t="s">
        <v>267</v>
      </c>
      <c r="F566" s="12" t="s">
        <v>122</v>
      </c>
      <c r="G566" s="12" t="s">
        <v>122</v>
      </c>
      <c r="H566" t="s">
        <v>10</v>
      </c>
      <c r="I566" s="13" t="s">
        <v>1175</v>
      </c>
      <c r="J566" s="13">
        <f>IF(H566="EA", I566, 0)</f>
      </c>
      <c r="K566" s="13">
        <f>IF(H566="KG", I566, I566 * VLOOKUP(D566,Sku_Consolidated!A2:U948,21,FALSE))</f>
      </c>
      <c r="L566" s="14" t="s">
        <v>36</v>
      </c>
      <c r="M566">
        <v>88</v>
      </c>
      <c r="N566" s="14" t="s">
        <v>1176</v>
      </c>
      <c r="O566" s="14" t="s">
        <v>1177</v>
      </c>
      <c r="P566" s="14" t="s">
        <v>36</v>
      </c>
      <c r="Q566" s="14" t="s">
        <v>1177</v>
      </c>
      <c r="R566">
        <f>IF(IFERROR(VLOOKUP(U566,Store_Showcase!B2:H134,7, FALSE), TRUE)=TRUE, IF(IFERROR(VLOOKUP(U566,Store_SRP!B2:H103,7, FALSE), TRUE)=TRUE,VLOOKUP(U566,Store_VAM!B2:H271,7, FALSE),VLOOKUP(U566,Store_SRP!B2:H103,7, FALSE)), VLOOKUP(U566,Store_Showcase!B2:H134,7, FALSE))</f>
      </c>
      <c r="S566">
        <f>IF(IFERROR(VLOOKUP(U566,Store_Showcase!B2:K134,10, FALSE), TRUE)=TRUE, IF(IFERROR(VLOOKUP(U566,Store_SRP!B2:K103,10, FALSE), TRUE)=TRUE,VLOOKUP(U566,Store_VAM!B2:K271,10, FALSE),VLOOKUP(U566,Store_SRP!B2:K103,10, FALSE)), VLOOKUP(U566,Store_Showcase!B2:K134,10, FALSE))</f>
      </c>
      <c r="T566">
        <f>IF(VLOOKUP(D566,Sku_Consolidated!A2:S948,19,FALSE)="SHOWCASE", VLOOKUP(U566,Store_Showcase!B2:L134,11, FALSE), IF(VLOOKUP(D566,Sku_Consolidated!A2:S948,19,FALSE)="VAM",VLOOKUP(U566,Store_VAM!B2:L271,11, FALSE),VLOOKUP(U566,Store_SRP!B2:L103,11, FALSE)))</f>
      </c>
      <c r="U566" s="14">
        <v>2012</v>
      </c>
      <c r="V566">
        <f>IF(VLOOKUP(D566,Sku_Consolidated!A2:S948,19,FALSE)="SHOWCASE", VLOOKUP(U566,Store_Showcase!B2:C134,2, FALSE), IF(VLOOKUP(D566,Sku_Consolidated!A2:S948,19,FALSE)="VAM",VLOOKUP(U566,Store_VAM!B2:C271,2, FALSE),VLOOKUP(U566,Store_SRP!B2:C103,2, FALSE)))</f>
      </c>
      <c r="W566">
        <f>VLOOKUP(D566,Sku_Consolidated!A2:G948, 7, FALSE)</f>
      </c>
      <c r="X566">
        <f>VLOOKUP(D566,Sku_Consolidated!A2:K948, 11, FALSE)</f>
      </c>
      <c r="Y566">
        <f>VLOOKUP(D566,Sku_Consolidated!A2:H948, 8, FALSE)</f>
      </c>
      <c r="Z566">
        <f>VLOOKUP(D566,Sku_Consolidated!A2:I948, 9, FALSE)</f>
      </c>
      <c r="AA566" t="s">
        <v>41</v>
      </c>
      <c r="AB566">
        <f>VLOOKUP(D566,Sku_Consolidated!A2:E948, {5}, FALSE)</f>
      </c>
      <c r="AC566">
        <f>IF(VLOOKUP(D566,Sku_Consolidated!A2:S948,19,FALSE)="SHOWCASE", VLOOKUP(U566,Store_Showcase!B2:N134,13, FALSE), IF(VLOOKUP(D566,Sku_Consolidated!A2:S948,19,FALSE)="VAM",VLOOKUP(U566,Store_VAM!B2:N271,13, FALSE),VLOOKUP(U566,Store_SRP!B2:N103,13, FALSE)))</f>
      </c>
      <c r="AD566">
        <f>IF(IFERROR(AC566,TRUE)=TRUE, "-","OK")</f>
      </c>
      <c r="AE566">
        <f>IF(IFERROR(VLOOKUP(U566,Store_Showcase!B2:H134,{5}, FALSE), TRUE)=TRUE, IF(IFERROR(VLOOKUP(U566,Store_SRP!B2:H103,{5}, FALSE), TRUE)=TRUE,VLOOKUP(U566,Store_VAM!B2:H271,{5}, FALSE),VLOOKUP(U566,Store_SRP!B2:H103,{5}, FALSE)), VLOOKUP(U566,Store_Showcase!B2:H134,{5}, FALSE))</f>
      </c>
      <c r="AF566">
        <f>IF(IFERROR(VLOOKUP(U566,Store_Showcase!B2:H134,{6}, FALSE), TRUE)=TRUE, IF(IFERROR(VLOOKUP(U566,Store_SRP!B2:H103,{6}, FALSE), TRUE)=TRUE,VLOOKUP(U566,Store_VAM!B2:H271,{6}, FALSE),VLOOKUP(U566,Store_SRP!B2:H103,{6}, FALSE)), VLOOKUP(U566,Store_Showcase!B2:H134,{6}, FALSE))</f>
      </c>
      <c r="AG566">
        <f>VLOOKUP(D566,Sku_Consolidated!A2:R948,18,FALSE)</f>
      </c>
      <c r="AH566">
        <f>VLOOKUP(D566,Sku_Consolidated!A2:S948,19,FALSE)</f>
      </c>
      <c r="AI566">
        <f>VLOOKUP(D566,Sku_Consolidated!A2:T948,20,FALSE)</f>
      </c>
    </row>
    <row r="567" spans="1:35" x14ac:dyDescent="0.25">
      <c r="A567">
        <v>2024</v>
      </c>
      <c r="B567" t="s">
        <v>30</v>
      </c>
      <c r="C567" t="s">
        <v>31</v>
      </c>
      <c r="D567">
        <v>21868</v>
      </c>
      <c r="E567" t="s">
        <v>322</v>
      </c>
      <c r="F567" s="12" t="s">
        <v>122</v>
      </c>
      <c r="G567" s="12" t="s">
        <v>122</v>
      </c>
      <c r="H567" t="s">
        <v>10</v>
      </c>
      <c r="I567" s="13" t="s">
        <v>773</v>
      </c>
      <c r="J567" s="13">
        <f>IF(H567="EA", I567, 0)</f>
      </c>
      <c r="K567" s="13">
        <f>IF(H567="KG", I567, I567 * VLOOKUP(D567,Sku_Consolidated!A2:U948,21,FALSE))</f>
      </c>
      <c r="L567" s="14" t="s">
        <v>36</v>
      </c>
      <c r="M567">
        <v>88</v>
      </c>
      <c r="N567" s="14" t="s">
        <v>1178</v>
      </c>
      <c r="O567" s="14" t="s">
        <v>1179</v>
      </c>
      <c r="P567" s="14" t="s">
        <v>36</v>
      </c>
      <c r="Q567" s="14" t="s">
        <v>1179</v>
      </c>
      <c r="R567">
        <f>IF(IFERROR(VLOOKUP(U567,Store_Showcase!B2:H134,7, FALSE), TRUE)=TRUE, IF(IFERROR(VLOOKUP(U567,Store_SRP!B2:H103,7, FALSE), TRUE)=TRUE,VLOOKUP(U567,Store_VAM!B2:H271,7, FALSE),VLOOKUP(U567,Store_SRP!B2:H103,7, FALSE)), VLOOKUP(U567,Store_Showcase!B2:H134,7, FALSE))</f>
      </c>
      <c r="S567">
        <f>IF(IFERROR(VLOOKUP(U567,Store_Showcase!B2:K134,10, FALSE), TRUE)=TRUE, IF(IFERROR(VLOOKUP(U567,Store_SRP!B2:K103,10, FALSE), TRUE)=TRUE,VLOOKUP(U567,Store_VAM!B2:K271,10, FALSE),VLOOKUP(U567,Store_SRP!B2:K103,10, FALSE)), VLOOKUP(U567,Store_Showcase!B2:K134,10, FALSE))</f>
      </c>
      <c r="T567">
        <f>IF(VLOOKUP(D567,Sku_Consolidated!A2:S948,19,FALSE)="SHOWCASE", VLOOKUP(U567,Store_Showcase!B2:L134,11, FALSE), IF(VLOOKUP(D567,Sku_Consolidated!A2:S948,19,FALSE)="VAM",VLOOKUP(U567,Store_VAM!B2:L271,11, FALSE),VLOOKUP(U567,Store_SRP!B2:L103,11, FALSE)))</f>
      </c>
      <c r="U567" s="14">
        <v>2012</v>
      </c>
      <c r="V567">
        <f>IF(VLOOKUP(D567,Sku_Consolidated!A2:S948,19,FALSE)="SHOWCASE", VLOOKUP(U567,Store_Showcase!B2:C134,2, FALSE), IF(VLOOKUP(D567,Sku_Consolidated!A2:S948,19,FALSE)="VAM",VLOOKUP(U567,Store_VAM!B2:C271,2, FALSE),VLOOKUP(U567,Store_SRP!B2:C103,2, FALSE)))</f>
      </c>
      <c r="W567">
        <f>VLOOKUP(D567,Sku_Consolidated!A2:G948, 7, FALSE)</f>
      </c>
      <c r="X567">
        <f>VLOOKUP(D567,Sku_Consolidated!A2:K948, 11, FALSE)</f>
      </c>
      <c r="Y567">
        <f>VLOOKUP(D567,Sku_Consolidated!A2:H948, 8, FALSE)</f>
      </c>
      <c r="Z567">
        <f>VLOOKUP(D567,Sku_Consolidated!A2:I948, 9, FALSE)</f>
      </c>
      <c r="AA567" t="s">
        <v>41</v>
      </c>
      <c r="AB567">
        <f>VLOOKUP(D567,Sku_Consolidated!A2:E948, {5}, FALSE)</f>
      </c>
      <c r="AC567">
        <f>IF(VLOOKUP(D567,Sku_Consolidated!A2:S948,19,FALSE)="SHOWCASE", VLOOKUP(U567,Store_Showcase!B2:N134,13, FALSE), IF(VLOOKUP(D567,Sku_Consolidated!A2:S948,19,FALSE)="VAM",VLOOKUP(U567,Store_VAM!B2:N271,13, FALSE),VLOOKUP(U567,Store_SRP!B2:N103,13, FALSE)))</f>
      </c>
      <c r="AD567">
        <f>IF(IFERROR(AC567,TRUE)=TRUE, "-","OK")</f>
      </c>
      <c r="AE567">
        <f>IF(IFERROR(VLOOKUP(U567,Store_Showcase!B2:H134,{5}, FALSE), TRUE)=TRUE, IF(IFERROR(VLOOKUP(U567,Store_SRP!B2:H103,{5}, FALSE), TRUE)=TRUE,VLOOKUP(U567,Store_VAM!B2:H271,{5}, FALSE),VLOOKUP(U567,Store_SRP!B2:H103,{5}, FALSE)), VLOOKUP(U567,Store_Showcase!B2:H134,{5}, FALSE))</f>
      </c>
      <c r="AF567">
        <f>IF(IFERROR(VLOOKUP(U567,Store_Showcase!B2:H134,{6}, FALSE), TRUE)=TRUE, IF(IFERROR(VLOOKUP(U567,Store_SRP!B2:H103,{6}, FALSE), TRUE)=TRUE,VLOOKUP(U567,Store_VAM!B2:H271,{6}, FALSE),VLOOKUP(U567,Store_SRP!B2:H103,{6}, FALSE)), VLOOKUP(U567,Store_Showcase!B2:H134,{6}, FALSE))</f>
      </c>
      <c r="AG567">
        <f>VLOOKUP(D567,Sku_Consolidated!A2:R948,18,FALSE)</f>
      </c>
      <c r="AH567">
        <f>VLOOKUP(D567,Sku_Consolidated!A2:S948,19,FALSE)</f>
      </c>
      <c r="AI567">
        <f>VLOOKUP(D567,Sku_Consolidated!A2:T948,20,FALSE)</f>
      </c>
    </row>
    <row r="568" spans="1:35" x14ac:dyDescent="0.25">
      <c r="A568">
        <v>2024</v>
      </c>
      <c r="B568" t="s">
        <v>30</v>
      </c>
      <c r="C568" t="s">
        <v>31</v>
      </c>
      <c r="D568">
        <v>21873</v>
      </c>
      <c r="E568" t="s">
        <v>405</v>
      </c>
      <c r="F568" s="12" t="s">
        <v>122</v>
      </c>
      <c r="G568" s="12" t="s">
        <v>122</v>
      </c>
      <c r="H568" t="s">
        <v>10</v>
      </c>
      <c r="I568" s="13" t="s">
        <v>595</v>
      </c>
      <c r="J568" s="13">
        <f>IF(H568="EA", I568, 0)</f>
      </c>
      <c r="K568" s="13">
        <f>IF(H568="KG", I568, I568 * VLOOKUP(D568,Sku_Consolidated!A2:U948,21,FALSE))</f>
      </c>
      <c r="L568" s="14" t="s">
        <v>36</v>
      </c>
      <c r="M568">
        <v>88</v>
      </c>
      <c r="N568" s="14" t="s">
        <v>1180</v>
      </c>
      <c r="O568" s="14" t="s">
        <v>1181</v>
      </c>
      <c r="P568" s="14" t="s">
        <v>36</v>
      </c>
      <c r="Q568" s="14" t="s">
        <v>1181</v>
      </c>
      <c r="R568">
        <f>IF(IFERROR(VLOOKUP(U568,Store_Showcase!B2:H134,7, FALSE), TRUE)=TRUE, IF(IFERROR(VLOOKUP(U568,Store_SRP!B2:H103,7, FALSE), TRUE)=TRUE,VLOOKUP(U568,Store_VAM!B2:H271,7, FALSE),VLOOKUP(U568,Store_SRP!B2:H103,7, FALSE)), VLOOKUP(U568,Store_Showcase!B2:H134,7, FALSE))</f>
      </c>
      <c r="S568">
        <f>IF(IFERROR(VLOOKUP(U568,Store_Showcase!B2:K134,10, FALSE), TRUE)=TRUE, IF(IFERROR(VLOOKUP(U568,Store_SRP!B2:K103,10, FALSE), TRUE)=TRUE,VLOOKUP(U568,Store_VAM!B2:K271,10, FALSE),VLOOKUP(U568,Store_SRP!B2:K103,10, FALSE)), VLOOKUP(U568,Store_Showcase!B2:K134,10, FALSE))</f>
      </c>
      <c r="T568">
        <f>IF(VLOOKUP(D568,Sku_Consolidated!A2:S948,19,FALSE)="SHOWCASE", VLOOKUP(U568,Store_Showcase!B2:L134,11, FALSE), IF(VLOOKUP(D568,Sku_Consolidated!A2:S948,19,FALSE)="VAM",VLOOKUP(U568,Store_VAM!B2:L271,11, FALSE),VLOOKUP(U568,Store_SRP!B2:L103,11, FALSE)))</f>
      </c>
      <c r="U568" s="14">
        <v>2012</v>
      </c>
      <c r="V568">
        <f>IF(VLOOKUP(D568,Sku_Consolidated!A2:S948,19,FALSE)="SHOWCASE", VLOOKUP(U568,Store_Showcase!B2:C134,2, FALSE), IF(VLOOKUP(D568,Sku_Consolidated!A2:S948,19,FALSE)="VAM",VLOOKUP(U568,Store_VAM!B2:C271,2, FALSE),VLOOKUP(U568,Store_SRP!B2:C103,2, FALSE)))</f>
      </c>
      <c r="W568">
        <f>VLOOKUP(D568,Sku_Consolidated!A2:G948, 7, FALSE)</f>
      </c>
      <c r="X568">
        <f>VLOOKUP(D568,Sku_Consolidated!A2:K948, 11, FALSE)</f>
      </c>
      <c r="Y568">
        <f>VLOOKUP(D568,Sku_Consolidated!A2:H948, 8, FALSE)</f>
      </c>
      <c r="Z568">
        <f>VLOOKUP(D568,Sku_Consolidated!A2:I948, 9, FALSE)</f>
      </c>
      <c r="AA568" t="s">
        <v>41</v>
      </c>
      <c r="AB568">
        <f>VLOOKUP(D568,Sku_Consolidated!A2:E948, {5}, FALSE)</f>
      </c>
      <c r="AC568">
        <f>IF(VLOOKUP(D568,Sku_Consolidated!A2:S948,19,FALSE)="SHOWCASE", VLOOKUP(U568,Store_Showcase!B2:N134,13, FALSE), IF(VLOOKUP(D568,Sku_Consolidated!A2:S948,19,FALSE)="VAM",VLOOKUP(U568,Store_VAM!B2:N271,13, FALSE),VLOOKUP(U568,Store_SRP!B2:N103,13, FALSE)))</f>
      </c>
      <c r="AD568">
        <f>IF(IFERROR(AC568,TRUE)=TRUE, "-","OK")</f>
      </c>
      <c r="AE568">
        <f>IF(IFERROR(VLOOKUP(U568,Store_Showcase!B2:H134,{5}, FALSE), TRUE)=TRUE, IF(IFERROR(VLOOKUP(U568,Store_SRP!B2:H103,{5}, FALSE), TRUE)=TRUE,VLOOKUP(U568,Store_VAM!B2:H271,{5}, FALSE),VLOOKUP(U568,Store_SRP!B2:H103,{5}, FALSE)), VLOOKUP(U568,Store_Showcase!B2:H134,{5}, FALSE))</f>
      </c>
      <c r="AF568">
        <f>IF(IFERROR(VLOOKUP(U568,Store_Showcase!B2:H134,{6}, FALSE), TRUE)=TRUE, IF(IFERROR(VLOOKUP(U568,Store_SRP!B2:H103,{6}, FALSE), TRUE)=TRUE,VLOOKUP(U568,Store_VAM!B2:H271,{6}, FALSE),VLOOKUP(U568,Store_SRP!B2:H103,{6}, FALSE)), VLOOKUP(U568,Store_Showcase!B2:H134,{6}, FALSE))</f>
      </c>
      <c r="AG568">
        <f>VLOOKUP(D568,Sku_Consolidated!A2:R948,18,FALSE)</f>
      </c>
      <c r="AH568">
        <f>VLOOKUP(D568,Sku_Consolidated!A2:S948,19,FALSE)</f>
      </c>
      <c r="AI568">
        <f>VLOOKUP(D568,Sku_Consolidated!A2:T948,20,FALSE)</f>
      </c>
    </row>
    <row r="569" spans="1:35" x14ac:dyDescent="0.25">
      <c r="A569">
        <v>2024</v>
      </c>
      <c r="B569" t="s">
        <v>30</v>
      </c>
      <c r="C569" t="s">
        <v>31</v>
      </c>
      <c r="D569">
        <v>21901</v>
      </c>
      <c r="E569" t="s">
        <v>721</v>
      </c>
      <c r="F569" s="12" t="s">
        <v>122</v>
      </c>
      <c r="G569" s="12" t="s">
        <v>122</v>
      </c>
      <c r="H569" t="s">
        <v>10</v>
      </c>
      <c r="I569" s="13" t="s">
        <v>427</v>
      </c>
      <c r="J569" s="13">
        <f>IF(H569="EA", I569, 0)</f>
      </c>
      <c r="K569" s="13">
        <f>IF(H569="KG", I569, I569 * VLOOKUP(D569,Sku_Consolidated!A2:U948,21,FALSE))</f>
      </c>
      <c r="L569" s="14" t="s">
        <v>36</v>
      </c>
      <c r="M569">
        <v>88</v>
      </c>
      <c r="N569" s="14" t="s">
        <v>1182</v>
      </c>
      <c r="O569" s="14" t="s">
        <v>1183</v>
      </c>
      <c r="P569" s="14" t="s">
        <v>36</v>
      </c>
      <c r="Q569" s="14" t="s">
        <v>1183</v>
      </c>
      <c r="R569">
        <f>IF(IFERROR(VLOOKUP(U569,Store_Showcase!B2:H134,7, FALSE), TRUE)=TRUE, IF(IFERROR(VLOOKUP(U569,Store_SRP!B2:H103,7, FALSE), TRUE)=TRUE,VLOOKUP(U569,Store_VAM!B2:H271,7, FALSE),VLOOKUP(U569,Store_SRP!B2:H103,7, FALSE)), VLOOKUP(U569,Store_Showcase!B2:H134,7, FALSE))</f>
      </c>
      <c r="S569">
        <f>IF(IFERROR(VLOOKUP(U569,Store_Showcase!B2:K134,10, FALSE), TRUE)=TRUE, IF(IFERROR(VLOOKUP(U569,Store_SRP!B2:K103,10, FALSE), TRUE)=TRUE,VLOOKUP(U569,Store_VAM!B2:K271,10, FALSE),VLOOKUP(U569,Store_SRP!B2:K103,10, FALSE)), VLOOKUP(U569,Store_Showcase!B2:K134,10, FALSE))</f>
      </c>
      <c r="T569">
        <f>IF(VLOOKUP(D569,Sku_Consolidated!A2:S948,19,FALSE)="SHOWCASE", VLOOKUP(U569,Store_Showcase!B2:L134,11, FALSE), IF(VLOOKUP(D569,Sku_Consolidated!A2:S948,19,FALSE)="VAM",VLOOKUP(U569,Store_VAM!B2:L271,11, FALSE),VLOOKUP(U569,Store_SRP!B2:L103,11, FALSE)))</f>
      </c>
      <c r="U569" s="14">
        <v>2012</v>
      </c>
      <c r="V569">
        <f>IF(VLOOKUP(D569,Sku_Consolidated!A2:S948,19,FALSE)="SHOWCASE", VLOOKUP(U569,Store_Showcase!B2:C134,2, FALSE), IF(VLOOKUP(D569,Sku_Consolidated!A2:S948,19,FALSE)="VAM",VLOOKUP(U569,Store_VAM!B2:C271,2, FALSE),VLOOKUP(U569,Store_SRP!B2:C103,2, FALSE)))</f>
      </c>
      <c r="W569">
        <f>VLOOKUP(D569,Sku_Consolidated!A2:G948, 7, FALSE)</f>
      </c>
      <c r="X569">
        <f>VLOOKUP(D569,Sku_Consolidated!A2:K948, 11, FALSE)</f>
      </c>
      <c r="Y569">
        <f>VLOOKUP(D569,Sku_Consolidated!A2:H948, 8, FALSE)</f>
      </c>
      <c r="Z569">
        <f>VLOOKUP(D569,Sku_Consolidated!A2:I948, 9, FALSE)</f>
      </c>
      <c r="AA569" t="s">
        <v>41</v>
      </c>
      <c r="AB569">
        <f>VLOOKUP(D569,Sku_Consolidated!A2:E948, {5}, FALSE)</f>
      </c>
      <c r="AC569">
        <f>IF(VLOOKUP(D569,Sku_Consolidated!A2:S948,19,FALSE)="SHOWCASE", VLOOKUP(U569,Store_Showcase!B2:N134,13, FALSE), IF(VLOOKUP(D569,Sku_Consolidated!A2:S948,19,FALSE)="VAM",VLOOKUP(U569,Store_VAM!B2:N271,13, FALSE),VLOOKUP(U569,Store_SRP!B2:N103,13, FALSE)))</f>
      </c>
      <c r="AD569">
        <f>IF(IFERROR(AC569,TRUE)=TRUE, "-","OK")</f>
      </c>
      <c r="AE569">
        <f>IF(IFERROR(VLOOKUP(U569,Store_Showcase!B2:H134,{5}, FALSE), TRUE)=TRUE, IF(IFERROR(VLOOKUP(U569,Store_SRP!B2:H103,{5}, FALSE), TRUE)=TRUE,VLOOKUP(U569,Store_VAM!B2:H271,{5}, FALSE),VLOOKUP(U569,Store_SRP!B2:H103,{5}, FALSE)), VLOOKUP(U569,Store_Showcase!B2:H134,{5}, FALSE))</f>
      </c>
      <c r="AF569">
        <f>IF(IFERROR(VLOOKUP(U569,Store_Showcase!B2:H134,{6}, FALSE), TRUE)=TRUE, IF(IFERROR(VLOOKUP(U569,Store_SRP!B2:H103,{6}, FALSE), TRUE)=TRUE,VLOOKUP(U569,Store_VAM!B2:H271,{6}, FALSE),VLOOKUP(U569,Store_SRP!B2:H103,{6}, FALSE)), VLOOKUP(U569,Store_Showcase!B2:H134,{6}, FALSE))</f>
      </c>
      <c r="AG569">
        <f>VLOOKUP(D569,Sku_Consolidated!A2:R948,18,FALSE)</f>
      </c>
      <c r="AH569">
        <f>VLOOKUP(D569,Sku_Consolidated!A2:S948,19,FALSE)</f>
      </c>
      <c r="AI569">
        <f>VLOOKUP(D569,Sku_Consolidated!A2:T948,20,FALSE)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Metro</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