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Analytics\Expense Sheet\"/>
    </mc:Choice>
  </mc:AlternateContent>
  <bookViews>
    <workbookView xWindow="0" yWindow="0" windowWidth="20490" windowHeight="7530" activeTab="1"/>
  </bookViews>
  <sheets>
    <sheet name="Sheet1" sheetId="2" r:id="rId1"/>
    <sheet name="exp2017" sheetId="1" r:id="rId2"/>
  </sheets>
  <definedNames>
    <definedName name="_xlnm._FilterDatabase" localSheetId="1" hidden="1">'exp2017'!$A$1:$H$527</definedName>
    <definedName name="_xlnm._FilterDatabase" localSheetId="0" hidden="1">Sheet1!$E$1:$N$277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F2" i="2" l="1"/>
  <c r="G2" i="2"/>
  <c r="K2" i="2"/>
  <c r="F3" i="2"/>
  <c r="G3" i="2"/>
  <c r="F4" i="2"/>
  <c r="G4" i="2"/>
  <c r="F5" i="2"/>
  <c r="G5" i="2"/>
  <c r="J5" i="2" s="1"/>
  <c r="M5" i="2" s="1"/>
  <c r="N5" i="2" s="1"/>
  <c r="F6" i="2"/>
  <c r="G6" i="2"/>
  <c r="F7" i="2"/>
  <c r="G7" i="2"/>
  <c r="J7" i="2" s="1"/>
  <c r="M7" i="2" s="1"/>
  <c r="N7" i="2" s="1"/>
  <c r="F8" i="2"/>
  <c r="G8" i="2"/>
  <c r="F9" i="2"/>
  <c r="G9" i="2"/>
  <c r="F10" i="2"/>
  <c r="G10" i="2"/>
  <c r="F11" i="2"/>
  <c r="G11" i="2"/>
  <c r="F12" i="2"/>
  <c r="G12" i="2"/>
  <c r="J12" i="2" s="1"/>
  <c r="M12" i="2" s="1"/>
  <c r="N12" i="2" s="1"/>
  <c r="F13" i="2"/>
  <c r="G13" i="2"/>
  <c r="F14" i="2"/>
  <c r="G14" i="2"/>
  <c r="J14" i="2" s="1"/>
  <c r="M14" i="2" s="1"/>
  <c r="N14" i="2" s="1"/>
  <c r="F15" i="2"/>
  <c r="G15" i="2"/>
  <c r="F16" i="2"/>
  <c r="G16" i="2"/>
  <c r="F17" i="2"/>
  <c r="G17" i="2"/>
  <c r="J17" i="2" s="1"/>
  <c r="M17" i="2" s="1"/>
  <c r="N17" i="2" s="1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J24" i="2" s="1"/>
  <c r="M24" i="2" s="1"/>
  <c r="N24" i="2" s="1"/>
  <c r="F25" i="2"/>
  <c r="G25" i="2"/>
  <c r="F26" i="2"/>
  <c r="G26" i="2"/>
  <c r="F27" i="2"/>
  <c r="G27" i="2"/>
  <c r="F28" i="2"/>
  <c r="G28" i="2"/>
  <c r="F29" i="2"/>
  <c r="G29" i="2"/>
  <c r="J29" i="2" s="1"/>
  <c r="M29" i="2" s="1"/>
  <c r="N29" i="2" s="1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J36" i="2" s="1"/>
  <c r="M36" i="2" s="1"/>
  <c r="N36" i="2" s="1"/>
  <c r="F37" i="2"/>
  <c r="G37" i="2"/>
  <c r="F38" i="2"/>
  <c r="G38" i="2"/>
  <c r="F39" i="2"/>
  <c r="G39" i="2"/>
  <c r="F40" i="2"/>
  <c r="G40" i="2"/>
  <c r="F41" i="2"/>
  <c r="G41" i="2"/>
  <c r="J41" i="2" s="1"/>
  <c r="M41" i="2" s="1"/>
  <c r="N41" i="2" s="1"/>
  <c r="F42" i="2"/>
  <c r="G42" i="2"/>
  <c r="J42" i="2" s="1"/>
  <c r="M42" i="2" s="1"/>
  <c r="N42" i="2" s="1"/>
  <c r="F43" i="2"/>
  <c r="G43" i="2"/>
  <c r="F44" i="2"/>
  <c r="G44" i="2"/>
  <c r="F45" i="2"/>
  <c r="G45" i="2"/>
  <c r="J45" i="2" s="1"/>
  <c r="M45" i="2" s="1"/>
  <c r="N45" i="2" s="1"/>
  <c r="F46" i="2"/>
  <c r="G46" i="2"/>
  <c r="F47" i="2"/>
  <c r="G47" i="2"/>
  <c r="J47" i="2" s="1"/>
  <c r="M47" i="2" s="1"/>
  <c r="N47" i="2" s="1"/>
  <c r="F48" i="2"/>
  <c r="G48" i="2"/>
  <c r="J48" i="2" s="1"/>
  <c r="M48" i="2" s="1"/>
  <c r="N48" i="2" s="1"/>
  <c r="F49" i="2"/>
  <c r="G49" i="2"/>
  <c r="F50" i="2"/>
  <c r="G50" i="2"/>
  <c r="F51" i="2"/>
  <c r="G51" i="2"/>
  <c r="J51" i="2" s="1"/>
  <c r="M51" i="2" s="1"/>
  <c r="N51" i="2" s="1"/>
  <c r="F52" i="2"/>
  <c r="G52" i="2"/>
  <c r="F53" i="2"/>
  <c r="G53" i="2"/>
  <c r="F54" i="2"/>
  <c r="G54" i="2"/>
  <c r="J54" i="2" s="1"/>
  <c r="M54" i="2" s="1"/>
  <c r="N54" i="2" s="1"/>
  <c r="F55" i="2"/>
  <c r="G55" i="2"/>
  <c r="J55" i="2" s="1"/>
  <c r="M55" i="2" s="1"/>
  <c r="N55" i="2" s="1"/>
  <c r="F56" i="2"/>
  <c r="G56" i="2"/>
  <c r="F57" i="2"/>
  <c r="G57" i="2"/>
  <c r="J57" i="2" s="1"/>
  <c r="M57" i="2" s="1"/>
  <c r="N57" i="2" s="1"/>
  <c r="F58" i="2"/>
  <c r="G58" i="2"/>
  <c r="F59" i="2"/>
  <c r="G59" i="2"/>
  <c r="J59" i="2" s="1"/>
  <c r="M59" i="2" s="1"/>
  <c r="N59" i="2" s="1"/>
  <c r="F60" i="2"/>
  <c r="G60" i="2"/>
  <c r="J60" i="2" s="1"/>
  <c r="M60" i="2" s="1"/>
  <c r="N60" i="2" s="1"/>
  <c r="F61" i="2"/>
  <c r="G61" i="2"/>
  <c r="F62" i="2"/>
  <c r="G62" i="2"/>
  <c r="F63" i="2"/>
  <c r="G63" i="2"/>
  <c r="J63" i="2" s="1"/>
  <c r="M63" i="2" s="1"/>
  <c r="N63" i="2" s="1"/>
  <c r="F64" i="2"/>
  <c r="G64" i="2"/>
  <c r="F65" i="2"/>
  <c r="G65" i="2"/>
  <c r="F66" i="2"/>
  <c r="G66" i="2"/>
  <c r="J66" i="2" s="1"/>
  <c r="M66" i="2" s="1"/>
  <c r="N66" i="2" s="1"/>
  <c r="F67" i="2"/>
  <c r="G67" i="2"/>
  <c r="F68" i="2"/>
  <c r="G68" i="2"/>
  <c r="J68" i="2" s="1"/>
  <c r="M68" i="2" s="1"/>
  <c r="N68" i="2" s="1"/>
  <c r="F69" i="2"/>
  <c r="G69" i="2"/>
  <c r="J69" i="2" s="1"/>
  <c r="M69" i="2" s="1"/>
  <c r="N69" i="2" s="1"/>
  <c r="F70" i="2"/>
  <c r="G70" i="2"/>
  <c r="F71" i="2"/>
  <c r="G71" i="2"/>
  <c r="J71" i="2" s="1"/>
  <c r="M71" i="2" s="1"/>
  <c r="N71" i="2" s="1"/>
  <c r="F72" i="2"/>
  <c r="G72" i="2"/>
  <c r="F73" i="2"/>
  <c r="G73" i="2"/>
  <c r="F74" i="2"/>
  <c r="G74" i="2"/>
  <c r="J74" i="2" s="1"/>
  <c r="M74" i="2" s="1"/>
  <c r="N74" i="2" s="1"/>
  <c r="H74" i="2"/>
  <c r="F75" i="2"/>
  <c r="G75" i="2"/>
  <c r="J75" i="2" s="1"/>
  <c r="M75" i="2" s="1"/>
  <c r="N75" i="2" s="1"/>
  <c r="F76" i="2"/>
  <c r="G76" i="2"/>
  <c r="J76" i="2" s="1"/>
  <c r="M76" i="2" s="1"/>
  <c r="N76" i="2" s="1"/>
  <c r="F77" i="2"/>
  <c r="G77" i="2"/>
  <c r="F78" i="2"/>
  <c r="G78" i="2"/>
  <c r="J78" i="2" s="1"/>
  <c r="M78" i="2" s="1"/>
  <c r="N78" i="2" s="1"/>
  <c r="F79" i="2"/>
  <c r="G79" i="2"/>
  <c r="J79" i="2" s="1"/>
  <c r="M79" i="2" s="1"/>
  <c r="N79" i="2" s="1"/>
  <c r="F80" i="2"/>
  <c r="G80" i="2"/>
  <c r="J80" i="2" s="1"/>
  <c r="M80" i="2" s="1"/>
  <c r="N80" i="2" s="1"/>
  <c r="F81" i="2"/>
  <c r="G81" i="2"/>
  <c r="J81" i="2" s="1"/>
  <c r="M81" i="2" s="1"/>
  <c r="N81" i="2" s="1"/>
  <c r="F82" i="2"/>
  <c r="G82" i="2"/>
  <c r="F83" i="2"/>
  <c r="G83" i="2"/>
  <c r="J83" i="2" s="1"/>
  <c r="M83" i="2" s="1"/>
  <c r="N83" i="2" s="1"/>
  <c r="F84" i="2"/>
  <c r="G84" i="2"/>
  <c r="J84" i="2" s="1"/>
  <c r="M84" i="2" s="1"/>
  <c r="N84" i="2" s="1"/>
  <c r="F85" i="2"/>
  <c r="G85" i="2"/>
  <c r="J85" i="2" s="1"/>
  <c r="M85" i="2" s="1"/>
  <c r="N85" i="2" s="1"/>
  <c r="F86" i="2"/>
  <c r="G86" i="2"/>
  <c r="J86" i="2" s="1"/>
  <c r="M86" i="2" s="1"/>
  <c r="N86" i="2" s="1"/>
  <c r="F87" i="2"/>
  <c r="G87" i="2"/>
  <c r="J87" i="2" s="1"/>
  <c r="M87" i="2" s="1"/>
  <c r="N87" i="2" s="1"/>
  <c r="F88" i="2"/>
  <c r="G88" i="2"/>
  <c r="J88" i="2" s="1"/>
  <c r="M88" i="2" s="1"/>
  <c r="N88" i="2" s="1"/>
  <c r="F89" i="2"/>
  <c r="G89" i="2"/>
  <c r="F90" i="2"/>
  <c r="G90" i="2"/>
  <c r="J90" i="2" s="1"/>
  <c r="M90" i="2" s="1"/>
  <c r="N90" i="2" s="1"/>
  <c r="F91" i="2"/>
  <c r="G91" i="2"/>
  <c r="J91" i="2" s="1"/>
  <c r="M91" i="2" s="1"/>
  <c r="N91" i="2" s="1"/>
  <c r="F92" i="2"/>
  <c r="G92" i="2"/>
  <c r="H92" i="2" s="1"/>
  <c r="F93" i="2"/>
  <c r="G93" i="2"/>
  <c r="J93" i="2" s="1"/>
  <c r="M93" i="2" s="1"/>
  <c r="N93" i="2" s="1"/>
  <c r="F94" i="2"/>
  <c r="G94" i="2"/>
  <c r="J94" i="2" s="1"/>
  <c r="M94" i="2" s="1"/>
  <c r="N94" i="2" s="1"/>
  <c r="F95" i="2"/>
  <c r="G95" i="2"/>
  <c r="F96" i="2"/>
  <c r="G96" i="2"/>
  <c r="J96" i="2" s="1"/>
  <c r="M96" i="2" s="1"/>
  <c r="N96" i="2" s="1"/>
  <c r="F97" i="2"/>
  <c r="G97" i="2"/>
  <c r="F98" i="2"/>
  <c r="G98" i="2"/>
  <c r="J98" i="2" s="1"/>
  <c r="M98" i="2" s="1"/>
  <c r="N98" i="2" s="1"/>
  <c r="F99" i="2"/>
  <c r="G99" i="2"/>
  <c r="F100" i="2"/>
  <c r="G100" i="2"/>
  <c r="J100" i="2" s="1"/>
  <c r="M100" i="2" s="1"/>
  <c r="N100" i="2" s="1"/>
  <c r="F101" i="2"/>
  <c r="G101" i="2"/>
  <c r="F102" i="2"/>
  <c r="G102" i="2"/>
  <c r="J102" i="2" s="1"/>
  <c r="M102" i="2" s="1"/>
  <c r="N102" i="2" s="1"/>
  <c r="F103" i="2"/>
  <c r="G103" i="2"/>
  <c r="J103" i="2" s="1"/>
  <c r="M103" i="2" s="1"/>
  <c r="N103" i="2" s="1"/>
  <c r="F104" i="2"/>
  <c r="G104" i="2"/>
  <c r="J104" i="2" s="1"/>
  <c r="M104" i="2" s="1"/>
  <c r="N104" i="2" s="1"/>
  <c r="F105" i="2"/>
  <c r="G105" i="2"/>
  <c r="F106" i="2"/>
  <c r="G106" i="2"/>
  <c r="J106" i="2" s="1"/>
  <c r="M106" i="2" s="1"/>
  <c r="N106" i="2" s="1"/>
  <c r="F107" i="2"/>
  <c r="G107" i="2"/>
  <c r="F108" i="2"/>
  <c r="G108" i="2"/>
  <c r="J108" i="2" s="1"/>
  <c r="M108" i="2" s="1"/>
  <c r="N108" i="2" s="1"/>
  <c r="F109" i="2"/>
  <c r="G109" i="2"/>
  <c r="F110" i="2"/>
  <c r="G110" i="2"/>
  <c r="J110" i="2" s="1"/>
  <c r="M110" i="2" s="1"/>
  <c r="N110" i="2" s="1"/>
  <c r="F111" i="2"/>
  <c r="G111" i="2"/>
  <c r="J111" i="2" s="1"/>
  <c r="M111" i="2" s="1"/>
  <c r="N111" i="2" s="1"/>
  <c r="F112" i="2"/>
  <c r="G112" i="2"/>
  <c r="J112" i="2" s="1"/>
  <c r="M112" i="2" s="1"/>
  <c r="N112" i="2" s="1"/>
  <c r="F113" i="2"/>
  <c r="G113" i="2"/>
  <c r="J113" i="2" s="1"/>
  <c r="M113" i="2" s="1"/>
  <c r="N113" i="2" s="1"/>
  <c r="F114" i="2"/>
  <c r="G114" i="2"/>
  <c r="J114" i="2" s="1"/>
  <c r="M114" i="2" s="1"/>
  <c r="N114" i="2" s="1"/>
  <c r="F115" i="2"/>
  <c r="G115" i="2"/>
  <c r="J115" i="2" s="1"/>
  <c r="M115" i="2" s="1"/>
  <c r="N115" i="2" s="1"/>
  <c r="F116" i="2"/>
  <c r="G116" i="2"/>
  <c r="J116" i="2" s="1"/>
  <c r="M116" i="2" s="1"/>
  <c r="N116" i="2" s="1"/>
  <c r="F117" i="2"/>
  <c r="G117" i="2"/>
  <c r="F118" i="2"/>
  <c r="G118" i="2"/>
  <c r="J118" i="2" s="1"/>
  <c r="M118" i="2" s="1"/>
  <c r="N118" i="2" s="1"/>
  <c r="F119" i="2"/>
  <c r="G119" i="2"/>
  <c r="F120" i="2"/>
  <c r="G120" i="2"/>
  <c r="J120" i="2" s="1"/>
  <c r="M120" i="2" s="1"/>
  <c r="N120" i="2" s="1"/>
  <c r="F121" i="2"/>
  <c r="G121" i="2"/>
  <c r="J121" i="2" s="1"/>
  <c r="M121" i="2" s="1"/>
  <c r="N121" i="2" s="1"/>
  <c r="F122" i="2"/>
  <c r="G122" i="2"/>
  <c r="J122" i="2" s="1"/>
  <c r="M122" i="2" s="1"/>
  <c r="N122" i="2" s="1"/>
  <c r="F123" i="2"/>
  <c r="G123" i="2"/>
  <c r="F124" i="2"/>
  <c r="G124" i="2"/>
  <c r="J124" i="2" s="1"/>
  <c r="M124" i="2" s="1"/>
  <c r="N124" i="2" s="1"/>
  <c r="F125" i="2"/>
  <c r="G125" i="2"/>
  <c r="F126" i="2"/>
  <c r="G126" i="2"/>
  <c r="J126" i="2" s="1"/>
  <c r="M126" i="2" s="1"/>
  <c r="N126" i="2" s="1"/>
  <c r="F127" i="2"/>
  <c r="G127" i="2"/>
  <c r="J127" i="2" s="1"/>
  <c r="M127" i="2" s="1"/>
  <c r="N127" i="2" s="1"/>
  <c r="F128" i="2"/>
  <c r="G128" i="2"/>
  <c r="J128" i="2" s="1"/>
  <c r="M128" i="2" s="1"/>
  <c r="N128" i="2" s="1"/>
  <c r="F129" i="2"/>
  <c r="G129" i="2"/>
  <c r="F130" i="2"/>
  <c r="G130" i="2"/>
  <c r="J130" i="2" s="1"/>
  <c r="M130" i="2" s="1"/>
  <c r="N130" i="2" s="1"/>
  <c r="F131" i="2"/>
  <c r="G131" i="2"/>
  <c r="J131" i="2" s="1"/>
  <c r="M131" i="2" s="1"/>
  <c r="N131" i="2" s="1"/>
  <c r="F132" i="2"/>
  <c r="G132" i="2"/>
  <c r="J132" i="2" s="1"/>
  <c r="M132" i="2" s="1"/>
  <c r="N132" i="2" s="1"/>
  <c r="F133" i="2"/>
  <c r="G133" i="2"/>
  <c r="F134" i="2"/>
  <c r="G134" i="2"/>
  <c r="J134" i="2" s="1"/>
  <c r="M134" i="2" s="1"/>
  <c r="N134" i="2" s="1"/>
  <c r="F135" i="2"/>
  <c r="G135" i="2"/>
  <c r="J135" i="2" s="1"/>
  <c r="M135" i="2" s="1"/>
  <c r="N135" i="2" s="1"/>
  <c r="F136" i="2"/>
  <c r="G136" i="2"/>
  <c r="J136" i="2" s="1"/>
  <c r="M136" i="2" s="1"/>
  <c r="N136" i="2" s="1"/>
  <c r="F137" i="2"/>
  <c r="G137" i="2"/>
  <c r="F138" i="2"/>
  <c r="G138" i="2"/>
  <c r="J138" i="2" s="1"/>
  <c r="M138" i="2" s="1"/>
  <c r="N138" i="2" s="1"/>
  <c r="F139" i="2"/>
  <c r="G139" i="2"/>
  <c r="J139" i="2" s="1"/>
  <c r="M139" i="2" s="1"/>
  <c r="N139" i="2" s="1"/>
  <c r="F140" i="2"/>
  <c r="G140" i="2"/>
  <c r="J140" i="2" s="1"/>
  <c r="M140" i="2" s="1"/>
  <c r="N140" i="2" s="1"/>
  <c r="F141" i="2"/>
  <c r="G141" i="2"/>
  <c r="F142" i="2"/>
  <c r="G142" i="2"/>
  <c r="J142" i="2" s="1"/>
  <c r="M142" i="2" s="1"/>
  <c r="N142" i="2" s="1"/>
  <c r="F143" i="2"/>
  <c r="G143" i="2"/>
  <c r="J143" i="2" s="1"/>
  <c r="M143" i="2" s="1"/>
  <c r="N143" i="2" s="1"/>
  <c r="F144" i="2"/>
  <c r="G144" i="2"/>
  <c r="J144" i="2" s="1"/>
  <c r="M144" i="2" s="1"/>
  <c r="N144" i="2" s="1"/>
  <c r="F145" i="2"/>
  <c r="G145" i="2"/>
  <c r="F146" i="2"/>
  <c r="G146" i="2"/>
  <c r="J146" i="2" s="1"/>
  <c r="M146" i="2" s="1"/>
  <c r="N146" i="2" s="1"/>
  <c r="F147" i="2"/>
  <c r="G147" i="2"/>
  <c r="J147" i="2" s="1"/>
  <c r="M147" i="2" s="1"/>
  <c r="N147" i="2" s="1"/>
  <c r="F148" i="2"/>
  <c r="G148" i="2"/>
  <c r="J148" i="2" s="1"/>
  <c r="M148" i="2" s="1"/>
  <c r="N148" i="2" s="1"/>
  <c r="F149" i="2"/>
  <c r="G149" i="2"/>
  <c r="J149" i="2" s="1"/>
  <c r="M149" i="2" s="1"/>
  <c r="N149" i="2" s="1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J196" i="2" s="1"/>
  <c r="M196" i="2" s="1"/>
  <c r="N196" i="2" s="1"/>
  <c r="F197" i="2"/>
  <c r="G197" i="2"/>
  <c r="F198" i="2"/>
  <c r="G198" i="2"/>
  <c r="J198" i="2" s="1"/>
  <c r="M198" i="2" s="1"/>
  <c r="N198" i="2" s="1"/>
  <c r="F199" i="2"/>
  <c r="G199" i="2"/>
  <c r="F200" i="2"/>
  <c r="G200" i="2"/>
  <c r="J200" i="2" s="1"/>
  <c r="M200" i="2" s="1"/>
  <c r="N200" i="2" s="1"/>
  <c r="F201" i="2"/>
  <c r="G201" i="2"/>
  <c r="F202" i="2"/>
  <c r="G202" i="2"/>
  <c r="J202" i="2" s="1"/>
  <c r="M202" i="2" s="1"/>
  <c r="N202" i="2" s="1"/>
  <c r="F203" i="2"/>
  <c r="G203" i="2"/>
  <c r="F204" i="2"/>
  <c r="G204" i="2"/>
  <c r="J204" i="2" s="1"/>
  <c r="M204" i="2" s="1"/>
  <c r="N204" i="2" s="1"/>
  <c r="F205" i="2"/>
  <c r="G205" i="2"/>
  <c r="F206" i="2"/>
  <c r="G206" i="2"/>
  <c r="J206" i="2" s="1"/>
  <c r="M206" i="2" s="1"/>
  <c r="N206" i="2" s="1"/>
  <c r="F207" i="2"/>
  <c r="G207" i="2"/>
  <c r="F208" i="2"/>
  <c r="G208" i="2"/>
  <c r="J208" i="2" s="1"/>
  <c r="M208" i="2" s="1"/>
  <c r="N208" i="2" s="1"/>
  <c r="F209" i="2"/>
  <c r="G209" i="2"/>
  <c r="F210" i="2"/>
  <c r="G210" i="2"/>
  <c r="J210" i="2" s="1"/>
  <c r="M210" i="2" s="1"/>
  <c r="N210" i="2" s="1"/>
  <c r="F211" i="2"/>
  <c r="G211" i="2"/>
  <c r="J211" i="2" s="1"/>
  <c r="M211" i="2" s="1"/>
  <c r="N211" i="2" s="1"/>
  <c r="F212" i="2"/>
  <c r="G212" i="2"/>
  <c r="J212" i="2" s="1"/>
  <c r="M212" i="2" s="1"/>
  <c r="N212" i="2" s="1"/>
  <c r="F213" i="2"/>
  <c r="G213" i="2"/>
  <c r="F214" i="2"/>
  <c r="G214" i="2"/>
  <c r="J214" i="2" s="1"/>
  <c r="M214" i="2" s="1"/>
  <c r="N214" i="2" s="1"/>
  <c r="F215" i="2"/>
  <c r="G215" i="2"/>
  <c r="J215" i="2" s="1"/>
  <c r="M215" i="2" s="1"/>
  <c r="N215" i="2" s="1"/>
  <c r="F216" i="2"/>
  <c r="G216" i="2"/>
  <c r="F217" i="2"/>
  <c r="G217" i="2"/>
  <c r="J217" i="2" s="1"/>
  <c r="M217" i="2" s="1"/>
  <c r="N217" i="2" s="1"/>
  <c r="F218" i="2"/>
  <c r="G218" i="2"/>
  <c r="J218" i="2" s="1"/>
  <c r="M218" i="2" s="1"/>
  <c r="N218" i="2" s="1"/>
  <c r="F219" i="2"/>
  <c r="G219" i="2"/>
  <c r="F220" i="2"/>
  <c r="G220" i="2"/>
  <c r="J220" i="2"/>
  <c r="M220" i="2" s="1"/>
  <c r="N220" i="2" s="1"/>
  <c r="F221" i="2"/>
  <c r="G221" i="2"/>
  <c r="F222" i="2"/>
  <c r="G222" i="2"/>
  <c r="J222" i="2" s="1"/>
  <c r="M222" i="2" s="1"/>
  <c r="N222" i="2" s="1"/>
  <c r="F223" i="2"/>
  <c r="G223" i="2"/>
  <c r="F224" i="2"/>
  <c r="G224" i="2"/>
  <c r="J224" i="2" s="1"/>
  <c r="M224" i="2" s="1"/>
  <c r="N224" i="2" s="1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H2" i="2" l="1"/>
  <c r="H26" i="2"/>
  <c r="H20" i="2"/>
  <c r="H43" i="2"/>
  <c r="H80" i="2"/>
  <c r="H51" i="2"/>
  <c r="H8" i="2"/>
  <c r="H86" i="2"/>
  <c r="H50" i="2"/>
  <c r="H31" i="2"/>
  <c r="H97" i="2"/>
  <c r="H95" i="2"/>
  <c r="H82" i="2"/>
  <c r="H67" i="2"/>
  <c r="H65" i="2"/>
  <c r="H219" i="2"/>
  <c r="H63" i="2"/>
  <c r="H19" i="2"/>
  <c r="H277" i="2"/>
  <c r="H275" i="2"/>
  <c r="H273" i="2"/>
  <c r="H271" i="2"/>
  <c r="H269" i="2"/>
  <c r="H267" i="2"/>
  <c r="H265" i="2"/>
  <c r="H263" i="2"/>
  <c r="H261" i="2"/>
  <c r="H259" i="2"/>
  <c r="H257" i="2"/>
  <c r="H255" i="2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16" i="2"/>
  <c r="H133" i="2"/>
  <c r="H73" i="2"/>
  <c r="H71" i="2"/>
  <c r="H62" i="2"/>
  <c r="H38" i="2"/>
  <c r="H32" i="2"/>
  <c r="H77" i="2"/>
  <c r="H68" i="2"/>
  <c r="J62" i="2"/>
  <c r="M62" i="2" s="1"/>
  <c r="N62" i="2" s="1"/>
  <c r="H53" i="2"/>
  <c r="J50" i="2"/>
  <c r="M50" i="2" s="1"/>
  <c r="N50" i="2" s="1"/>
  <c r="J38" i="2"/>
  <c r="M38" i="2" s="1"/>
  <c r="N38" i="2" s="1"/>
  <c r="H28" i="2"/>
  <c r="J26" i="2"/>
  <c r="M26" i="2" s="1"/>
  <c r="N26" i="2" s="1"/>
  <c r="J8" i="2"/>
  <c r="M8" i="2" s="1"/>
  <c r="N8" i="2" s="1"/>
  <c r="J216" i="2"/>
  <c r="M216" i="2" s="1"/>
  <c r="N216" i="2" s="1"/>
  <c r="J32" i="2"/>
  <c r="M32" i="2" s="1"/>
  <c r="N32" i="2" s="1"/>
  <c r="J20" i="2"/>
  <c r="M20" i="2" s="1"/>
  <c r="N20" i="2" s="1"/>
  <c r="H213" i="2"/>
  <c r="H107" i="2"/>
  <c r="H105" i="2"/>
  <c r="H70" i="2"/>
  <c r="H56" i="2"/>
  <c r="H41" i="2"/>
  <c r="H29" i="2"/>
  <c r="H15" i="2"/>
  <c r="H3" i="2"/>
  <c r="J3" i="2"/>
  <c r="M3" i="2" s="1"/>
  <c r="N3" i="2" s="1"/>
  <c r="H59" i="2"/>
  <c r="H57" i="2"/>
  <c r="H47" i="2"/>
  <c r="H45" i="2"/>
  <c r="J43" i="2"/>
  <c r="M43" i="2" s="1"/>
  <c r="N43" i="2" s="1"/>
  <c r="H35" i="2"/>
  <c r="H21" i="2"/>
  <c r="H17" i="2"/>
  <c r="J15" i="2"/>
  <c r="M15" i="2" s="1"/>
  <c r="N15" i="2" s="1"/>
  <c r="H11" i="2"/>
  <c r="H7" i="2"/>
  <c r="J2" i="2"/>
  <c r="L2" i="2" s="1"/>
  <c r="H223" i="2"/>
  <c r="H217" i="2"/>
  <c r="H215" i="2"/>
  <c r="H78" i="2"/>
  <c r="J77" i="2"/>
  <c r="M77" i="2" s="1"/>
  <c r="N77" i="2" s="1"/>
  <c r="H76" i="2"/>
  <c r="H75" i="2"/>
  <c r="H72" i="2"/>
  <c r="H69" i="2"/>
  <c r="H66" i="2"/>
  <c r="H60" i="2"/>
  <c r="J56" i="2"/>
  <c r="M56" i="2" s="1"/>
  <c r="N56" i="2" s="1"/>
  <c r="H54" i="2"/>
  <c r="H48" i="2"/>
  <c r="H42" i="2"/>
  <c r="H18" i="2"/>
  <c r="H14" i="2"/>
  <c r="H148" i="2"/>
  <c r="H276" i="2"/>
  <c r="H274" i="2"/>
  <c r="H272" i="2"/>
  <c r="H270" i="2"/>
  <c r="H268" i="2"/>
  <c r="H266" i="2"/>
  <c r="H264" i="2"/>
  <c r="H262" i="2"/>
  <c r="H260" i="2"/>
  <c r="H258" i="2"/>
  <c r="H256" i="2"/>
  <c r="H254" i="2"/>
  <c r="H252" i="2"/>
  <c r="H250" i="2"/>
  <c r="H248" i="2"/>
  <c r="H246" i="2"/>
  <c r="H244" i="2"/>
  <c r="H242" i="2"/>
  <c r="H240" i="2"/>
  <c r="H238" i="2"/>
  <c r="H236" i="2"/>
  <c r="H234" i="2"/>
  <c r="H232" i="2"/>
  <c r="H230" i="2"/>
  <c r="H228" i="2"/>
  <c r="H226" i="2"/>
  <c r="H221" i="2"/>
  <c r="H129" i="2"/>
  <c r="H119" i="2"/>
  <c r="J82" i="2"/>
  <c r="M82" i="2" s="1"/>
  <c r="N82" i="2" s="1"/>
  <c r="J70" i="2"/>
  <c r="M70" i="2" s="1"/>
  <c r="N70" i="2" s="1"/>
  <c r="H64" i="2"/>
  <c r="H55" i="2"/>
  <c r="J53" i="2"/>
  <c r="M53" i="2" s="1"/>
  <c r="N53" i="2" s="1"/>
  <c r="H36" i="2"/>
  <c r="J31" i="2"/>
  <c r="M31" i="2" s="1"/>
  <c r="N31" i="2" s="1"/>
  <c r="H24" i="2"/>
  <c r="J19" i="2"/>
  <c r="M19" i="2" s="1"/>
  <c r="N19" i="2" s="1"/>
  <c r="H12" i="2"/>
  <c r="H5" i="2"/>
  <c r="H52" i="2"/>
  <c r="J52" i="2"/>
  <c r="M52" i="2" s="1"/>
  <c r="N52" i="2" s="1"/>
  <c r="H44" i="2"/>
  <c r="J44" i="2"/>
  <c r="M44" i="2" s="1"/>
  <c r="N44" i="2" s="1"/>
  <c r="H37" i="2"/>
  <c r="J37" i="2"/>
  <c r="M37" i="2" s="1"/>
  <c r="N37" i="2" s="1"/>
  <c r="H34" i="2"/>
  <c r="J34" i="2"/>
  <c r="M34" i="2" s="1"/>
  <c r="N34" i="2" s="1"/>
  <c r="H16" i="2"/>
  <c r="J16" i="2"/>
  <c r="M16" i="2" s="1"/>
  <c r="N16" i="2" s="1"/>
  <c r="H224" i="2"/>
  <c r="J221" i="2"/>
  <c r="M221" i="2" s="1"/>
  <c r="N221" i="2" s="1"/>
  <c r="H220" i="2"/>
  <c r="H214" i="2"/>
  <c r="J119" i="2"/>
  <c r="M119" i="2" s="1"/>
  <c r="N119" i="2" s="1"/>
  <c r="H115" i="2"/>
  <c r="J107" i="2"/>
  <c r="M107" i="2" s="1"/>
  <c r="N107" i="2" s="1"/>
  <c r="J105" i="2"/>
  <c r="M105" i="2" s="1"/>
  <c r="N105" i="2" s="1"/>
  <c r="H103" i="2"/>
  <c r="J97" i="2"/>
  <c r="M97" i="2" s="1"/>
  <c r="N97" i="2" s="1"/>
  <c r="H96" i="2"/>
  <c r="H93" i="2"/>
  <c r="H85" i="2"/>
  <c r="J73" i="2"/>
  <c r="M73" i="2" s="1"/>
  <c r="N73" i="2" s="1"/>
  <c r="J72" i="2"/>
  <c r="M72" i="2" s="1"/>
  <c r="N72" i="2" s="1"/>
  <c r="J67" i="2"/>
  <c r="M67" i="2" s="1"/>
  <c r="N67" i="2" s="1"/>
  <c r="J65" i="2"/>
  <c r="M65" i="2" s="1"/>
  <c r="N65" i="2" s="1"/>
  <c r="J64" i="2"/>
  <c r="M64" i="2" s="1"/>
  <c r="N64" i="2" s="1"/>
  <c r="H61" i="2"/>
  <c r="J61" i="2"/>
  <c r="M61" i="2" s="1"/>
  <c r="N61" i="2" s="1"/>
  <c r="H58" i="2"/>
  <c r="J58" i="2"/>
  <c r="M58" i="2" s="1"/>
  <c r="N58" i="2" s="1"/>
  <c r="H39" i="2"/>
  <c r="J39" i="2"/>
  <c r="M39" i="2" s="1"/>
  <c r="N39" i="2" s="1"/>
  <c r="H30" i="2"/>
  <c r="H25" i="2"/>
  <c r="J25" i="2"/>
  <c r="M25" i="2" s="1"/>
  <c r="N25" i="2" s="1"/>
  <c r="H22" i="2"/>
  <c r="J22" i="2"/>
  <c r="M22" i="2" s="1"/>
  <c r="N22" i="2" s="1"/>
  <c r="H9" i="2"/>
  <c r="H4" i="2"/>
  <c r="J4" i="2"/>
  <c r="M4" i="2" s="1"/>
  <c r="N4" i="2" s="1"/>
  <c r="H89" i="2"/>
  <c r="J89" i="2"/>
  <c r="M89" i="2" s="1"/>
  <c r="N89" i="2" s="1"/>
  <c r="H49" i="2"/>
  <c r="J49" i="2"/>
  <c r="M49" i="2" s="1"/>
  <c r="N49" i="2" s="1"/>
  <c r="H46" i="2"/>
  <c r="J46" i="2"/>
  <c r="M46" i="2" s="1"/>
  <c r="N46" i="2" s="1"/>
  <c r="H27" i="2"/>
  <c r="J27" i="2"/>
  <c r="M27" i="2" s="1"/>
  <c r="N27" i="2" s="1"/>
  <c r="H13" i="2"/>
  <c r="J13" i="2"/>
  <c r="M13" i="2" s="1"/>
  <c r="N13" i="2" s="1"/>
  <c r="H10" i="2"/>
  <c r="J10" i="2"/>
  <c r="M10" i="2" s="1"/>
  <c r="N10" i="2" s="1"/>
  <c r="J223" i="2"/>
  <c r="M223" i="2" s="1"/>
  <c r="N223" i="2" s="1"/>
  <c r="H222" i="2"/>
  <c r="J219" i="2"/>
  <c r="M219" i="2" s="1"/>
  <c r="N219" i="2" s="1"/>
  <c r="H218" i="2"/>
  <c r="H149" i="2"/>
  <c r="H127" i="2"/>
  <c r="H121" i="2"/>
  <c r="H113" i="2"/>
  <c r="H111" i="2"/>
  <c r="H99" i="2"/>
  <c r="J95" i="2"/>
  <c r="M95" i="2" s="1"/>
  <c r="N95" i="2" s="1"/>
  <c r="J92" i="2"/>
  <c r="M92" i="2" s="1"/>
  <c r="N92" i="2" s="1"/>
  <c r="H81" i="2"/>
  <c r="H79" i="2"/>
  <c r="H40" i="2"/>
  <c r="H33" i="2"/>
  <c r="H23" i="2"/>
  <c r="H6" i="2"/>
  <c r="H91" i="2"/>
  <c r="H88" i="2"/>
  <c r="H87" i="2"/>
  <c r="H84" i="2"/>
  <c r="H83" i="2"/>
  <c r="J40" i="2"/>
  <c r="M40" i="2" s="1"/>
  <c r="N40" i="2" s="1"/>
  <c r="J35" i="2"/>
  <c r="M35" i="2" s="1"/>
  <c r="N35" i="2" s="1"/>
  <c r="J33" i="2"/>
  <c r="M33" i="2" s="1"/>
  <c r="N33" i="2" s="1"/>
  <c r="J30" i="2"/>
  <c r="M30" i="2" s="1"/>
  <c r="N30" i="2" s="1"/>
  <c r="J28" i="2"/>
  <c r="M28" i="2" s="1"/>
  <c r="N28" i="2" s="1"/>
  <c r="J23" i="2"/>
  <c r="M23" i="2" s="1"/>
  <c r="N23" i="2" s="1"/>
  <c r="J21" i="2"/>
  <c r="M21" i="2" s="1"/>
  <c r="N21" i="2" s="1"/>
  <c r="J18" i="2"/>
  <c r="M18" i="2" s="1"/>
  <c r="N18" i="2" s="1"/>
  <c r="J11" i="2"/>
  <c r="M11" i="2" s="1"/>
  <c r="N11" i="2" s="1"/>
  <c r="J9" i="2"/>
  <c r="M9" i="2" s="1"/>
  <c r="N9" i="2" s="1"/>
  <c r="J6" i="2"/>
  <c r="M6" i="2" s="1"/>
  <c r="N6" i="2" s="1"/>
  <c r="H137" i="2"/>
  <c r="J137" i="2"/>
  <c r="M137" i="2" s="1"/>
  <c r="N137" i="2" s="1"/>
  <c r="J276" i="2"/>
  <c r="M276" i="2" s="1"/>
  <c r="N276" i="2" s="1"/>
  <c r="J272" i="2"/>
  <c r="M272" i="2" s="1"/>
  <c r="N272" i="2" s="1"/>
  <c r="J270" i="2"/>
  <c r="M270" i="2" s="1"/>
  <c r="N270" i="2" s="1"/>
  <c r="J258" i="2"/>
  <c r="M258" i="2" s="1"/>
  <c r="N258" i="2" s="1"/>
  <c r="J256" i="2"/>
  <c r="M256" i="2" s="1"/>
  <c r="N256" i="2" s="1"/>
  <c r="J254" i="2"/>
  <c r="M254" i="2" s="1"/>
  <c r="N254" i="2" s="1"/>
  <c r="J240" i="2"/>
  <c r="M240" i="2" s="1"/>
  <c r="N240" i="2" s="1"/>
  <c r="J231" i="2"/>
  <c r="M231" i="2" s="1"/>
  <c r="N231" i="2" s="1"/>
  <c r="J230" i="2"/>
  <c r="M230" i="2" s="1"/>
  <c r="N230" i="2" s="1"/>
  <c r="J225" i="2"/>
  <c r="M225" i="2" s="1"/>
  <c r="N225" i="2" s="1"/>
  <c r="H123" i="2"/>
  <c r="J123" i="2"/>
  <c r="M123" i="2" s="1"/>
  <c r="N123" i="2" s="1"/>
  <c r="H109" i="2"/>
  <c r="J109" i="2"/>
  <c r="M109" i="2" s="1"/>
  <c r="N109" i="2" s="1"/>
  <c r="H145" i="2"/>
  <c r="J145" i="2"/>
  <c r="M145" i="2" s="1"/>
  <c r="N145" i="2" s="1"/>
  <c r="H141" i="2"/>
  <c r="J141" i="2"/>
  <c r="M141" i="2" s="1"/>
  <c r="N141" i="2" s="1"/>
  <c r="M2" i="2"/>
  <c r="N2" i="2" s="1"/>
  <c r="J277" i="2"/>
  <c r="M277" i="2" s="1"/>
  <c r="N277" i="2" s="1"/>
  <c r="J275" i="2"/>
  <c r="M275" i="2" s="1"/>
  <c r="N275" i="2" s="1"/>
  <c r="J274" i="2"/>
  <c r="M274" i="2" s="1"/>
  <c r="N274" i="2" s="1"/>
  <c r="J273" i="2"/>
  <c r="M273" i="2" s="1"/>
  <c r="N273" i="2" s="1"/>
  <c r="J271" i="2"/>
  <c r="M271" i="2" s="1"/>
  <c r="N271" i="2" s="1"/>
  <c r="J269" i="2"/>
  <c r="M269" i="2" s="1"/>
  <c r="N269" i="2" s="1"/>
  <c r="J268" i="2"/>
  <c r="M268" i="2" s="1"/>
  <c r="N268" i="2" s="1"/>
  <c r="J267" i="2"/>
  <c r="M267" i="2" s="1"/>
  <c r="N267" i="2" s="1"/>
  <c r="J266" i="2"/>
  <c r="M266" i="2" s="1"/>
  <c r="N266" i="2" s="1"/>
  <c r="J265" i="2"/>
  <c r="M265" i="2" s="1"/>
  <c r="N265" i="2" s="1"/>
  <c r="J264" i="2"/>
  <c r="M264" i="2" s="1"/>
  <c r="N264" i="2" s="1"/>
  <c r="J263" i="2"/>
  <c r="M263" i="2" s="1"/>
  <c r="N263" i="2" s="1"/>
  <c r="J262" i="2"/>
  <c r="M262" i="2" s="1"/>
  <c r="N262" i="2" s="1"/>
  <c r="J261" i="2"/>
  <c r="M261" i="2" s="1"/>
  <c r="N261" i="2" s="1"/>
  <c r="J260" i="2"/>
  <c r="M260" i="2" s="1"/>
  <c r="N260" i="2" s="1"/>
  <c r="J259" i="2"/>
  <c r="M259" i="2" s="1"/>
  <c r="N259" i="2" s="1"/>
  <c r="J257" i="2"/>
  <c r="M257" i="2" s="1"/>
  <c r="N257" i="2" s="1"/>
  <c r="J255" i="2"/>
  <c r="M255" i="2" s="1"/>
  <c r="N255" i="2" s="1"/>
  <c r="J253" i="2"/>
  <c r="M253" i="2" s="1"/>
  <c r="N253" i="2" s="1"/>
  <c r="J252" i="2"/>
  <c r="M252" i="2" s="1"/>
  <c r="N252" i="2" s="1"/>
  <c r="J251" i="2"/>
  <c r="M251" i="2" s="1"/>
  <c r="N251" i="2" s="1"/>
  <c r="J250" i="2"/>
  <c r="M250" i="2" s="1"/>
  <c r="N250" i="2" s="1"/>
  <c r="J249" i="2"/>
  <c r="M249" i="2" s="1"/>
  <c r="N249" i="2" s="1"/>
  <c r="J248" i="2"/>
  <c r="M248" i="2" s="1"/>
  <c r="N248" i="2" s="1"/>
  <c r="J247" i="2"/>
  <c r="M247" i="2" s="1"/>
  <c r="N247" i="2" s="1"/>
  <c r="J246" i="2"/>
  <c r="M246" i="2" s="1"/>
  <c r="N246" i="2" s="1"/>
  <c r="J245" i="2"/>
  <c r="M245" i="2" s="1"/>
  <c r="N245" i="2" s="1"/>
  <c r="J244" i="2"/>
  <c r="M244" i="2" s="1"/>
  <c r="N244" i="2" s="1"/>
  <c r="J243" i="2"/>
  <c r="M243" i="2" s="1"/>
  <c r="N243" i="2" s="1"/>
  <c r="J242" i="2"/>
  <c r="M242" i="2" s="1"/>
  <c r="N242" i="2" s="1"/>
  <c r="J241" i="2"/>
  <c r="M241" i="2" s="1"/>
  <c r="N241" i="2" s="1"/>
  <c r="J239" i="2"/>
  <c r="M239" i="2" s="1"/>
  <c r="N239" i="2" s="1"/>
  <c r="J238" i="2"/>
  <c r="M238" i="2" s="1"/>
  <c r="N238" i="2" s="1"/>
  <c r="J237" i="2"/>
  <c r="M237" i="2" s="1"/>
  <c r="N237" i="2" s="1"/>
  <c r="J236" i="2"/>
  <c r="M236" i="2" s="1"/>
  <c r="N236" i="2" s="1"/>
  <c r="J235" i="2"/>
  <c r="M235" i="2" s="1"/>
  <c r="N235" i="2" s="1"/>
  <c r="J234" i="2"/>
  <c r="M234" i="2" s="1"/>
  <c r="N234" i="2" s="1"/>
  <c r="J233" i="2"/>
  <c r="M233" i="2" s="1"/>
  <c r="N233" i="2" s="1"/>
  <c r="J232" i="2"/>
  <c r="M232" i="2" s="1"/>
  <c r="N232" i="2" s="1"/>
  <c r="J229" i="2"/>
  <c r="M229" i="2" s="1"/>
  <c r="N229" i="2" s="1"/>
  <c r="J228" i="2"/>
  <c r="M228" i="2" s="1"/>
  <c r="N228" i="2" s="1"/>
  <c r="J227" i="2"/>
  <c r="M227" i="2" s="1"/>
  <c r="N227" i="2" s="1"/>
  <c r="J226" i="2"/>
  <c r="M226" i="2" s="1"/>
  <c r="N226" i="2" s="1"/>
  <c r="H211" i="2"/>
  <c r="J213" i="2"/>
  <c r="M213" i="2" s="1"/>
  <c r="N213" i="2" s="1"/>
  <c r="H209" i="2"/>
  <c r="J209" i="2"/>
  <c r="M209" i="2" s="1"/>
  <c r="N209" i="2" s="1"/>
  <c r="H207" i="2"/>
  <c r="J207" i="2"/>
  <c r="M207" i="2" s="1"/>
  <c r="N207" i="2" s="1"/>
  <c r="H205" i="2"/>
  <c r="J205" i="2"/>
  <c r="M205" i="2" s="1"/>
  <c r="N205" i="2" s="1"/>
  <c r="H203" i="2"/>
  <c r="J203" i="2"/>
  <c r="M203" i="2" s="1"/>
  <c r="N203" i="2" s="1"/>
  <c r="H201" i="2"/>
  <c r="J201" i="2"/>
  <c r="M201" i="2" s="1"/>
  <c r="N201" i="2" s="1"/>
  <c r="H199" i="2"/>
  <c r="J199" i="2"/>
  <c r="M199" i="2" s="1"/>
  <c r="N199" i="2" s="1"/>
  <c r="H197" i="2"/>
  <c r="J197" i="2"/>
  <c r="M197" i="2" s="1"/>
  <c r="N197" i="2" s="1"/>
  <c r="H212" i="2"/>
  <c r="H210" i="2"/>
  <c r="H208" i="2"/>
  <c r="H206" i="2"/>
  <c r="H204" i="2"/>
  <c r="H202" i="2"/>
  <c r="H200" i="2"/>
  <c r="H198" i="2"/>
  <c r="H196" i="2"/>
  <c r="H101" i="2"/>
  <c r="J101" i="2"/>
  <c r="M101" i="2" s="1"/>
  <c r="N101" i="2" s="1"/>
  <c r="H195" i="2"/>
  <c r="J195" i="2"/>
  <c r="M195" i="2" s="1"/>
  <c r="N195" i="2" s="1"/>
  <c r="H194" i="2"/>
  <c r="J194" i="2"/>
  <c r="M194" i="2" s="1"/>
  <c r="N194" i="2" s="1"/>
  <c r="H193" i="2"/>
  <c r="J193" i="2"/>
  <c r="M193" i="2" s="1"/>
  <c r="N193" i="2" s="1"/>
  <c r="H192" i="2"/>
  <c r="J192" i="2"/>
  <c r="M192" i="2" s="1"/>
  <c r="N192" i="2" s="1"/>
  <c r="H191" i="2"/>
  <c r="J191" i="2"/>
  <c r="M191" i="2" s="1"/>
  <c r="N191" i="2" s="1"/>
  <c r="H190" i="2"/>
  <c r="J190" i="2"/>
  <c r="M190" i="2" s="1"/>
  <c r="N190" i="2" s="1"/>
  <c r="H189" i="2"/>
  <c r="J189" i="2"/>
  <c r="M189" i="2" s="1"/>
  <c r="N189" i="2" s="1"/>
  <c r="H188" i="2"/>
  <c r="J188" i="2"/>
  <c r="M188" i="2" s="1"/>
  <c r="N188" i="2" s="1"/>
  <c r="H187" i="2"/>
  <c r="J187" i="2"/>
  <c r="M187" i="2" s="1"/>
  <c r="N187" i="2" s="1"/>
  <c r="H186" i="2"/>
  <c r="J186" i="2"/>
  <c r="M186" i="2" s="1"/>
  <c r="N186" i="2" s="1"/>
  <c r="H185" i="2"/>
  <c r="J185" i="2"/>
  <c r="M185" i="2" s="1"/>
  <c r="N185" i="2" s="1"/>
  <c r="H184" i="2"/>
  <c r="J184" i="2"/>
  <c r="M184" i="2" s="1"/>
  <c r="N184" i="2" s="1"/>
  <c r="H183" i="2"/>
  <c r="J183" i="2"/>
  <c r="M183" i="2" s="1"/>
  <c r="N183" i="2" s="1"/>
  <c r="H182" i="2"/>
  <c r="J182" i="2"/>
  <c r="M182" i="2" s="1"/>
  <c r="N182" i="2" s="1"/>
  <c r="H181" i="2"/>
  <c r="J181" i="2"/>
  <c r="M181" i="2" s="1"/>
  <c r="N181" i="2" s="1"/>
  <c r="H180" i="2"/>
  <c r="J180" i="2"/>
  <c r="M180" i="2" s="1"/>
  <c r="N180" i="2" s="1"/>
  <c r="H179" i="2"/>
  <c r="J179" i="2"/>
  <c r="M179" i="2" s="1"/>
  <c r="N179" i="2" s="1"/>
  <c r="H178" i="2"/>
  <c r="J178" i="2"/>
  <c r="M178" i="2" s="1"/>
  <c r="N178" i="2" s="1"/>
  <c r="H177" i="2"/>
  <c r="J177" i="2"/>
  <c r="M177" i="2" s="1"/>
  <c r="N177" i="2" s="1"/>
  <c r="H176" i="2"/>
  <c r="J176" i="2"/>
  <c r="M176" i="2" s="1"/>
  <c r="N176" i="2" s="1"/>
  <c r="H175" i="2"/>
  <c r="J175" i="2"/>
  <c r="M175" i="2" s="1"/>
  <c r="N175" i="2" s="1"/>
  <c r="H174" i="2"/>
  <c r="J174" i="2"/>
  <c r="M174" i="2" s="1"/>
  <c r="N174" i="2" s="1"/>
  <c r="H173" i="2"/>
  <c r="J173" i="2"/>
  <c r="M173" i="2" s="1"/>
  <c r="N173" i="2" s="1"/>
  <c r="H172" i="2"/>
  <c r="J172" i="2"/>
  <c r="M172" i="2" s="1"/>
  <c r="N172" i="2" s="1"/>
  <c r="H171" i="2"/>
  <c r="J171" i="2"/>
  <c r="M171" i="2" s="1"/>
  <c r="N171" i="2" s="1"/>
  <c r="H170" i="2"/>
  <c r="J170" i="2"/>
  <c r="M170" i="2" s="1"/>
  <c r="N170" i="2" s="1"/>
  <c r="H169" i="2"/>
  <c r="J169" i="2"/>
  <c r="M169" i="2" s="1"/>
  <c r="N169" i="2" s="1"/>
  <c r="H168" i="2"/>
  <c r="J168" i="2"/>
  <c r="M168" i="2" s="1"/>
  <c r="N168" i="2" s="1"/>
  <c r="H167" i="2"/>
  <c r="J167" i="2"/>
  <c r="M167" i="2" s="1"/>
  <c r="N167" i="2" s="1"/>
  <c r="H166" i="2"/>
  <c r="J166" i="2"/>
  <c r="M166" i="2" s="1"/>
  <c r="N166" i="2" s="1"/>
  <c r="H165" i="2"/>
  <c r="J165" i="2"/>
  <c r="M165" i="2" s="1"/>
  <c r="N165" i="2" s="1"/>
  <c r="H164" i="2"/>
  <c r="J164" i="2"/>
  <c r="M164" i="2" s="1"/>
  <c r="N164" i="2" s="1"/>
  <c r="H163" i="2"/>
  <c r="J163" i="2"/>
  <c r="M163" i="2" s="1"/>
  <c r="N163" i="2" s="1"/>
  <c r="H162" i="2"/>
  <c r="J162" i="2"/>
  <c r="M162" i="2" s="1"/>
  <c r="N162" i="2" s="1"/>
  <c r="H161" i="2"/>
  <c r="J161" i="2"/>
  <c r="M161" i="2" s="1"/>
  <c r="N161" i="2" s="1"/>
  <c r="H160" i="2"/>
  <c r="J160" i="2"/>
  <c r="M160" i="2" s="1"/>
  <c r="N160" i="2" s="1"/>
  <c r="H159" i="2"/>
  <c r="J159" i="2"/>
  <c r="M159" i="2" s="1"/>
  <c r="N159" i="2" s="1"/>
  <c r="H158" i="2"/>
  <c r="J158" i="2"/>
  <c r="M158" i="2" s="1"/>
  <c r="N158" i="2" s="1"/>
  <c r="H157" i="2"/>
  <c r="J157" i="2"/>
  <c r="M157" i="2" s="1"/>
  <c r="N157" i="2" s="1"/>
  <c r="H156" i="2"/>
  <c r="J156" i="2"/>
  <c r="M156" i="2" s="1"/>
  <c r="N156" i="2" s="1"/>
  <c r="H155" i="2"/>
  <c r="J155" i="2"/>
  <c r="M155" i="2" s="1"/>
  <c r="N155" i="2" s="1"/>
  <c r="H154" i="2"/>
  <c r="J154" i="2"/>
  <c r="M154" i="2" s="1"/>
  <c r="N154" i="2" s="1"/>
  <c r="H153" i="2"/>
  <c r="J153" i="2"/>
  <c r="M153" i="2" s="1"/>
  <c r="N153" i="2" s="1"/>
  <c r="H152" i="2"/>
  <c r="J152" i="2"/>
  <c r="M152" i="2" s="1"/>
  <c r="N152" i="2" s="1"/>
  <c r="H151" i="2"/>
  <c r="J151" i="2"/>
  <c r="M151" i="2" s="1"/>
  <c r="N151" i="2" s="1"/>
  <c r="H150" i="2"/>
  <c r="J150" i="2"/>
  <c r="M150" i="2" s="1"/>
  <c r="N150" i="2" s="1"/>
  <c r="J133" i="2"/>
  <c r="M133" i="2" s="1"/>
  <c r="N133" i="2" s="1"/>
  <c r="J129" i="2"/>
  <c r="M129" i="2" s="1"/>
  <c r="N129" i="2" s="1"/>
  <c r="H125" i="2"/>
  <c r="J125" i="2"/>
  <c r="M125" i="2" s="1"/>
  <c r="N125" i="2" s="1"/>
  <c r="J99" i="2"/>
  <c r="M99" i="2" s="1"/>
  <c r="N99" i="2" s="1"/>
  <c r="H117" i="2"/>
  <c r="J117" i="2"/>
  <c r="M117" i="2" s="1"/>
  <c r="N117" i="2" s="1"/>
  <c r="H147" i="2"/>
  <c r="H143" i="2"/>
  <c r="H139" i="2"/>
  <c r="H135" i="2"/>
  <c r="H131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4" i="2"/>
  <c r="H90" i="2"/>
  <c r="L3" i="2" l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</calcChain>
</file>

<file path=xl/sharedStrings.xml><?xml version="1.0" encoding="utf-8"?>
<sst xmlns="http://schemas.openxmlformats.org/spreadsheetml/2006/main" count="2154" uniqueCount="799">
  <si>
    <t>sheet</t>
  </si>
  <si>
    <t>row</t>
  </si>
  <si>
    <t>col</t>
  </si>
  <si>
    <t>numeric</t>
  </si>
  <si>
    <t>mod</t>
  </si>
  <si>
    <t>date</t>
  </si>
  <si>
    <t>character</t>
  </si>
  <si>
    <t>comment</t>
  </si>
  <si>
    <t>Jan</t>
  </si>
  <si>
    <t>Grooming and Health</t>
  </si>
  <si>
    <t>Rahul:_x000D__x000D_
Crocin=13</t>
  </si>
  <si>
    <t>Rahul:_x000D__x000D_
Underwear=170_x000D__x000D_
Sanitizer=55</t>
  </si>
  <si>
    <t>Rahul:_x000D__x000D_
Unienzyme=40_x000D__x000D_
Hajmola=3_x000D__x000D_
Digeine=15</t>
  </si>
  <si>
    <t>Snack</t>
  </si>
  <si>
    <t>Rahul:_x000D__x000D_
Gol Gappe=20</t>
  </si>
  <si>
    <t>Rahul:_x000D__x000D_
Top Ramen=178</t>
  </si>
  <si>
    <t>Rahul:_x000D__x000D_
Fun Flips=10_x000D__x000D_
Ras Malai=30</t>
  </si>
  <si>
    <t>Rahul:_x000D__x000D_
Limca=40_x000D__x000D_
Bana Chips=60</t>
  </si>
  <si>
    <t>Rahul:_x000D__x000D_
CCD Sandwich=156_x000D__x000D_
Tapioca Chips=25</t>
  </si>
  <si>
    <t>Rahul:_x000D__x000D_
Limca=40</t>
  </si>
  <si>
    <t>Socializing</t>
  </si>
  <si>
    <t>Rahul:_x000D__x000D_
Sweets with Akram=70</t>
  </si>
  <si>
    <t>Rahul:_x000D__x000D_
GLR for Sam's Café=300_x000D__x000D_
Wood for Neha=200</t>
  </si>
  <si>
    <t>Rahul:_x000D__x000D_
Team Ice Cream=40</t>
  </si>
  <si>
    <t>Rahul:_x000D__x000D_
Ice Cream for Shobha Masi=122</t>
  </si>
  <si>
    <t>Rahul:_x000D__x000D_
Pastries=30</t>
  </si>
  <si>
    <t>Rahul:_x000D__x000D_
Champe with Eshan=200</t>
  </si>
  <si>
    <t>Misc</t>
  </si>
  <si>
    <t>Rahul:_x000D__x000D_
Tubelight Installation = 400</t>
  </si>
  <si>
    <t>Rahul:_x000D__x000D_
Choclates for Team = 40</t>
  </si>
  <si>
    <t>Rahul:_x000D__x000D_
Sweets with Team=150</t>
  </si>
  <si>
    <t>Rahul:_x000D__x000D_
Biscuit=100_x000D__x000D_
Keenu with Pooja=20</t>
  </si>
  <si>
    <t>Rahul:_x000D__x000D_
Minutes Photocopy=95</t>
  </si>
  <si>
    <t>Rahul:_x000D__x000D_
SOSONA Refund=6000</t>
  </si>
  <si>
    <t>Rahul:_x000D__x000D_
SOSONA Return=71</t>
  </si>
  <si>
    <t>Rahul:_x000D__x000D_
Remaining Rent=3500</t>
  </si>
  <si>
    <t>Rahul:_x000D__x000D_
PACNA 3=1000_x000D__x000D_
Gifts for everyone=1600</t>
  </si>
  <si>
    <t>12 Step Meeting</t>
  </si>
  <si>
    <t>Rahul:_x000D__x000D_
NH Coda = 10</t>
  </si>
  <si>
    <t>Rahul:_x000D__x000D_
BoR = 20</t>
  </si>
  <si>
    <t>Rahul:_x000D__x000D_
NH Coda=20</t>
  </si>
  <si>
    <t>Rahul:_x000D__x000D_
BOR=20</t>
  </si>
  <si>
    <t>Rahul:_x000D__x000D_
BOR=50</t>
  </si>
  <si>
    <t>After Meeting</t>
  </si>
  <si>
    <t>Rahul:_x000D__x000D_
Gurdwara BS w/ Kunalika = 50</t>
  </si>
  <si>
    <t>Rahul:_x000D__x000D_
Sweets with Rajeev=30</t>
  </si>
  <si>
    <t>Rahul:_x000D__x000D_
HKV with ACA Gang=470</t>
  </si>
  <si>
    <t>Transport</t>
  </si>
  <si>
    <t>Rahul:_x000D__x000D_
RKAM Metro to NH = 10</t>
  </si>
  <si>
    <t>Rahul:_x000D__x000D_
Cab to office = 99</t>
  </si>
  <si>
    <t>Rahul:_x000D__x000D_
Cab to Navada Metro=25</t>
  </si>
  <si>
    <t>Rahul:_x000D__x000D_
Petrol=270</t>
  </si>
  <si>
    <t>Rahul:_x000D__x000D_
Petrol=189_x000D__x000D_
Tyre=10</t>
  </si>
  <si>
    <t>Rahul:_x000D__x000D_
Bus t/f Wayanad=1030</t>
  </si>
  <si>
    <t>Rahul:_x000D__x000D_
Bus to Tin Factory=234_x000D__x000D_
Cab to IGI=168</t>
  </si>
  <si>
    <t>Rahul:_x000D__x000D_
To Infinitea=129_x000D__x000D_
To Airport=444_x000D__x000D_
To Home=209</t>
  </si>
  <si>
    <t>Rahul:_x000D__x000D_
Petrol=200</t>
  </si>
  <si>
    <t>Rahul:_x000D__x000D_
Metro R/C=100</t>
  </si>
  <si>
    <t>Lending</t>
  </si>
  <si>
    <t>Rahul:_x000D__x000D_
From Ayushi=-100_x000D__x000D_
From Mitra=-100</t>
  </si>
  <si>
    <t>Rahul:_x000D__x000D_
Returned to Ayushi=100</t>
  </si>
  <si>
    <t>Rahul:_x000D__x000D_
To Mitra=100</t>
  </si>
  <si>
    <t>Rahul:_x000D__x000D_
For Sanchay=3500_x000D__x000D_
Returned Sanchay=-500</t>
  </si>
  <si>
    <t>Rahul:_x000D__x000D_
Fron Sanchay=-3000</t>
  </si>
  <si>
    <t>Food</t>
  </si>
  <si>
    <t>Rahul:_x000D__x000D_
Lunch from Pasta Express=215</t>
  </si>
  <si>
    <t>Rahul:_x000D__x000D_
Dinner=40</t>
  </si>
  <si>
    <t>Rahul:_x000D__x000D_
Oats=145_x000D__x000D_
Lunch=47</t>
  </si>
  <si>
    <t>Rahul:_x000D__x000D_
Lunch = 37</t>
  </si>
  <si>
    <t>Rahul:_x000D__x000D_
Dinner with Bilal=330</t>
  </si>
  <si>
    <t>Rahul:_x000D__x000D_
B'fast on Flight=300</t>
  </si>
  <si>
    <t>Rahul:_x000D__x000D_
Subway=220</t>
  </si>
  <si>
    <t>Feb</t>
  </si>
  <si>
    <t>Rahul:_x000D__x000D_
Doctor Bhatia=400_x000D__x000D_
Meds=211_x000D__x000D_
Sinarest=36</t>
  </si>
  <si>
    <t>Rahul:_x000D__x000D_
VP Bhatia=400_x000D__x000D_
Meds=185</t>
  </si>
  <si>
    <t>Rahul:_x000D__x000D_
Choclat=55</t>
  </si>
  <si>
    <t>Rahul:_x000D__x000D_
Choclates for Team=60</t>
  </si>
  <si>
    <t>Rahul:_x000D__x000D_
Chips=40</t>
  </si>
  <si>
    <t>Rahul:_x000D__x000D_
Pizza=258</t>
  </si>
  <si>
    <t>Rahul:_x000D__x000D_
Cake=15</t>
  </si>
  <si>
    <t>Rahul:_x000D__x000D_
Strawbery Pastry=80</t>
  </si>
  <si>
    <t>Rahul:_x000D__x000D_
Chowmein=50</t>
  </si>
  <si>
    <t>Rahul:_x000D__x000D_
Champe with Gagan=110</t>
  </si>
  <si>
    <t>Rahul:_x000D__x000D_
With John ACA=326</t>
  </si>
  <si>
    <t>Rahul:_x000D__x000D_
Movie with Pankaj=809</t>
  </si>
  <si>
    <t>Rahul:_x000D__x000D_
Fries w/Kunalika=80</t>
  </si>
  <si>
    <t>Rahul:_x000D__x000D_
Sweets=110</t>
  </si>
  <si>
    <t>Rahul:_x000D__x000D_
Police Fine=100</t>
  </si>
  <si>
    <t>Rahul:_x000D__x000D_
Sahil Bet=500</t>
  </si>
  <si>
    <t>Rahul:_x000D__x000D_
Coda=20</t>
  </si>
  <si>
    <t>Rahul:_x000D__x000D_
Petrol=330</t>
  </si>
  <si>
    <t>Rahul:_x000D__x000D_
Metro=200</t>
  </si>
  <si>
    <t>Rahul:_x000D__x000D_
Navada to Of=20</t>
  </si>
  <si>
    <t>Rahul:_x000D__x000D_
Petrol=300</t>
  </si>
  <si>
    <t>Rahul:_x000D__x000D_
Cab fo SDJ=220_x000D__x000D_
Auto to Green Park=50</t>
  </si>
  <si>
    <t>Rahul:_x000D__x000D_
Auto to Metro=80</t>
  </si>
  <si>
    <t>Rahul:_x000D__x000D_
Kuldeep's Package=679</t>
  </si>
  <si>
    <t>Rahul:_x000D__x000D_
Return from Kuldeep=-680</t>
  </si>
  <si>
    <t>Rahul:_x000D__x000D_
Top Ramen and Oats=387</t>
  </si>
  <si>
    <t>Rahul:_x000D__x000D_
Lunch=40</t>
  </si>
  <si>
    <t>Rahul:_x000D__x000D_
Mini Thali=209</t>
  </si>
  <si>
    <t>Leisure</t>
  </si>
  <si>
    <t>Rahul:_x000D__x000D_
Barista=433</t>
  </si>
  <si>
    <t>Rahul:_x000D__x000D_
Pizza=450</t>
  </si>
  <si>
    <t>Rahul:_x000D__x000D_
Frankenstien=28_x000D__x000D_
Big Data=335</t>
  </si>
  <si>
    <t>Mar</t>
  </si>
  <si>
    <t>Rahul:_x000D__x000D_
Medical Stuff=1070_x000D__x000D_
VP Bhatia=400</t>
  </si>
  <si>
    <t>Rahul:_x000D__x000D_
Ice Pack=310</t>
  </si>
  <si>
    <t>Rahul:_x000D__x000D_
Clothes=3000</t>
  </si>
  <si>
    <t>Rahul:_x000D__x000D_
Dr Bhatia=400_x000D__x000D_
Meds=200</t>
  </si>
  <si>
    <t>Rahul:_x000D__x000D_
Probiotic=100</t>
  </si>
  <si>
    <t>Rahul:_x000D__x000D_
Chocloate=34</t>
  </si>
  <si>
    <t>Rahul:_x000D__x000D_
Chocolctae=20_x000D__x000D_
Chips=50</t>
  </si>
  <si>
    <t>Rahul:_x000D__x000D_
Rations with Mitra=294</t>
  </si>
  <si>
    <t>Rahul:_x000D__x000D_
Barista B'fast=468</t>
  </si>
  <si>
    <t>Rahul:_x000D__x000D_
Shakes@Fest=550_x000D__x000D_
Shakes w/Kartil=550</t>
  </si>
  <si>
    <t>Rahul:_x000D__x000D_
Pizza with Kartik=904</t>
  </si>
  <si>
    <t>Rahul:_x000D__x000D_
Mithai with team=80</t>
  </si>
  <si>
    <t>Rahul:_x000D__x000D_
WOC=20</t>
  </si>
  <si>
    <t>Rahul:_x000D__x000D_
Stepping Fw=100</t>
  </si>
  <si>
    <t>Rahul:_x000D__x000D_
ACA FAITH=50</t>
  </si>
  <si>
    <t>Rahul:_x000D__x000D_
Sabu Celebration=200</t>
  </si>
  <si>
    <t>Rahul:_x000D__x000D_
Metro R/C=200</t>
  </si>
  <si>
    <t>Rahul:_x000D__x000D_
Petrol=290</t>
  </si>
  <si>
    <t>Rahul:_x000D__x000D_
Bus to ACA=5</t>
  </si>
  <si>
    <t>Rahul:_x000D__x000D_
Cab=150</t>
  </si>
  <si>
    <t>Rahul:_x000D__x000D_
Petrol=240</t>
  </si>
  <si>
    <t>Rahul:_x000D__x000D_
Mitra Kindle=-3000</t>
  </si>
  <si>
    <t>Rahul:_x000D__x000D_
Kachodi=30_x000D__x000D_
Lunch=120</t>
  </si>
  <si>
    <t>Rahul:_x000D__x000D_
Lunch=60</t>
  </si>
  <si>
    <t>Rahul:_x000D__x000D_
Logan Ticket=400</t>
  </si>
  <si>
    <t>Rahul:_x000D__x000D_
Subway=209</t>
  </si>
  <si>
    <t>Rahul:_x000D__x000D_
Popcorn=380</t>
  </si>
  <si>
    <t>Apr</t>
  </si>
  <si>
    <t>Rahul:_x000D__x000D_
Zyndet=135_x000D__x000D_
Ice Pack=300</t>
  </si>
  <si>
    <t>Rahul:_x000D__x000D_
Haircut=100</t>
  </si>
  <si>
    <t>Rahul:_x000D__x000D_
Shave=70</t>
  </si>
  <si>
    <t>Rahul:_x000D__x000D_
Clothes Fitting=200</t>
  </si>
  <si>
    <t>Rahul:_x000D__x000D_
Contractubex, Retino A, Ahaglow=1200</t>
  </si>
  <si>
    <t>Rahul:_x000D__x000D_
Hair4U=490</t>
  </si>
  <si>
    <t>Rahul:_x000D__x000D_
Face Meds=215</t>
  </si>
  <si>
    <t>Rahul:_x000D__x000D_
40 Biscuits=198_x000D__x000D_
2 Kinder Joys=80</t>
  </si>
  <si>
    <t>Rahul:_x000D__x000D_
Cashews=275</t>
  </si>
  <si>
    <t>Rahul:_x000D__x000D_
Chizza Mean=419</t>
  </si>
  <si>
    <t>Rahul:_x000D__x000D_
Mixture=10_x000D__x000D_
Cane Juice=20</t>
  </si>
  <si>
    <t>Rahul:_x000D__x000D_
Subway=290</t>
  </si>
  <si>
    <t>Rahul:_x000D__x000D_
Yogurt=15_x000D__x000D_
Bananas=10</t>
  </si>
  <si>
    <t>Rahul:_x000D__x000D_
Sandwich=310</t>
  </si>
  <si>
    <t>Rahul:_x000D__x000D_
Pizza with Das=878</t>
  </si>
  <si>
    <t>Rahul:_x000D__x000D_
Dinner w/MahinEshaan=1688</t>
  </si>
  <si>
    <t>Rahul:_x000D__x000D_
Ice Cream w/Pankaj=264</t>
  </si>
  <si>
    <t>Rahul:_x000D__x000D_
Amazon Helpdesk R/c=198</t>
  </si>
  <si>
    <t>Rahul:_x000D__x000D_
Scooter screws=10</t>
  </si>
  <si>
    <t>Rahul:_x000D__x000D_
Arkham Knight=141</t>
  </si>
  <si>
    <t>Rahul:_x000D__x000D_
BOR=30</t>
  </si>
  <si>
    <t>Rahul:_x000D__x000D_
Naya Savera=20_x000D__x000D_
Celebration=690</t>
  </si>
  <si>
    <t>Rahul:_x000D__x000D_
Survivors=1100_x000D__x000D_
Dinner=1100</t>
  </si>
  <si>
    <t>Rahul:_x000D__x000D_
BOR=10</t>
  </si>
  <si>
    <t>Rahul:_x000D__x000D_
Champe=270</t>
  </si>
  <si>
    <t>Rahul:_x000D__x000D_
Metro R/c=200</t>
  </si>
  <si>
    <t>Rahul:_x000D__x000D_
Auto to office=20_x000D__x000D_
Petrol=240_x000D__x000D_
Tyre Fix=240</t>
  </si>
  <si>
    <t>Rahul:_x000D__x000D_
Auto to Office=20</t>
  </si>
  <si>
    <t>Rahul:_x000D__x000D_
Petrol=50</t>
  </si>
  <si>
    <t>Rahul:_x000D__x000D_
Uber=97</t>
  </si>
  <si>
    <t>Rahul:_x000D__x000D_
From Ashish=-500</t>
  </si>
  <si>
    <t>Rahul:_x000D__x000D_
Returned to Ashish=500</t>
  </si>
  <si>
    <t>Rahul:_x000D__x000D_
Lunch=50</t>
  </si>
  <si>
    <t>Rahul:_x000D__x000D_
Pizza Hut=385</t>
  </si>
  <si>
    <t>Rahul:_x000D__x000D_
KFC Lunch=289</t>
  </si>
  <si>
    <t>Rahul:_x000D__x000D_
Chhole Bhature=85</t>
  </si>
  <si>
    <t>Rahul:_x000D__x000D_
Bananas=50</t>
  </si>
  <si>
    <t>Rahul:_x000D__x000D_
Bananas=10</t>
  </si>
  <si>
    <t>Rahul:_x000D__x000D_
Dominos=836</t>
  </si>
  <si>
    <t>Rahul:_x000D__x000D_
Ice Cream=365</t>
  </si>
  <si>
    <t>May</t>
  </si>
  <si>
    <t>Rahul:_x000D__x000D_
Contractubex=790</t>
  </si>
  <si>
    <t>Rahul:_x000D__x000D_
Flu Shot=500</t>
  </si>
  <si>
    <t>Rahul:_x000D__x000D_
Keraglow Men=160</t>
  </si>
  <si>
    <t>Rahul:_x000D__x000D_
Dahi=65_x000D__x000D_
Salad=139</t>
  </si>
  <si>
    <t>Rahul:_x000D__x000D_
Kulfi w/Team=120</t>
  </si>
  <si>
    <t>Rahul:_x000D__x000D_
Corn=50</t>
  </si>
  <si>
    <t>Rahul:_x000D__x000D_
Yoghurt=20_x000D__x000D_
Bananas=10_x000D__x000D_
Biscuits=100</t>
  </si>
  <si>
    <t>Rahul:_x000D__x000D_
Kurkure=10_x000D__x000D_
Dahi=15_x000D__x000D_
Bananas=10</t>
  </si>
  <si>
    <t>Rahul:_x000D__x000D_
Dahi=25_x000D__x000D_
Bananas=10</t>
  </si>
  <si>
    <t>Rahul:_x000D__x000D_
Yogurt=35_x000D__x000D_
Bananas=10</t>
  </si>
  <si>
    <t>Rahul:_x000D__x000D_
Nachos at CCD=89</t>
  </si>
  <si>
    <t>Rahul:_x000D__x000D_
Dahi=25_x000D__x000D_
Bananas=10_x000D__x000D_
KFC=177</t>
  </si>
  <si>
    <t>Rahul:_x000D__x000D_
Dinner w/Das=500</t>
  </si>
  <si>
    <t>Rahul:_x000D__x000D_
Chaap with Pankaj=300</t>
  </si>
  <si>
    <t>Rahul:_x000D__x000D_
Dinner with Pankaj=1300</t>
  </si>
  <si>
    <t>Rahul:_x000D__x000D_
Chaap with Mahi=280</t>
  </si>
  <si>
    <t>Rahul:_x000D__x000D_
Chips and Drinks for Team=150</t>
  </si>
  <si>
    <t>Rahul:_x000D__x000D_
Bag=1599</t>
  </si>
  <si>
    <t>Rahul:_x000D__x000D_
Scooter Service=700</t>
  </si>
  <si>
    <t>Rahul:_x000D__x000D_
ACA Convention=150</t>
  </si>
  <si>
    <t>Rahul:_x000D__x000D_
Theatre Tickets to Kunalika=100</t>
  </si>
  <si>
    <t>Rahul:_x000D__x000D_
Ashish Bet=-500</t>
  </si>
  <si>
    <t>Rahul:_x000D__x000D_
Survivors=16</t>
  </si>
  <si>
    <t>Rahul:_x000D__x000D_
Coda=50_x000D__x000D_
Auto=10</t>
  </si>
  <si>
    <t>Rahul:_x000D__x000D_
CodA Tuesday=50</t>
  </si>
  <si>
    <t>Domestic</t>
  </si>
  <si>
    <t>Rahul:_x000D__x000D_
Soaps for Home=200</t>
  </si>
  <si>
    <t>Rahul:_x000D__x000D_
Akram's Uber=493</t>
  </si>
  <si>
    <t>Rahul:_x000D__x000D_
Uber Home=99</t>
  </si>
  <si>
    <t>Rahul:_x000D__x000D_
Petrol=100</t>
  </si>
  <si>
    <t>Rahul:_x000D__x000D_
Cb from Pankaj to Office=450</t>
  </si>
  <si>
    <t>Rahul:_x000D__x000D_
Auto to BOR=10_x000D__x000D_
Metro=20</t>
  </si>
  <si>
    <t>Rahul:_x000D__x000D_
From Rajeev=-100</t>
  </si>
  <si>
    <t>Rahul:_x000D__x000D_
Rajeev=100</t>
  </si>
  <si>
    <t>Rahul:_x000D__x000D_
Money to Karina=210</t>
  </si>
  <si>
    <t>Rahul:_x000D__x000D_
Champ=170</t>
  </si>
  <si>
    <t>Rahul:_x000D__x000D_
Dinner=1611_x000D__x000D_
Lunch=265</t>
  </si>
  <si>
    <t>Rahul:_x000D__x000D_
Happy Hakka=223</t>
  </si>
  <si>
    <t>Rahul:_x000D__x000D_
Dinner=165</t>
  </si>
  <si>
    <t>Rahul:_x000D__x000D_
Pizza=300</t>
  </si>
  <si>
    <t>Rahul:_x000D__x000D_
Food for Pankaj=495</t>
  </si>
  <si>
    <t>Rahul:_x000D__x000D_
Google Play Music=104</t>
  </si>
  <si>
    <t>Jun</t>
  </si>
  <si>
    <t>Rahul:_x000D__x000D_
Contractubex and Minoxidil=1340</t>
  </si>
  <si>
    <t>Rahul:_x000D__x000D_
Face Ointments=1014</t>
  </si>
  <si>
    <t>Rahul:_x000D__x000D_
Probiotic Meds=460</t>
  </si>
  <si>
    <t>Rahul:_x000D__x000D_
Nachos and Chips for Ankur=50</t>
  </si>
  <si>
    <t>Rahul:_x000D__x000D_
Dahi=25_x000D__x000D_
Bananas=10_x000D__x000D_
Corn=10</t>
  </si>
  <si>
    <t>Rahul:_x000D__x000D_
Yoghurt=25</t>
  </si>
  <si>
    <t>Rahul:_x000D__x000D_
Kurkure=10</t>
  </si>
  <si>
    <t>Rahul:_x000D__x000D_
Chips=20_x000D__x000D_
Kurkure=10</t>
  </si>
  <si>
    <t>Rahul:_x000D__x000D_
Kookaa=240</t>
  </si>
  <si>
    <t>Rahul:_x000D__x000D_
Bread Pakoda=10</t>
  </si>
  <si>
    <t>Rahul:_x000D__x000D_
Yogurt=25</t>
  </si>
  <si>
    <t>Rahul:_x000D__x000D_
Yogurt=20</t>
  </si>
  <si>
    <t>Rahul:_x000D__x000D_
Zomato=300</t>
  </si>
  <si>
    <t>Rahul:_x000D__x000D_
Gol Gappe=60</t>
  </si>
  <si>
    <t>Rahul:_x000D__x000D_
Social with Tarun=1000_x000D__x000D_
CP with Mahi=100</t>
  </si>
  <si>
    <t>Rahul:_x000D__x000D_
With Ruhani=194</t>
  </si>
  <si>
    <t>Rahul:_x000D__x000D_
Golgappe with Karina=90</t>
  </si>
  <si>
    <t>Rahul:_x000D__x000D_
Summerhouse=378</t>
  </si>
  <si>
    <t>Rahul:_x000D__x000D_
Chaape with Mahi=200</t>
  </si>
  <si>
    <t>Rahul:_x000D__x000D_
Dinner with Das=200</t>
  </si>
  <si>
    <t>Rahul:_x000D__x000D_
Food with Mahesh=300</t>
  </si>
  <si>
    <t>Rahul:_x000D__x000D_
Hitchhikers Book=590</t>
  </si>
  <si>
    <t>Rahul:_x000D__x000D_
Economist=2300</t>
  </si>
  <si>
    <t>Rahul:_x000D__x000D_
Rajeev's Bet=200</t>
  </si>
  <si>
    <t>Rahul:_x000D__x000D_
Survivors=50</t>
  </si>
  <si>
    <t>Rahul:_x000D__x000D_
Survivors=40</t>
  </si>
  <si>
    <t>Rahul:_x000D__x000D_
Coda=10</t>
  </si>
  <si>
    <t>Rahul:_x000D__x000D_
ACA=40</t>
  </si>
  <si>
    <t>Rahul:_x000D__x000D_
WOC=50</t>
  </si>
  <si>
    <t>Rahul:_x000D__x000D_
Coda=50</t>
  </si>
  <si>
    <t>Rahul:_x000D__x000D_
Dinner with Manoj=200</t>
  </si>
  <si>
    <t>Rahul:_x000D__x000D_
Uber Home=217</t>
  </si>
  <si>
    <t>Rahul:_x000D__x000D_
Metro Rc=500_x000D__x000D_
Auto to GP=50</t>
  </si>
  <si>
    <t>Rahul:_x000D__x000D_
Petrol=280</t>
  </si>
  <si>
    <t>Rahul:_x000D__x000D_
Tyre Tube=220</t>
  </si>
  <si>
    <t>Rahul:_x000D__x000D_
Petrol=291</t>
  </si>
  <si>
    <t>Rahul:_x000D__x000D_
KFC Chicken=265</t>
  </si>
  <si>
    <t>Rahul:_x000D__x000D_
McDonalds with Emm=580</t>
  </si>
  <si>
    <t>Jul</t>
  </si>
  <si>
    <t>Rahul:_x000D__x000D_
Zyndett=185</t>
  </si>
  <si>
    <t>Rahul:_x000D__x000D_
Clothes Fitting=280</t>
  </si>
  <si>
    <t>Rahul:_x000D__x000D_
Betadine and Sanitizer=220</t>
  </si>
  <si>
    <t>Rahul:_x000D__x000D_
Azithro=36</t>
  </si>
  <si>
    <t>Rahul:_x000D__x000D_
Probiotics=468</t>
  </si>
  <si>
    <t>Rahul:_x000D__x000D_
Kurkure=20</t>
  </si>
  <si>
    <t>Rahul:_x000D__x000D_
Baked Nachos=330</t>
  </si>
  <si>
    <t>Rahul:_x000D__x000D_
Break Pakoda=30</t>
  </si>
  <si>
    <t>Rahul:_x000D__x000D_
Nachos=75</t>
  </si>
  <si>
    <t>Rahul:_x000D__x000D_
CCD HKV with Eshan and Kartik=637</t>
  </si>
  <si>
    <t>Rahul:_x000D__x000D_
Pankaj Ice cream=224_x000D__x000D_
Shahi Tukda=150</t>
  </si>
  <si>
    <t>Rahul:_x000D__x000D_
Team=1355</t>
  </si>
  <si>
    <t>Rahul:_x000D__x000D_
Guitar App=250</t>
  </si>
  <si>
    <t>Rahul:_x000D__x000D_
The Economist=350</t>
  </si>
  <si>
    <t>Rahul:_x000D__x000D_
DA Book=700</t>
  </si>
  <si>
    <t>Rahul:_x000D__x000D_
Mom's Anniversary=1100</t>
  </si>
  <si>
    <t>Rahul:_x000D__x000D_
Pizza with Anamika=950</t>
  </si>
  <si>
    <t>Rahul:_x000D__x000D_
ACA=50</t>
  </si>
  <si>
    <t>Rahul:_x000D__x000D_
ACA=10</t>
  </si>
  <si>
    <t>Rahul:_x000D__x000D_
ACA Sunday=20</t>
  </si>
  <si>
    <t>Rahul:_x000D__x000D_
ACA=12</t>
  </si>
  <si>
    <t>Rahul:_x000D__x000D_
ACA=20</t>
  </si>
  <si>
    <t>Rahul:_x000D__x000D_
Nachos=50</t>
  </si>
  <si>
    <t>Rahul:_x000D__x000D_
Tea=45</t>
  </si>
  <si>
    <t>Rahul:_x000D__x000D_
Milind Dinner=500</t>
  </si>
  <si>
    <t>Rahul:_x000D__x000D_
Break Pakoda=20</t>
  </si>
  <si>
    <t>Rahul:_x000D__x000D_
Chaap with Mahi=180</t>
  </si>
  <si>
    <t>Rahul:_x000D__x000D_
Chaape with Eshaan=290</t>
  </si>
  <si>
    <t>Rahul:_x000D__x000D_
Petrol=261</t>
  </si>
  <si>
    <t>Rahul:_x000D__x000D_
Metro RC=500</t>
  </si>
  <si>
    <t>Rahul:_x000D__x000D_
Auto to Survivors=50</t>
  </si>
  <si>
    <t>Rahul:_x000D__x000D_
Bus SVP to Dw=15</t>
  </si>
  <si>
    <t>Rahul:_x000D__x000D_
New Metro Card=150</t>
  </si>
  <si>
    <t>Rahul:_x000D__x000D_
Petrol=230</t>
  </si>
  <si>
    <t>Rahul:_x000D__x000D_
Petrol=260</t>
  </si>
  <si>
    <t>Rahul:_x000D__x000D_
KFC Food=212</t>
  </si>
  <si>
    <t>Rahul:_x000D__x000D_
Yogurt=10_x000D__x000D_
Dinner w/Rohit=180</t>
  </si>
  <si>
    <t>Rahul:_x000D__x000D_
Soya=197_x000D__x000D_
Sandwich=15_x000D__x000D_
Ful Flips=5</t>
  </si>
  <si>
    <t>Rahul:_x000D__x000D_
Uttapam=130</t>
  </si>
  <si>
    <t>Rahul:_x000D__x000D_
Yohurt=10</t>
  </si>
  <si>
    <t>Rahul:_x000D__x000D_
Omlette=30_x000D__x000D_
Chicken=160_x000D__x000D_
Yogurt=10</t>
  </si>
  <si>
    <t>Rahul:_x000D__x000D_
Sandwich=120</t>
  </si>
  <si>
    <t>Rahul:_x000D__x000D_
Pizza Hut=350</t>
  </si>
  <si>
    <t>Rahul:_x000D__x000D_
Chaape with Maali=250</t>
  </si>
  <si>
    <t>Rahul:_x000D__x000D_
Chicken with Rohit=230_x000D__x000D_
Kiwis=200</t>
  </si>
  <si>
    <t>Rahul:_x000D__x000D_
Movie=399</t>
  </si>
  <si>
    <t>Aug</t>
  </si>
  <si>
    <t>Rahul:_x000D__x000D_
Pyjama=500</t>
  </si>
  <si>
    <t>Rahul:_x000D__x000D_
Doctor=400_x000D__x000D_
Medicines=240</t>
  </si>
  <si>
    <t>Rahul:_x000D__x000D_
Dr Bhatia=400</t>
  </si>
  <si>
    <t>Rahul:_x000D__x000D_
Probiotics=450</t>
  </si>
  <si>
    <t>Rahul:_x000D__x000D_
Coconut Water=80</t>
  </si>
  <si>
    <t>Rahul:_x000D__x000D_
SHC with Mahi=1000</t>
  </si>
  <si>
    <t>Rahul:_x000D__x000D_
SHC Food=200_x000D__x000D_
Cash from Amit=-200</t>
  </si>
  <si>
    <t>Rahul:_x000D__x000D_
Mohit's Guitar Gear=1594</t>
  </si>
  <si>
    <t>Rahul:_x000D__x000D_
Naina Rakhi=500_x000D__x000D_
By Mami=-1500</t>
  </si>
  <si>
    <t>Rahul:_x000D__x000D_
Google Music=89</t>
  </si>
  <si>
    <t>Rahul:_x000D__x000D_
Devanshi Rakhi=500</t>
  </si>
  <si>
    <t>Rahul:_x000D__x000D_
Netflix=800_x000D__x000D_
Typing Test=3210</t>
  </si>
  <si>
    <t>Rahul:_x000D__x000D_
Hard Times Album=130</t>
  </si>
  <si>
    <t>Rahul:_x000D__x000D_
Master Traders=300</t>
  </si>
  <si>
    <t>Rahul:_x000D__x000D_
Chaap with Rajat=280</t>
  </si>
  <si>
    <t>Rahul:_x000D__x000D_
Chaap with Rajat=100</t>
  </si>
  <si>
    <t>Rahul:_x000D__x000D_
Chaap with Eshan/Vaish=550</t>
  </si>
  <si>
    <t>Rahul:_x000D__x000D_
L'Opera for Amit=272</t>
  </si>
  <si>
    <t>Rahul:_x000D__x000D_
Rohit's birthday=1000</t>
  </si>
  <si>
    <t>Rahul:_x000D__x000D_
Tyre Punctures=60_x000D__x000D_
Petrol=300_x000D__x000D_
Metro=500</t>
  </si>
  <si>
    <t>Rahul:_x000D__x000D_
Serviving=600</t>
  </si>
  <si>
    <t>Rahul:_x000D__x000D_
Petrol=273</t>
  </si>
  <si>
    <t>Rahul:_x000D__x000D_
Auto with Mahi=200</t>
  </si>
  <si>
    <t>Rahul:_x000D__x000D_
Cab to SHC=185</t>
  </si>
  <si>
    <t>Rahul:_x000D__x000D_
Paytm to Pooja=1000</t>
  </si>
  <si>
    <t>Rahul:_x000D__x000D_
Chaap for Bhua=450</t>
  </si>
  <si>
    <t>Rahul:_x000D__x000D_
Chaap with Rajat=200</t>
  </si>
  <si>
    <t>Rahul:_x000D__x000D_
Biryani and Butter=679</t>
  </si>
  <si>
    <t>Rahul:_x000D__x000D_
Chicken at work=242</t>
  </si>
  <si>
    <t>Rahul:_x000D__x000D_
Sandwich at Barista=235</t>
  </si>
  <si>
    <t>Rahul:_x000D__x000D_
Zomato Chicken=300</t>
  </si>
  <si>
    <t>Rahul:_x000D__x000D_
Paranthas @ BnL=120</t>
  </si>
  <si>
    <t>Rahul:_x000D__x000D_
Chaap=200</t>
  </si>
  <si>
    <t>Rahul:_x000D__x000D_
Wimpy Burger=202</t>
  </si>
  <si>
    <t>Sep</t>
  </si>
  <si>
    <t>Rahul:_x000D__x000D_
Groceries=2602_x000D__x000D_
Haircut=500_x000D__x000D_
Hypermart card=150_x000D__x000D_
Oats=255</t>
  </si>
  <si>
    <t>Rahul:_x000D__x000D_
Minoxidil=560</t>
  </si>
  <si>
    <t>Rahul:_x000D__x000D_
VP Bhatia=400_x000D__x000D_
Meds=210</t>
  </si>
  <si>
    <t>Rahul:_x000D__x000D_
Soda=15_x000D__x000D_
Moong Dal=10</t>
  </si>
  <si>
    <t>Rahul:_x000D__x000D_
Nachosx2=70</t>
  </si>
  <si>
    <t>Rahul:_x000D__x000D_
Potatoes with Akram=80</t>
  </si>
  <si>
    <t>Rahul:_x000D__x000D_
Cashews=150</t>
  </si>
  <si>
    <t>Rahul:_x000D__x000D_
Logan Lucky=761_x000D__x000D_
Daddy=1152</t>
  </si>
  <si>
    <t>Rahul:_x000D__x000D_
Paneer Patty for Deepanshu=50_x000D__x000D_
Ram Laddu=30</t>
  </si>
  <si>
    <t>Rahul:_x000D__x000D_
RC Toilet=5</t>
  </si>
  <si>
    <t>Rahul:_x000D__x000D_
Voter Card=40</t>
  </si>
  <si>
    <t>Rahul:_x000D__x000D_
Diago Return=-500</t>
  </si>
  <si>
    <t>Rahul:_x000D__x000D_
WES Evaluation=13579</t>
  </si>
  <si>
    <t>Rahul:_x000D__x000D_
Netflix=800</t>
  </si>
  <si>
    <t>Rahul:_x000D__x000D_
DU Form=1111</t>
  </si>
  <si>
    <t>Rahul:_x000D__x000D_
DHL WES=1780</t>
  </si>
  <si>
    <t>Rahul:_x000D__x000D_
Gulab Jamun=140_x000D__x000D_
Survivors=10</t>
  </si>
  <si>
    <t>Rahul:_x000D__x000D_
ACA Wed=50</t>
  </si>
  <si>
    <t>Rahul:_x000D__x000D_
Tea with Viv=200</t>
  </si>
  <si>
    <t>Rahul:_x000D__x000D_
Bus to NP=15_x000D__x000D_
Bus to IIT=10</t>
  </si>
  <si>
    <t>Rahul:_x000D__x000D_
Auto from SHC to Home=110</t>
  </si>
  <si>
    <t>Rahul:_x000D__x000D_
Petrol=250</t>
  </si>
  <si>
    <t>Rahul:_x000D__x000D_
Srishty Cab=361</t>
  </si>
  <si>
    <t>Rahul:_x000D__x000D_
Petrol=212</t>
  </si>
  <si>
    <t>Rahul:_x000D__x000D_
Autos=20</t>
  </si>
  <si>
    <t>Rahul:_x000D__x000D_
Metro Rc=500_x000D__x000D_
Petrol=200</t>
  </si>
  <si>
    <t>Rahul:_x000D__x000D_
Borrowed from Dad=-10000</t>
  </si>
  <si>
    <t>Rahul:_x000D__x000D_
From Kunalika=-800</t>
  </si>
  <si>
    <t>Rahul:_x000D__x000D_
Food with Mom=387</t>
  </si>
  <si>
    <t>Rahul:_x000D__x000D_
Chaipoint with Karina=480_x000D__x000D_
Chaape=170</t>
  </si>
  <si>
    <t>Rahul:_x000D__x000D_
GMAT Dinner=711</t>
  </si>
  <si>
    <t>Rahul:_x000D__x000D_
City Social with Das=625</t>
  </si>
  <si>
    <t>Rahul:_x000D__x000D_
Lunch with Pankaj=528+129</t>
  </si>
  <si>
    <t>Rahul:_x000D__x000D_
Cashwes=165_x000D__x000D_
Chaape=400</t>
  </si>
  <si>
    <t>Rahul:_x000D__x000D_
Kareena Pizza Hut=583</t>
  </si>
  <si>
    <t>Rahul:_x000D__x000D_
Healthy eggs and Salad=150_x000D__x000D_
Peanuts=30_x000D__x000D_
Zomato Dinner=318</t>
  </si>
  <si>
    <t>Rahul:_x000D__x000D_
Quinoa+Cashews+Almonds+Coconut Oil+Oats=1164</t>
  </si>
  <si>
    <t>Rahul:_x000D__x000D_
Oddbird Ticket=300</t>
  </si>
  <si>
    <t>Rahul:_x000D__x000D_
Rick and Morty Tshirt=649</t>
  </si>
  <si>
    <t>Oct</t>
  </si>
  <si>
    <t>Rahul:_x000D__x000D_
Haircut=50</t>
  </si>
  <si>
    <t>Rahul:_x000D__x000D_
Meds=185</t>
  </si>
  <si>
    <t>Rahul:_x000D__x000D_
Ahaglow+Clindac+RetinoA=600</t>
  </si>
  <si>
    <t>Rahul:_x000D__x000D_
Probiotics=500</t>
  </si>
  <si>
    <t>Rahul:_x000D__x000D_
Keto Shampoo=150</t>
  </si>
  <si>
    <t>Rahul:_x000D__x000D_
Air Mask=100</t>
  </si>
  <si>
    <t>Rahul:_x000D__x000D_
Pankaj Ice cream=90_x000D__x000D_
Eggs=45</t>
  </si>
  <si>
    <t>Rahul:_x000D__x000D_
Aanya Choc=230</t>
  </si>
  <si>
    <t>Rahul:_x000D__x000D_
For Mahi=250_x000D__x000D_
For Eshaan=195</t>
  </si>
  <si>
    <t>Rahul:_x000D__x000D_
Mouse=180</t>
  </si>
  <si>
    <t>Rahul:_x000D__x000D_
Netflix Rohit=-150_x000D__x000D_
Netflix Kuns=-150</t>
  </si>
  <si>
    <t>Rahul:_x000D__x000D_
From Chintu Bhaiya=-500</t>
  </si>
  <si>
    <t>Rahul:_x000D__x000D_
Bhai Dooj=500</t>
  </si>
  <si>
    <t>Rahul:_x000D__x000D_
Coda Tuesday=50</t>
  </si>
  <si>
    <t>Rahul:_x000D__x000D_
Stepping=50</t>
  </si>
  <si>
    <t>Rahul:_x000D__x000D_
Coda Tuesday=100</t>
  </si>
  <si>
    <t>Rahul:_x000D__x000D_
Green Tea=130_x000D__x000D_
Tea=20</t>
  </si>
  <si>
    <t>Rahul:_x000D__x000D_
Metro Rc=500</t>
  </si>
  <si>
    <t>Rahul:_x000D__x000D_
Cab Home=162</t>
  </si>
  <si>
    <t>Rahul:_x000D__x000D_
Pooja's Metro RC=200</t>
  </si>
  <si>
    <t>Rahul:_x000D__x000D_
Petrol=200_x000D__x000D_
Tire=180</t>
  </si>
  <si>
    <t>Rahul:_x000D__x000D_
From Rajiv=-1000</t>
  </si>
  <si>
    <t>Rahul:_x000D__x000D_
From Ashish=-2000</t>
  </si>
  <si>
    <t>Rahul:_x000D__x000D_
Smalloo=2300</t>
  </si>
  <si>
    <t>Rahul:_x000D__x000D_
Rajeev Return=1000</t>
  </si>
  <si>
    <t>Rahul:_x000D__x000D_
Return from Pankaj=-550</t>
  </si>
  <si>
    <t>Rahul:_x000D__x000D_
From Hari=-1000</t>
  </si>
  <si>
    <t>Rahul:_x000D__x000D_
KFC with Pankaj=400</t>
  </si>
  <si>
    <t>Rahul:_x000D__x000D_
Eggs=30</t>
  </si>
  <si>
    <t>Rahul:_x000D__x000D_
Salami=315</t>
  </si>
  <si>
    <t>Rahul:_x000D__x000D_
Dinner@Work=538</t>
  </si>
  <si>
    <t>Rahul:_x000D__x000D_
Yoghurt=30_x000D__x000D_
Eggs=25</t>
  </si>
  <si>
    <t>Rahul:_x000D__x000D_
Dinner with Manoj=519_x000D__x000D_
Dahi x2=20</t>
  </si>
  <si>
    <t>Rahul:_x000D__x000D_
Chicken Salami=135</t>
  </si>
  <si>
    <t>Rahul:_x000D__x000D_
Salad Chicken=85_x000D__x000D_
Cashews=600</t>
  </si>
  <si>
    <t>Rahul:_x000D__x000D_
Salad Chicken=93</t>
  </si>
  <si>
    <t>Rahul:_x000D__x000D_
Cashew=150_x000D__x000D_
Dahi=50_x000D__x000D_
Chicken=81</t>
  </si>
  <si>
    <t>Rahul:_x000D__x000D_
Lunch with Mom=380</t>
  </si>
  <si>
    <t>Rahul:_x000D__x000D_
Lunch=230_x000D__x000D_
Milk and Garlic=35</t>
  </si>
  <si>
    <t>Rahul:_x000D__x000D_
Dinner with Pankaj=1100</t>
  </si>
  <si>
    <t>Rahul:_x000D__x000D_
Spice Aangan=280</t>
  </si>
  <si>
    <t>Rahul:_x000D__x000D_
Salad Lunch=262</t>
  </si>
  <si>
    <t>Rahul:_x000D__x000D_
Lunch=209_x000D__x000D_
Deepanshu Din=353_x000D__x000D_
Akram Din=476</t>
  </si>
  <si>
    <t>Rahul:_x000D__x000D_
Mutton Kebab=248_x000D__x000D_
Salad=207</t>
  </si>
  <si>
    <t>Rahul:_x000D__x000D_
Eggs=10_x000D__x000D_
Chaap=50_x000D__x000D_
Paneer=70</t>
  </si>
  <si>
    <t>Rahul:_x000D__x000D_
Boiled Eggs=20</t>
  </si>
  <si>
    <t>Rahul:_x000D__x000D_
Chicken=162_x000D__x000D_
Coconut Oil=85</t>
  </si>
  <si>
    <t>Rahul:_x000D__x000D_
Mutton Seekh for Salad=75</t>
  </si>
  <si>
    <t>Rahul:_x000D__x000D_
Chicken Seekh=81_x000D__x000D_
KFC Chicken=429</t>
  </si>
  <si>
    <t>Rahul:_x000D__x000D_
Chicken=126_x000D__x000D_
Veggies=245</t>
  </si>
  <si>
    <t>Rahul:_x000D__x000D_
Chaape with Mahi=245</t>
  </si>
  <si>
    <t>Rahul:_x000D__x000D_
Cashews=520_x000D__x000D_
Oats=336</t>
  </si>
  <si>
    <t>Rahul:_x000D__x000D_
Salami=96</t>
  </si>
  <si>
    <t>Rahul:_x000D__x000D_
Turkey=200</t>
  </si>
  <si>
    <t>Rahul:_x000D__x000D_
Blade Runner w/Kartik=980</t>
  </si>
  <si>
    <t>Rahul:_x000D__x000D_
KFC Burger as Love=195</t>
  </si>
  <si>
    <t>Nov</t>
  </si>
  <si>
    <t>Rahul:_x000D__x000D_
n95 Mask=200_x000D__x000D_
Honeywell Mask=249</t>
  </si>
  <si>
    <t>Rahul:_x000D__x000D_
Watch EMI=876</t>
  </si>
  <si>
    <t>Rahul:_x000D__x000D_
Facial=700_x000D__x000D_
Minoxidil=570_x000D__x000D_
Clothes=800</t>
  </si>
  <si>
    <t>Rahul:_x000D__x000D_
Rohit Belt=1000</t>
  </si>
  <si>
    <t>Rahul:_x000D__x000D_
Eggs=24</t>
  </si>
  <si>
    <t>Rahul:_x000D__x000D_
Starbucks MahEsh=708</t>
  </si>
  <si>
    <t>Rahul:_x000D__x000D_
Nachos Mam=70</t>
  </si>
  <si>
    <t>Rahul:_x000D__x000D_
Smaash with Ragini=650</t>
  </si>
  <si>
    <t>Rahul:_x000D__x000D_
TTech Brochure=350</t>
  </si>
  <si>
    <t>Rahul:_x000D__x000D_
Portal+Arkham=573</t>
  </si>
  <si>
    <t>Rahul:_x000D__x000D_
Pooja Recharge=500</t>
  </si>
  <si>
    <t>Rahul:_x000D__x000D_
AA A2PV=20</t>
  </si>
  <si>
    <t>Rahul:_x000D__x000D_
ACA Monday=13</t>
  </si>
  <si>
    <t>Rahul:_x000D__x000D_
ACA=100</t>
  </si>
  <si>
    <t>Rahul:_x000D__x000D_
Starnucks Mahi=-200</t>
  </si>
  <si>
    <t>Rahul:_x000D__x000D_
Tea=40</t>
  </si>
  <si>
    <t>Rahul:_x000D__x000D_
Rohit Rations=400</t>
  </si>
  <si>
    <t>Rahul:_x000D__x000D_
Vegetables=300</t>
  </si>
  <si>
    <t>Rahul:_x000D__x000D_
Quinoa+Rajma+Cashew+Oil=1150</t>
  </si>
  <si>
    <t>Rahul:_x000D__x000D_
Ola back Home=130</t>
  </si>
  <si>
    <t>Rahul:_x000D__x000D_
Servicing and Cover=800_x000D__x000D_
Petrol=200</t>
  </si>
  <si>
    <t>Rahul:_x000D__x000D_
Metro RC=1000</t>
  </si>
  <si>
    <t>Rahul:_x000D__x000D_
Chicken=142</t>
  </si>
  <si>
    <t>Rahul:_x000D__x000D_
Chicken=56_x000D__x000D_
KFC=389_x000D__x000D_
Salad=320</t>
  </si>
  <si>
    <t>Rahul:_x000D__x000D_
Chicken=83_x000D__x000D_
KFC=262_x000D__x000D_
Chicken with MahEsh=435</t>
  </si>
  <si>
    <t>Rahul:_x000D__x000D_
Eggs=25</t>
  </si>
  <si>
    <t>Rahul:_x000D__x000D_
Eggs=60_x000D__x000D_
Chicken=60_x000D__x000D_
Boiled Eggs=23_x000D__x000D_
Fish=195</t>
  </si>
  <si>
    <t>Rahul:_x000D__x000D_
Cashews=150_x000D__x000D_
Chicken=70_x000D__x000D_
Quinoa=225</t>
  </si>
  <si>
    <t>Rahul:_x000D__x000D_
Tofu=90</t>
  </si>
  <si>
    <t>Rahul:_x000D__x000D_
Salami=139_x000D__x000D_
Chicken+Sardines=164</t>
  </si>
  <si>
    <t>Rahul:_x000D__x000D_
Sardines=79_x000D__x000D_
Chaape=220</t>
  </si>
  <si>
    <t>Rahul:_x000D__x000D_
Sardines=79</t>
  </si>
  <si>
    <t>Rahul:_x000D__x000D_
Sardines=79_x000D__x000D_
Chicken=112</t>
  </si>
  <si>
    <t>Rahul:_x000D__x000D_
Cashew, Sardine, Oil=285_x000D__x000D_
Chicken=120</t>
  </si>
  <si>
    <t>Rahul:_x000D__x000D_
Sardines=79_x000D__x000D_
Yogurt=40</t>
  </si>
  <si>
    <t>Rahul:_x000D__x000D_
Boiled Eggs=30_x000D__x000D_
Omlette=30</t>
  </si>
  <si>
    <t>Rahul:_x000D__x000D_
Chicken=59</t>
  </si>
  <si>
    <t>Rahul:_x000D__x000D_
Food=197_x000D__x000D_
Th Groceries=670</t>
  </si>
  <si>
    <t>Rahul:_x000D__x000D_
Food=98_x000D__x000D_
KFC=199</t>
  </si>
  <si>
    <t>Rahul:_x000D__x000D_
Food=119</t>
  </si>
  <si>
    <t>Rahul:_x000D__x000D_
Food=224</t>
  </si>
  <si>
    <t>Rahul:_x000D__x000D_
Food=246</t>
  </si>
  <si>
    <t>Rahul:_x000D__x000D_
Food=201</t>
  </si>
  <si>
    <t>Rahul:_x000D__x000D_
Avengers=509</t>
  </si>
  <si>
    <t>Dec</t>
  </si>
  <si>
    <t>Rahul:_x000D__x000D_
Pull-up bar=1349_x000D__x000D_
Haircut=150</t>
  </si>
  <si>
    <t>Rahul:_x000D__x000D_
Gillete Razor=289</t>
  </si>
  <si>
    <t>Rahul:_x000D__x000D_
Nachos=85</t>
  </si>
  <si>
    <t>Rahul:_x000D__x000D_
Piano Man cover=300_x000D__x000D_
Piano Man food=1498</t>
  </si>
  <si>
    <t>Rahul:_x000D__x000D_
Barista with Kartik=555</t>
  </si>
  <si>
    <t>Rahul:_x000D__x000D_
Chaap with Maali=300_x000D__x000D_
24x7=69</t>
  </si>
  <si>
    <t>Rahul:_x000D__x000D_
Pahwa Consulting=6400</t>
  </si>
  <si>
    <t>Rahul:_x000D__x000D_
Syracuse + Economist=7318_x000D__x000D_
Google Play=89</t>
  </si>
  <si>
    <t>Rahul:_x000D__x000D_
Noah's Present=1989</t>
  </si>
  <si>
    <t>Rahul:_x000D__x000D_
Convention Advance=1500_x000D__x000D_
Flight=6122</t>
  </si>
  <si>
    <t>Rahul:_x000D__x000D_
coda=50</t>
  </si>
  <si>
    <t>Rahul:_x000D__x000D_
Dosa=100</t>
  </si>
  <si>
    <t>Rahul:_x000D__x000D_
Tyre Repair=200_x000D__x000D_
Petrol=294</t>
  </si>
  <si>
    <t>Rahul:_x000D__x000D_
Cab to Piano man=168</t>
  </si>
  <si>
    <t>Rahul:_x000D__x000D_
Petrol=295</t>
  </si>
  <si>
    <t>Rahul:_x000D__x000D_
Food=110_x000D__x000D_
Mutton=225</t>
  </si>
  <si>
    <t>Rahul:_x000D__x000D_
Chicken at Spice Aangan=230</t>
  </si>
  <si>
    <t>Rahul:_x000D__x000D_
Fish=79_x000D__x000D_
Kebab=60</t>
  </si>
  <si>
    <t>Rahul:_x000D__x000D_
Food=85</t>
  </si>
  <si>
    <t>Rahul:_x000D__x000D_
Cashew=150_x000D__x000D_
Fish=79</t>
  </si>
  <si>
    <t>Rahul:_x000D__x000D_
Fish=79_x000D__x000D_
Chicken=150</t>
  </si>
  <si>
    <t>Rahul:_x000D__x000D_
Food=141</t>
  </si>
  <si>
    <t>Rahul:_x000D__x000D_
Zomato=232_x000D__x000D_
Chicken+Cake=476</t>
  </si>
  <si>
    <t>Rahul:_x000D__x000D_
Chicken Korma=90</t>
  </si>
  <si>
    <t>Rahul:_x000D__x000D_
Food=217</t>
  </si>
  <si>
    <t>Rahul:_x000D__x000D_
Chicken Garlic=121</t>
  </si>
  <si>
    <t>Rahul:_x000D__x000D_
Chicken=90_x000D__x000D_
Salad=300</t>
  </si>
  <si>
    <t>Row Labels</t>
  </si>
  <si>
    <t>Grand Total</t>
  </si>
  <si>
    <t>2-Jan</t>
  </si>
  <si>
    <t>3-Jan</t>
  </si>
  <si>
    <t>4-Jan</t>
  </si>
  <si>
    <t>5-Jan</t>
  </si>
  <si>
    <t>6-Jan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</si>
  <si>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</si>
  <si>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</si>
  <si>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</si>
  <si>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</si>
  <si>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</si>
  <si>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</si>
  <si>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</si>
  <si>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</si>
  <si>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</si>
  <si>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</si>
  <si>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</si>
  <si>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</si>
  <si>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</si>
  <si>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</si>
  <si>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</si>
  <si>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</si>
  <si>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</si>
  <si>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</si>
  <si>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</si>
  <si>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</si>
  <si>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</si>
  <si>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</si>
  <si>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</si>
  <si>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</si>
  <si>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</si>
  <si>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</si>
  <si>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</si>
  <si>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</si>
  <si>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</si>
  <si>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7-Feb</t>
  </si>
  <si>
    <t>9-Feb</t>
  </si>
  <si>
    <t>10-Feb</t>
  </si>
  <si>
    <t>11-Feb</t>
  </si>
  <si>
    <t>14-Feb</t>
  </si>
  <si>
    <t>17-Feb</t>
  </si>
  <si>
    <t>18-Feb</t>
  </si>
  <si>
    <t>19-Feb</t>
  </si>
  <si>
    <t>20-Feb</t>
  </si>
  <si>
    <t>21-Feb</t>
  </si>
  <si>
    <t>25-Feb</t>
  </si>
  <si>
    <t>26-Feb</t>
  </si>
  <si>
    <t>28-Feb</t>
  </si>
  <si>
    <t>4-Mar</t>
  </si>
  <si>
    <t>5-Mar</t>
  </si>
  <si>
    <t>7-Mar</t>
  </si>
  <si>
    <t>11-Mar</t>
  </si>
  <si>
    <t>12-Mar</t>
  </si>
  <si>
    <t>16-Mar</t>
  </si>
  <si>
    <t>19-Mar</t>
  </si>
  <si>
    <t>20-Mar</t>
  </si>
  <si>
    <t>22-Mar</t>
  </si>
  <si>
    <t>23-Mar</t>
  </si>
  <si>
    <t>24-Mar</t>
  </si>
  <si>
    <t>25-Mar</t>
  </si>
  <si>
    <t>26-Mar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</si>
  <si>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</si>
  <si>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</si>
  <si>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</si>
  <si>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</si>
  <si>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</si>
  <si>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</si>
  <si>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</si>
  <si>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</si>
  <si>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</si>
  <si>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</si>
  <si>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</si>
  <si>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</si>
  <si>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</si>
  <si>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</si>
  <si>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</si>
  <si>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</si>
  <si>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</si>
  <si>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</si>
  <si>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</si>
  <si>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</si>
  <si>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23-Apr</t>
  </si>
  <si>
    <t>24-Apr</t>
  </si>
  <si>
    <t>26-Apr</t>
  </si>
  <si>
    <t>27-Apr</t>
  </si>
  <si>
    <t>28-Apr</t>
  </si>
  <si>
    <t>30-Apr</t>
  </si>
  <si>
    <t>2-May</t>
  </si>
  <si>
    <t>3-May</t>
  </si>
  <si>
    <t>4-May</t>
  </si>
  <si>
    <t>5-May</t>
  </si>
  <si>
    <t>6-May</t>
  </si>
  <si>
    <t>8-May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</si>
  <si>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</si>
  <si>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</si>
  <si>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</si>
  <si>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</si>
  <si>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</si>
  <si>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</si>
  <si>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</si>
  <si>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</si>
  <si>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</si>
  <si>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</si>
  <si>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23-May</t>
  </si>
  <si>
    <t>24-May</t>
  </si>
  <si>
    <t>25-May</t>
  </si>
  <si>
    <t>26-May</t>
  </si>
  <si>
    <t>27-May</t>
  </si>
  <si>
    <t>29-May</t>
  </si>
  <si>
    <t>30-May</t>
  </si>
  <si>
    <t>31-May</t>
  </si>
  <si>
    <t>1-Jun</t>
  </si>
  <si>
    <t>3-Jun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</si>
  <si>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</si>
  <si>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</si>
  <si>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</si>
  <si>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</si>
  <si>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</si>
  <si>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</si>
  <si>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</si>
  <si>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</si>
  <si>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</si>
  <si>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15-Jun</t>
  </si>
  <si>
    <t>16-Jun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</si>
  <si>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</si>
  <si>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</si>
  <si>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</si>
  <si>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</si>
  <si>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</si>
  <si>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</si>
  <si>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</si>
  <si>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</si>
  <si>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</si>
  <si>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</si>
  <si>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</si>
  <si>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</si>
  <si>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</si>
  <si>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</si>
  <si>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</si>
  <si>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</si>
  <si>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</si>
  <si>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</si>
  <si>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</si>
  <si>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</si>
  <si>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</si>
  <si>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</si>
  <si>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</si>
  <si>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</si>
  <si>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14-Jul</t>
  </si>
  <si>
    <t>15-Jul</t>
  </si>
  <si>
    <t>16-Jul</t>
  </si>
  <si>
    <t>17-Jul</t>
  </si>
  <si>
    <t>18-Jul</t>
  </si>
  <si>
    <t>19-Jul</t>
  </si>
  <si>
    <t>20-Jul</t>
  </si>
  <si>
    <t>23-Jul</t>
  </si>
  <si>
    <t>24-Jul</t>
  </si>
  <si>
    <t>26-Jul</t>
  </si>
  <si>
    <t>28-Jul</t>
  </si>
  <si>
    <t>29-Jul</t>
  </si>
  <si>
    <t>30-Jul</t>
  </si>
  <si>
    <t>2-Aug</t>
  </si>
  <si>
    <t>4-Aug</t>
  </si>
  <si>
    <t>5-Aug</t>
  </si>
  <si>
    <t>6-Aug</t>
  </si>
  <si>
    <t>7-Aug</t>
  </si>
  <si>
    <t>9-Aug</t>
  </si>
  <si>
    <t>11-Aug</t>
  </si>
  <si>
    <t>12-Aug</t>
  </si>
  <si>
    <t>13-Aug</t>
  </si>
  <si>
    <t>14-Aug</t>
  </si>
  <si>
    <t>15-Aug</t>
  </si>
  <si>
    <t>17-Aug</t>
  </si>
  <si>
    <t>20-Aug</t>
  </si>
  <si>
    <t>21-Aug</t>
  </si>
  <si>
    <t>22-Aug</t>
  </si>
  <si>
    <t>23-Aug</t>
  </si>
  <si>
    <t>25-Aug</t>
  </si>
  <si>
    <t>26-Aug</t>
  </si>
  <si>
    <t>28-Aug</t>
  </si>
  <si>
    <t>29-Aug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</si>
  <si>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</si>
  <si>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</si>
  <si>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</si>
  <si>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</si>
  <si>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</si>
  <si>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</si>
  <si>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</si>
  <si>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</si>
  <si>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</si>
  <si>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</si>
  <si>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</si>
  <si>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</si>
  <si>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</si>
  <si>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</si>
  <si>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</si>
  <si>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</si>
  <si>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23-Sep</t>
  </si>
  <si>
    <t>25-Sep</t>
  </si>
  <si>
    <t>26-Sep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</si>
  <si>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</si>
  <si>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</si>
  <si>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</si>
  <si>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</si>
  <si>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</si>
  <si>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</si>
  <si>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</si>
  <si>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</si>
  <si>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</si>
  <si>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</si>
  <si>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</si>
  <si>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</si>
  <si>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</si>
  <si>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</si>
  <si>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</si>
  <si>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</si>
  <si>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</si>
  <si>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</si>
  <si>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</si>
  <si>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</si>
  <si>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</si>
  <si>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</si>
  <si>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</si>
  <si>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</si>
  <si>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</si>
  <si>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</si>
  <si>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</si>
  <si>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</si>
  <si>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</si>
  <si>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</si>
  <si>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</si>
  <si>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</si>
  <si>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</si>
  <si>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</si>
  <si>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</si>
  <si>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</si>
  <si>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</si>
  <si>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</si>
  <si>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</si>
  <si>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</si>
  <si>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</si>
  <si>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</si>
  <si>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</si>
  <si>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</si>
  <si>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</si>
  <si>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</si>
  <si>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</si>
  <si>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</si>
  <si>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</si>
  <si>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</si>
  <si>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</si>
  <si>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</si>
  <si>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</si>
  <si>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</si>
  <si>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</si>
  <si>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</si>
  <si>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</si>
  <si>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</si>
  <si>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</si>
  <si>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</si>
  <si>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</si>
  <si>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</si>
  <si>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</si>
  <si>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</si>
  <si>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</si>
  <si>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</si>
  <si>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</si>
  <si>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</si>
  <si>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</si>
  <si>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</si>
  <si>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</si>
  <si>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</si>
  <si>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</si>
  <si>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</si>
  <si>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13-Dec</t>
  </si>
  <si>
    <t>14-Dec</t>
  </si>
  <si>
    <t>15-Dec</t>
  </si>
  <si>
    <t>Sum of numeric</t>
  </si>
  <si>
    <t>Date</t>
  </si>
  <si>
    <t>Sum</t>
  </si>
  <si>
    <t>Day</t>
  </si>
  <si>
    <t>Month</t>
  </si>
  <si>
    <t>Projected</t>
  </si>
  <si>
    <t>Days</t>
  </si>
  <si>
    <t>Total</t>
  </si>
  <si>
    <t>Cum</t>
  </si>
  <si>
    <t>Cum_proj</t>
  </si>
  <si>
    <t>Act date</t>
  </si>
  <si>
    <t>% dev</t>
  </si>
  <si>
    <t>Mod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</si>
</sst>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3086.597161111109" createdVersion="6" refreshedVersion="6" minRefreshableVersion="3" recordCount="526">
  <cacheSource type="worksheet">
    <worksheetSource ref="A1:H527" sheet="exp2017"/>
  </cacheSource>
  <cacheFields count="9">
    <cacheField name="sheet" numFmtId="0">
      <sharedItems/>
    </cacheField>
    <cacheField name="row" numFmtId="0">
      <sharedItems containsSemiMixedTypes="0" containsString="0" containsNumber="1" containsInteger="1" minValue="2" maxValue="12"/>
    </cacheField>
    <cacheField name="col" numFmtId="0">
      <sharedItems containsSemiMixedTypes="0" containsString="0" containsNumber="1" containsInteger="1" minValue="2" maxValue="32"/>
    </cacheField>
    <cacheField name="numeric" numFmtId="0">
      <sharedItems containsSemiMixedTypes="0" containsString="0" containsNumber="1" containsInteger="1" minValue="-10000" maxValue="13579"/>
    </cacheField>
    <cacheField name="mod" numFmtId="0">
      <sharedItems containsSemiMixedTypes="0" containsString="0" containsNumber="1" containsInteger="1" minValue="5" maxValue="13579"/>
    </cacheField>
    <cacheField name="date" numFmtId="14">
      <sharedItems containsSemiMixedTypes="0" containsNonDate="0" containsDate="1" containsString="0" minDate="2017-01-02T00:00:00" maxDate="2017-12-16T00:00:00" count="276">
        <d v="2017-01-13T00:00:00"/>
        <d v="2017-01-21T00:00:00"/>
        <d v="2017-01-22T00:00:00"/>
        <d v="2017-01-11T00:00:00"/>
        <d v="2017-01-12T00:00:00"/>
        <d v="2017-01-19T00:00:00"/>
        <d v="2017-01-26T00:00:00"/>
        <d v="2017-01-28T00:00:00"/>
        <d v="2017-01-05T00:00:00"/>
        <d v="2017-01-15T00:00:00"/>
        <d v="2017-01-18T00:00:00"/>
        <d v="2017-01-27T00:00:00"/>
        <d v="2017-01-31T00:00:00"/>
        <d v="2017-01-02T00:00:00"/>
        <d v="2017-01-06T00:00:00"/>
        <d v="2017-01-09T00:00:00"/>
        <d v="2017-01-10T00:00:00"/>
        <d v="2017-01-23T00:00:00"/>
        <d v="2017-01-24T00:00:00"/>
        <d v="2017-01-25T00:00:00"/>
        <d v="2017-01-03T00:00:00"/>
        <d v="2017-01-04T00:00:00"/>
        <d v="2017-01-08T00:00:00"/>
        <d v="2017-01-14T00:00:00"/>
        <d v="2017-01-17T00:00:00"/>
        <d v="2017-01-29T00:00:00"/>
        <d v="2017-01-30T00:00:00"/>
        <d v="2017-01-16T00:00:00"/>
        <d v="2017-01-20T00:00:00"/>
        <d v="2017-02-19T00:00:00"/>
        <d v="2017-02-25T00:00:00"/>
        <d v="2017-02-01T00:00:00"/>
        <d v="2017-02-03T00:00:00"/>
        <d v="2017-02-09T00:00:00"/>
        <d v="2017-02-17T00:00:00"/>
        <d v="2017-02-20T00:00:00"/>
        <d v="2017-02-21T00:00:00"/>
        <d v="2017-02-26T00:00:00"/>
        <d v="2017-02-05T00:00:00"/>
        <d v="2017-02-11T00:00:00"/>
        <d v="2017-02-18T00:00:00"/>
        <d v="2017-02-28T00:00:00"/>
        <d v="2017-02-04T00:00:00"/>
        <d v="2017-02-14T00:00:00"/>
        <d v="2017-02-10T00:00:00"/>
        <d v="2017-02-02T00:00:00"/>
        <d v="2017-02-07T00:00:00"/>
        <d v="2017-03-04T00:00:00"/>
        <d v="2017-03-20T00:00:00"/>
        <d v="2017-03-24T00:00:00"/>
        <d v="2017-03-29T00:00:00"/>
        <d v="2017-03-30T00:00:00"/>
        <d v="2017-03-07T00:00:00"/>
        <d v="2017-03-16T00:00:00"/>
        <d v="2017-03-22T00:00:00"/>
        <d v="2017-03-25T00:00:00"/>
        <d v="2017-03-05T00:00:00"/>
        <d v="2017-03-11T00:00:00"/>
        <d v="2017-03-23T00:00:00"/>
        <d v="2017-03-26T00:00:00"/>
        <d v="2017-03-31T00:00:00"/>
        <d v="2017-03-19T00:00:00"/>
        <d v="2017-03-12T00:00:00"/>
        <d v="2017-04-06T00:00:00"/>
        <d v="2017-04-08T00:00:00"/>
        <d v="2017-04-10T00:00:00"/>
        <d v="2017-04-11T00:00:00"/>
        <d v="2017-04-13T00:00:00"/>
        <d v="2017-04-28T00:00:00"/>
        <d v="2017-04-30T00:00:00"/>
        <d v="2017-04-03T00:00:00"/>
        <d v="2017-04-04T00:00:00"/>
        <d v="2017-04-16T00:00:00"/>
        <d v="2017-04-24T00:00:00"/>
        <d v="2017-04-26T00:00:00"/>
        <d v="2017-04-02T00:00:00"/>
        <d v="2017-04-15T00:00:00"/>
        <d v="2017-04-01T00:00:00"/>
        <d v="2017-04-17T00:00:00"/>
        <d v="2017-04-05T00:00:00"/>
        <d v="2017-04-09T00:00:00"/>
        <d v="2017-04-14T00:00:00"/>
        <d v="2017-04-12T00:00:00"/>
        <d v="2017-04-23T00:00:00"/>
        <d v="2017-04-07T00:00:00"/>
        <d v="2017-04-27T00:00:00"/>
        <d v="2017-05-08T00:00:00"/>
        <d v="2017-05-15T00:00:00"/>
        <d v="2017-05-25T00:00:00"/>
        <d v="2017-05-11T00:00:00"/>
        <d v="2017-05-14T00:00:00"/>
        <d v="2017-05-17T00:00:00"/>
        <d v="2017-05-18T00:00:00"/>
        <d v="2017-05-19T00:00:00"/>
        <d v="2017-05-24T00:00:00"/>
        <d v="2017-05-26T00:00:00"/>
        <d v="2017-05-29T00:00:00"/>
        <d v="2017-05-30T00:00:00"/>
        <d v="2017-05-31T00:00:00"/>
        <d v="2017-05-06T00:00:00"/>
        <d v="2017-05-13T00:00:00"/>
        <d v="2017-05-16T00:00:00"/>
        <d v="2017-05-23T00:00:00"/>
        <d v="2017-05-04T00:00:00"/>
        <d v="2017-05-12T00:00:00"/>
        <d v="2017-05-05T00:00:00"/>
        <d v="2017-05-10T00:00:00"/>
        <d v="2017-05-02T00:00:00"/>
        <d v="2017-05-03T00:00:00"/>
        <d v="2017-05-27T00:00:00"/>
        <d v="2017-06-01T00:00:00"/>
        <d v="2017-06-23T00:00:00"/>
        <d v="2017-06-24T00:00:00"/>
        <d v="2017-06-03T00:00:00"/>
        <d v="2017-06-05T00:00:00"/>
        <d v="2017-06-10T00:00:00"/>
        <d v="2017-06-15T00:00:00"/>
        <d v="2017-06-16T00:00:00"/>
        <d v="2017-06-18T00:00:00"/>
        <d v="2017-06-19T00:00:00"/>
        <d v="2017-06-20T00:00:00"/>
        <d v="2017-06-21T00:00:00"/>
        <d v="2017-06-22T00:00:00"/>
        <d v="2017-06-30T00:00:00"/>
        <d v="2017-06-07T00:00:00"/>
        <d v="2017-06-11T00:00:00"/>
        <d v="2017-06-12T00:00:00"/>
        <d v="2017-06-13T00:00:00"/>
        <d v="2017-06-25T00:00:00"/>
        <d v="2017-06-26T00:00:00"/>
        <d v="2017-06-08T00:00:00"/>
        <d v="2017-06-29T00:00:00"/>
        <d v="2017-06-06T00:00:00"/>
        <d v="2017-06-09T00:00:00"/>
        <d v="2017-06-27T00:00:00"/>
        <d v="2017-07-01T00:00:00"/>
        <d v="2017-07-05T00:00:00"/>
        <d v="2017-07-18T00:00:00"/>
        <d v="2017-07-26T00:00:00"/>
        <d v="2017-07-28T00:00:00"/>
        <d v="2017-07-04T00:00:00"/>
        <d v="2017-07-19T00:00:00"/>
        <d v="2017-07-23T00:00:00"/>
        <d v="2017-07-09T00:00:00"/>
        <d v="2017-07-20T00:00:00"/>
        <d v="2017-07-03T00:00:00"/>
        <d v="2017-07-10T00:00:00"/>
        <d v="2017-07-24T00:00:00"/>
        <d v="2017-07-02T00:00:00"/>
        <d v="2017-07-15T00:00:00"/>
        <d v="2017-07-30T00:00:00"/>
        <d v="2017-07-07T00:00:00"/>
        <d v="2017-07-11T00:00:00"/>
        <d v="2017-07-16T00:00:00"/>
        <d v="2017-07-06T00:00:00"/>
        <d v="2017-07-08T00:00:00"/>
        <d v="2017-07-12T00:00:00"/>
        <d v="2017-07-14T00:00:00"/>
        <d v="2017-07-17T00:00:00"/>
        <d v="2017-07-29T00:00:00"/>
        <d v="2017-08-06T00:00:00"/>
        <d v="2017-08-07T00:00:00"/>
        <d v="2017-08-15T00:00:00"/>
        <d v="2017-08-23T00:00:00"/>
        <d v="2017-08-04T00:00:00"/>
        <d v="2017-08-22T00:00:00"/>
        <d v="2017-08-29T00:00:00"/>
        <d v="2017-08-11T00:00:00"/>
        <d v="2017-08-13T00:00:00"/>
        <d v="2017-08-14T00:00:00"/>
        <d v="2017-08-17T00:00:00"/>
        <d v="2017-08-05T00:00:00"/>
        <d v="2017-08-02T00:00:00"/>
        <d v="2017-08-25T00:00:00"/>
        <d v="2017-08-26T00:00:00"/>
        <d v="2017-08-28T00:00:00"/>
        <d v="2017-08-09T00:00:00"/>
        <d v="2017-08-12T00:00:00"/>
        <d v="2017-08-20T00:00:00"/>
        <d v="2017-08-21T00:00:00"/>
        <d v="2017-09-17T00:00:00"/>
        <d v="2017-09-18T00:00:00"/>
        <d v="2017-09-28T00:00:00"/>
        <d v="2017-09-04T00:00:00"/>
        <d v="2017-09-05T00:00:00"/>
        <d v="2017-09-11T00:00:00"/>
        <d v="2017-09-08T00:00:00"/>
        <d v="2017-09-09T00:00:00"/>
        <d v="2017-09-13T00:00:00"/>
        <d v="2017-09-14T00:00:00"/>
        <d v="2017-09-15T00:00:00"/>
        <d v="2017-09-29T00:00:00"/>
        <d v="2017-09-06T00:00:00"/>
        <d v="2017-09-12T00:00:00"/>
        <d v="2017-09-23T00:00:00"/>
        <d v="2017-09-03T00:00:00"/>
        <d v="2017-09-07T00:00:00"/>
        <d v="2017-09-10T00:00:00"/>
        <d v="2017-09-16T00:00:00"/>
        <d v="2017-09-25T00:00:00"/>
        <d v="2017-09-26T00:00:00"/>
        <d v="2017-09-30T00:00:00"/>
        <d v="2017-10-09T00:00:00"/>
        <d v="2017-10-11T00:00:00"/>
        <d v="2017-10-21T00:00:00"/>
        <d v="2017-10-22T00:00:00"/>
        <d v="2017-10-23T00:00:00"/>
        <d v="2017-10-25T00:00:00"/>
        <d v="2017-10-30T00:00:00"/>
        <d v="2017-10-14T00:00:00"/>
        <d v="2017-10-19T00:00:00"/>
        <d v="2017-10-27T00:00:00"/>
        <d v="2017-10-12T00:00:00"/>
        <d v="2017-10-15T00:00:00"/>
        <d v="2017-10-02T00:00:00"/>
        <d v="2017-10-03T00:00:00"/>
        <d v="2017-10-06T00:00:00"/>
        <d v="2017-10-07T00:00:00"/>
        <d v="2017-10-20T00:00:00"/>
        <d v="2017-10-24T00:00:00"/>
        <d v="2017-10-29T00:00:00"/>
        <d v="2017-10-31T00:00:00"/>
        <d v="2017-10-04T00:00:00"/>
        <d v="2017-10-08T00:00:00"/>
        <d v="2017-10-13T00:00:00"/>
        <d v="2017-10-28T00:00:00"/>
        <d v="2017-10-10T00:00:00"/>
        <d v="2017-10-17T00:00:00"/>
        <d v="2017-10-01T00:00:00"/>
        <d v="2017-10-05T00:00:00"/>
        <d v="2017-10-16T00:00:00"/>
        <d v="2017-10-18T00:00:00"/>
        <d v="2017-10-26T00:00:00"/>
        <d v="2017-11-11T00:00:00"/>
        <d v="2017-11-14T00:00:00"/>
        <d v="2017-11-19T00:00:00"/>
        <d v="2017-11-29T00:00:00"/>
        <d v="2017-11-03T00:00:00"/>
        <d v="2017-11-04T00:00:00"/>
        <d v="2017-11-18T00:00:00"/>
        <d v="2017-11-15T00:00:00"/>
        <d v="2017-11-24T00:00:00"/>
        <d v="2017-11-26T00:00:00"/>
        <d v="2017-11-01T00:00:00"/>
        <d v="2017-11-05T00:00:00"/>
        <d v="2017-11-07T00:00:00"/>
        <d v="2017-11-08T00:00:00"/>
        <d v="2017-11-16T00:00:00"/>
        <d v="2017-11-06T00:00:00"/>
        <d v="2017-11-12T00:00:00"/>
        <d v="2017-11-02T00:00:00"/>
        <d v="2017-11-09T00:00:00"/>
        <d v="2017-11-10T00:00:00"/>
        <d v="2017-11-13T00:00:00"/>
        <d v="2017-11-17T00:00:00"/>
        <d v="2017-11-20T00:00:00"/>
        <d v="2017-11-21T00:00:00"/>
        <d v="2017-11-22T00:00:00"/>
        <d v="2017-11-23T00:00:00"/>
        <d v="2017-11-25T00:00:00"/>
        <d v="2017-11-28T00:00:00"/>
        <d v="2017-11-30T00:00:00"/>
        <d v="2017-12-04T00:00:00"/>
        <d v="2017-12-06T00:00:00"/>
        <d v="2017-12-02T00:00:00"/>
        <d v="2017-12-03T00:00:00"/>
        <d v="2017-12-08T00:00:00"/>
        <d v="2017-12-09T00:00:00"/>
        <d v="2017-12-11T00:00:00"/>
        <d v="2017-12-15T00:00:00"/>
        <d v="2017-12-05T00:00:00"/>
        <d v="2017-12-01T00:00:00"/>
        <d v="2017-12-10T00:00:00"/>
        <d v="2017-12-07T00:00:00"/>
        <d v="2017-12-13T00:00:00"/>
        <d v="2017-12-14T00:00:00"/>
      </sharedItems>
      <fieldGroup par="8" base="5">
        <rangePr groupBy="days" startDate="2017-01-02T00:00:00" endDate="2017-12-16T00:00:00"/>
        <groupItems count="368">
          <s v="&lt;1/2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17"/>
        </groupItems>
      </fieldGroup>
    </cacheField>
    <cacheField name="character" numFmtId="0">
      <sharedItems/>
    </cacheField>
    <cacheField name="comment" numFmtId="0">
      <sharedItems/>
    </cacheField>
    <cacheField name="Months" numFmtId="0" databaseField="0">
      <fieldGroup base="5">
        <rangePr groupBy="months" startDate="2017-01-02T00:00:00" endDate="2017-12-16T00:00:00"/>
        <groupItems count="14">
          <s v="&lt;1/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s v="Jan"/>
    <n v="2"/>
    <n v="14"/>
    <n v="13"/>
    <n v="13"/>
    <x v="0"/>
    <s v="Grooming and Health"/>
    <s v="Rahul:_x000d__x000d__x000a_Crocin=13"/>
  </r>
  <r>
    <s v="Jan"/>
    <n v="2"/>
    <n v="22"/>
    <n v="225"/>
    <n v="225"/>
    <x v="1"/>
    <s v="Grooming and Health"/>
    <s v="Rahul:_x000d__x000d__x000a_Underwear=170_x000d__x000d__x000a_Sanitizer=55"/>
  </r>
  <r>
    <s v="Jan"/>
    <n v="2"/>
    <n v="23"/>
    <n v="58"/>
    <n v="58"/>
    <x v="2"/>
    <s v="Grooming and Health"/>
    <s v="Rahul:_x000d__x000d__x000a_Unienzyme=40_x000d__x000d__x000a_Hajmola=3_x000d__x000d__x000a_Digeine=15"/>
  </r>
  <r>
    <s v="Jan"/>
    <n v="3"/>
    <n v="12"/>
    <n v="20"/>
    <n v="20"/>
    <x v="3"/>
    <s v="Snack"/>
    <s v="Rahul:_x000d__x000d__x000a_Gol Gappe=20"/>
  </r>
  <r>
    <s v="Jan"/>
    <n v="3"/>
    <n v="13"/>
    <n v="178"/>
    <n v="178"/>
    <x v="4"/>
    <s v="Snack"/>
    <s v="Rahul:_x000d__x000d__x000a_Top Ramen=178"/>
  </r>
  <r>
    <s v="Jan"/>
    <n v="3"/>
    <n v="20"/>
    <n v="40"/>
    <n v="40"/>
    <x v="5"/>
    <s v="Snack"/>
    <s v="Rahul:_x000d__x000d__x000a_Fun Flips=10_x000d__x000d__x000a_Ras Malai=30"/>
  </r>
  <r>
    <s v="Jan"/>
    <n v="3"/>
    <n v="23"/>
    <n v="100"/>
    <n v="100"/>
    <x v="2"/>
    <s v="Snack"/>
    <s v="Rahul:_x000d__x000d__x000a_Limca=40_x000d__x000d__x000a_Bana Chips=60"/>
  </r>
  <r>
    <s v="Jan"/>
    <n v="3"/>
    <n v="27"/>
    <n v="181"/>
    <n v="181"/>
    <x v="6"/>
    <s v="Snack"/>
    <s v="Rahul:_x000d__x000d__x000a_CCD Sandwich=156_x000d__x000d__x000a_Tapioca Chips=25"/>
  </r>
  <r>
    <s v="Jan"/>
    <n v="3"/>
    <n v="29"/>
    <n v="40"/>
    <n v="40"/>
    <x v="7"/>
    <s v="Snack"/>
    <s v="Rahul:_x000d__x000d__x000a_Limca=40"/>
  </r>
  <r>
    <s v="Jan"/>
    <n v="4"/>
    <n v="6"/>
    <n v="70"/>
    <n v="70"/>
    <x v="8"/>
    <s v="Socializing"/>
    <s v="Rahul:_x000d__x000d__x000a_Sweets with Akram=70"/>
  </r>
  <r>
    <s v="Jan"/>
    <n v="4"/>
    <n v="16"/>
    <n v="500"/>
    <n v="500"/>
    <x v="9"/>
    <s v="Socializing"/>
    <s v="Rahul:_x000d__x000d__x000a_GLR for Sam's Café=300_x000d__x000d__x000a_Wood for Neha=200"/>
  </r>
  <r>
    <s v="Jan"/>
    <n v="4"/>
    <n v="19"/>
    <n v="40"/>
    <n v="40"/>
    <x v="10"/>
    <s v="Socializing"/>
    <s v="Rahul:_x000d__x000d__x000a_Team Ice Cream=40"/>
  </r>
  <r>
    <s v="Jan"/>
    <n v="4"/>
    <n v="23"/>
    <n v="122"/>
    <n v="122"/>
    <x v="2"/>
    <s v="Socializing"/>
    <s v="Rahul:_x000d__x000d__x000a_Ice Cream for Shobha Masi=122"/>
  </r>
  <r>
    <s v="Jan"/>
    <n v="4"/>
    <n v="28"/>
    <n v="30"/>
    <n v="30"/>
    <x v="11"/>
    <s v="Socializing"/>
    <s v="Rahul:_x000d__x000d__x000a_Pastries=30"/>
  </r>
  <r>
    <s v="Jan"/>
    <n v="4"/>
    <n v="32"/>
    <n v="200"/>
    <n v="200"/>
    <x v="12"/>
    <s v="Socializing"/>
    <s v="Rahul:_x000d__x000d__x000a_Champe with Eshan=200"/>
  </r>
  <r>
    <s v="Jan"/>
    <n v="5"/>
    <n v="3"/>
    <n v="400"/>
    <n v="400"/>
    <x v="13"/>
    <s v="Misc"/>
    <s v="Rahul:_x000d__x000d__x000a_Tubelight Installation = 400"/>
  </r>
  <r>
    <s v="Jan"/>
    <n v="5"/>
    <n v="7"/>
    <n v="40"/>
    <n v="40"/>
    <x v="14"/>
    <s v="Misc"/>
    <s v="Rahul:_x000d__x000d__x000a_Choclates for Team = 40"/>
  </r>
  <r>
    <s v="Jan"/>
    <n v="5"/>
    <n v="10"/>
    <n v="150"/>
    <n v="150"/>
    <x v="15"/>
    <s v="Misc"/>
    <s v="Rahul:_x000d__x000d__x000a_Sweets with Team=150"/>
  </r>
  <r>
    <s v="Jan"/>
    <n v="5"/>
    <n v="11"/>
    <n v="120"/>
    <n v="120"/>
    <x v="16"/>
    <s v="Misc"/>
    <s v="Rahul:_x000d__x000d__x000a_Biscuit=100_x000d__x000d__x000a_Keenu with Pooja=20"/>
  </r>
  <r>
    <s v="Jan"/>
    <n v="5"/>
    <n v="24"/>
    <n v="95"/>
    <n v="95"/>
    <x v="17"/>
    <s v="Misc"/>
    <s v="Rahul:_x000d__x000d__x000a_Minutes Photocopy=95"/>
  </r>
  <r>
    <s v="Jan"/>
    <n v="5"/>
    <n v="25"/>
    <n v="-6000"/>
    <n v="6000"/>
    <x v="18"/>
    <s v="Misc"/>
    <s v="Rahul:_x000d__x000d__x000a_SOSONA Refund=6000"/>
  </r>
  <r>
    <s v="Jan"/>
    <n v="5"/>
    <n v="26"/>
    <n v="71"/>
    <n v="71"/>
    <x v="19"/>
    <s v="Misc"/>
    <s v="Rahul:_x000d__x000d__x000a_SOSONA Return=71"/>
  </r>
  <r>
    <s v="Jan"/>
    <n v="5"/>
    <n v="27"/>
    <n v="3500"/>
    <n v="3500"/>
    <x v="6"/>
    <s v="Misc"/>
    <s v="Rahul:_x000d__x000d__x000a_Remaining Rent=3500"/>
  </r>
  <r>
    <s v="Jan"/>
    <n v="5"/>
    <n v="29"/>
    <n v="2600"/>
    <n v="2600"/>
    <x v="7"/>
    <s v="Misc"/>
    <s v="Rahul:_x000d__x000d__x000a_PACNA 3=1000_x000d__x000d__x000a_Gifts for everyone=1600"/>
  </r>
  <r>
    <s v="Jan"/>
    <n v="6"/>
    <n v="4"/>
    <n v="10"/>
    <n v="10"/>
    <x v="20"/>
    <s v="12 Step Meeting"/>
    <s v="Rahul:_x000d__x000d__x000a_NH Coda = 10"/>
  </r>
  <r>
    <s v="Jan"/>
    <n v="6"/>
    <n v="5"/>
    <n v="20"/>
    <n v="20"/>
    <x v="21"/>
    <s v="12 Step Meeting"/>
    <s v="Rahul:_x000d__x000d__x000a_BoR = 20"/>
  </r>
  <r>
    <s v="Jan"/>
    <n v="6"/>
    <n v="11"/>
    <n v="20"/>
    <n v="20"/>
    <x v="16"/>
    <s v="12 Step Meeting"/>
    <s v="Rahul:_x000d__x000d__x000a_NH Coda=20"/>
  </r>
  <r>
    <s v="Jan"/>
    <n v="6"/>
    <n v="12"/>
    <n v="20"/>
    <n v="20"/>
    <x v="3"/>
    <s v="12 Step Meeting"/>
    <s v="Rahul:_x000d__x000d__x000a_BOR=20"/>
  </r>
  <r>
    <s v="Jan"/>
    <n v="6"/>
    <n v="16"/>
    <n v="50"/>
    <n v="50"/>
    <x v="9"/>
    <s v="12 Step Meeting"/>
    <s v="Rahul:_x000d__x000d__x000a_BOR=50"/>
  </r>
  <r>
    <s v="Jan"/>
    <n v="6"/>
    <n v="19"/>
    <n v="20"/>
    <n v="20"/>
    <x v="10"/>
    <s v="12 Step Meeting"/>
    <s v="Rahul:_x000d__x000d__x000a_BOR=20"/>
  </r>
  <r>
    <s v="Jan"/>
    <n v="7"/>
    <n v="4"/>
    <n v="50"/>
    <n v="50"/>
    <x v="20"/>
    <s v="After Meeting"/>
    <s v="Rahul:_x000d__x000d__x000a_Gurdwara BS w/ Kunalika = 50"/>
  </r>
  <r>
    <s v="Jan"/>
    <n v="7"/>
    <n v="5"/>
    <n v="30"/>
    <n v="30"/>
    <x v="21"/>
    <s v="After Meeting"/>
    <s v="Rahul:_x000d__x000d__x000a_Sweets with Rajeev=30"/>
  </r>
  <r>
    <s v="Jan"/>
    <n v="7"/>
    <n v="9"/>
    <n v="470"/>
    <n v="470"/>
    <x v="22"/>
    <s v="After Meeting"/>
    <s v="Rahul:_x000d__x000d__x000a_HKV with ACA Gang=470"/>
  </r>
  <r>
    <s v="Jan"/>
    <n v="9"/>
    <n v="4"/>
    <n v="10"/>
    <n v="10"/>
    <x v="20"/>
    <s v="Transport"/>
    <s v="Rahul:_x000d__x000d__x000a_RKAM Metro to NH = 10"/>
  </r>
  <r>
    <s v="Jan"/>
    <n v="9"/>
    <n v="7"/>
    <n v="99"/>
    <n v="99"/>
    <x v="14"/>
    <s v="Transport"/>
    <s v="Rahul:_x000d__x000d__x000a_Cab to office = 99"/>
  </r>
  <r>
    <s v="Jan"/>
    <n v="9"/>
    <n v="14"/>
    <n v="25"/>
    <n v="25"/>
    <x v="0"/>
    <s v="Transport"/>
    <s v="Rahul:_x000d__x000d__x000a_Cab to Navada Metro=25"/>
  </r>
  <r>
    <s v="Jan"/>
    <n v="9"/>
    <n v="15"/>
    <n v="270"/>
    <n v="270"/>
    <x v="23"/>
    <s v="Transport"/>
    <s v="Rahul:_x000d__x000d__x000a_Petrol=270"/>
  </r>
  <r>
    <s v="Jan"/>
    <n v="9"/>
    <n v="18"/>
    <n v="199"/>
    <n v="199"/>
    <x v="24"/>
    <s v="Transport"/>
    <s v="Rahul:_x000d__x000d__x000a_Petrol=189_x000d__x000d__x000a_Tyre=10"/>
  </r>
  <r>
    <s v="Jan"/>
    <n v="9"/>
    <n v="22"/>
    <n v="1030"/>
    <n v="1030"/>
    <x v="1"/>
    <s v="Transport"/>
    <s v="Rahul:_x000d__x000d__x000a_Bus t/f Wayanad=1030"/>
  </r>
  <r>
    <s v="Jan"/>
    <n v="9"/>
    <n v="23"/>
    <n v="402"/>
    <n v="402"/>
    <x v="2"/>
    <s v="Transport"/>
    <s v="Rahul:_x000d__x000d__x000a_Bus to Tin Factory=234_x000d__x000d__x000a_Cab to IGI=168"/>
  </r>
  <r>
    <s v="Jan"/>
    <n v="9"/>
    <n v="30"/>
    <n v="782"/>
    <n v="782"/>
    <x v="25"/>
    <s v="Transport"/>
    <s v="Rahul:_x000d__x000d__x000a_To Infinitea=129_x000d__x000d__x000a_To Airport=444_x000d__x000d__x000a_To Home=209"/>
  </r>
  <r>
    <s v="Jan"/>
    <n v="9"/>
    <n v="31"/>
    <n v="200"/>
    <n v="200"/>
    <x v="26"/>
    <s v="Transport"/>
    <s v="Rahul:_x000d__x000d__x000a_Petrol=200"/>
  </r>
  <r>
    <s v="Jan"/>
    <n v="9"/>
    <n v="32"/>
    <n v="100"/>
    <n v="100"/>
    <x v="12"/>
    <s v="Transport"/>
    <s v="Rahul:_x000d__x000d__x000a_Metro R/C=100"/>
  </r>
  <r>
    <s v="Jan"/>
    <n v="10"/>
    <n v="11"/>
    <n v="-200"/>
    <n v="200"/>
    <x v="16"/>
    <s v="Lending"/>
    <s v="Rahul:_x000d__x000d__x000a_From Ayushi=-100_x000d__x000d__x000a_From Mitra=-100"/>
  </r>
  <r>
    <s v="Jan"/>
    <n v="10"/>
    <n v="13"/>
    <n v="100"/>
    <n v="100"/>
    <x v="4"/>
    <s v="Lending"/>
    <s v="Rahul:_x000d__x000d__x000a_Returned to Ayushi=100"/>
  </r>
  <r>
    <s v="Jan"/>
    <n v="10"/>
    <n v="18"/>
    <n v="100"/>
    <n v="100"/>
    <x v="24"/>
    <s v="Lending"/>
    <s v="Rahul:_x000d__x000d__x000a_To Mitra=100"/>
  </r>
  <r>
    <s v="Jan"/>
    <n v="10"/>
    <n v="27"/>
    <n v="3000"/>
    <n v="3000"/>
    <x v="6"/>
    <s v="Lending"/>
    <s v="Rahul:_x000d__x000d__x000a_For Sanchay=3500_x000d__x000d__x000a_Returned Sanchay=-500"/>
  </r>
  <r>
    <s v="Jan"/>
    <n v="10"/>
    <n v="29"/>
    <n v="-3000"/>
    <n v="3000"/>
    <x v="7"/>
    <s v="Lending"/>
    <s v="Rahul:_x000d__x000d__x000a_Fron Sanchay=-3000"/>
  </r>
  <r>
    <s v="Jan"/>
    <n v="11"/>
    <n v="13"/>
    <n v="215"/>
    <n v="215"/>
    <x v="4"/>
    <s v="Food"/>
    <s v="Rahul:_x000d__x000d__x000a_Lunch from Pasta Express=215"/>
  </r>
  <r>
    <s v="Jan"/>
    <n v="11"/>
    <n v="17"/>
    <n v="40"/>
    <n v="40"/>
    <x v="27"/>
    <s v="Food"/>
    <s v="Rahul:_x000d__x000d__x000a_Dinner=40"/>
  </r>
  <r>
    <s v="Jan"/>
    <n v="11"/>
    <n v="18"/>
    <n v="192"/>
    <n v="192"/>
    <x v="24"/>
    <s v="Food"/>
    <s v="Rahul:_x000d__x000d__x000a_Oats=145_x000d__x000d__x000a_Lunch=47"/>
  </r>
  <r>
    <s v="Jan"/>
    <n v="11"/>
    <n v="20"/>
    <n v="37"/>
    <n v="37"/>
    <x v="5"/>
    <s v="Food"/>
    <s v="Rahul:_x000d__x000d__x000a_Lunch = 37"/>
  </r>
  <r>
    <s v="Jan"/>
    <n v="11"/>
    <n v="21"/>
    <n v="330"/>
    <n v="330"/>
    <x v="28"/>
    <s v="Food"/>
    <s v="Rahul:_x000d__x000d__x000a_Dinner with Bilal=330"/>
  </r>
  <r>
    <s v="Jan"/>
    <n v="11"/>
    <n v="23"/>
    <n v="300"/>
    <n v="300"/>
    <x v="2"/>
    <s v="Food"/>
    <s v="Rahul:_x000d__x000d__x000a_B'fast on Flight=300"/>
  </r>
  <r>
    <s v="Jan"/>
    <n v="11"/>
    <n v="30"/>
    <n v="220"/>
    <n v="220"/>
    <x v="25"/>
    <s v="Food"/>
    <s v="Rahul:_x000d__x000d__x000a_Subway=220"/>
  </r>
  <r>
    <s v="Feb"/>
    <n v="2"/>
    <n v="20"/>
    <n v="647"/>
    <n v="647"/>
    <x v="29"/>
    <s v="Grooming and Health"/>
    <s v="Rahul:_x000d__x000d__x000a_Doctor Bhatia=400_x000d__x000d__x000a_Meds=211_x000d__x000d__x000a_Sinarest=36"/>
  </r>
  <r>
    <s v="Feb"/>
    <n v="2"/>
    <n v="26"/>
    <n v="585"/>
    <n v="585"/>
    <x v="30"/>
    <s v="Grooming and Health"/>
    <s v="Rahul:_x000d__x000d__x000a_VP Bhatia=400_x000d__x000d__x000a_Meds=185"/>
  </r>
  <r>
    <s v="Feb"/>
    <n v="3"/>
    <n v="2"/>
    <n v="55"/>
    <n v="55"/>
    <x v="31"/>
    <s v="Snack"/>
    <s v="Rahul:_x000d__x000d__x000a_Choclat=55"/>
  </r>
  <r>
    <s v="Feb"/>
    <n v="3"/>
    <n v="4"/>
    <n v="60"/>
    <n v="60"/>
    <x v="32"/>
    <s v="Snack"/>
    <s v="Rahul:_x000d__x000d__x000a_Choclates for Team=60"/>
  </r>
  <r>
    <s v="Feb"/>
    <n v="3"/>
    <n v="10"/>
    <n v="40"/>
    <n v="40"/>
    <x v="33"/>
    <s v="Snack"/>
    <s v="Rahul:_x000d__x000d__x000a_Chips=40"/>
  </r>
  <r>
    <s v="Feb"/>
    <n v="3"/>
    <n v="18"/>
    <n v="258"/>
    <n v="258"/>
    <x v="34"/>
    <s v="Snack"/>
    <s v="Rahul:_x000d__x000d__x000a_Pizza=258"/>
  </r>
  <r>
    <s v="Feb"/>
    <n v="3"/>
    <n v="21"/>
    <n v="15"/>
    <n v="15"/>
    <x v="35"/>
    <s v="Snack"/>
    <s v="Rahul:_x000d__x000d__x000a_Cake=15"/>
  </r>
  <r>
    <s v="Feb"/>
    <n v="3"/>
    <n v="22"/>
    <n v="80"/>
    <n v="80"/>
    <x v="36"/>
    <s v="Snack"/>
    <s v="Rahul:_x000d__x000d__x000a_Strawbery Pastry=80"/>
  </r>
  <r>
    <s v="Feb"/>
    <n v="3"/>
    <n v="27"/>
    <n v="50"/>
    <n v="50"/>
    <x v="37"/>
    <s v="Snack"/>
    <s v="Rahul:_x000d__x000d__x000a_Chowmein=50"/>
  </r>
  <r>
    <s v="Feb"/>
    <n v="4"/>
    <n v="6"/>
    <n v="110"/>
    <n v="110"/>
    <x v="38"/>
    <s v="Socializing"/>
    <s v="Rahul:_x000d__x000d__x000a_Champe with Gagan=110"/>
  </r>
  <r>
    <s v="Feb"/>
    <n v="4"/>
    <n v="12"/>
    <n v="326"/>
    <n v="326"/>
    <x v="39"/>
    <s v="Socializing"/>
    <s v="Rahul:_x000d__x000d__x000a_With John ACA=326"/>
  </r>
  <r>
    <s v="Feb"/>
    <n v="4"/>
    <n v="19"/>
    <n v="809"/>
    <n v="809"/>
    <x v="40"/>
    <s v="Socializing"/>
    <s v="Rahul:_x000d__x000d__x000a_Movie with Pankaj=809"/>
  </r>
  <r>
    <s v="Feb"/>
    <n v="4"/>
    <n v="22"/>
    <n v="80"/>
    <n v="80"/>
    <x v="36"/>
    <s v="Socializing"/>
    <s v="Rahul:_x000d__x000d__x000a_Fries w/Kunalika=80"/>
  </r>
  <r>
    <s v="Feb"/>
    <n v="4"/>
    <n v="29"/>
    <n v="110"/>
    <n v="110"/>
    <x v="41"/>
    <s v="Socializing"/>
    <s v="Rahul:_x000d__x000d__x000a_Sweets=110"/>
  </r>
  <r>
    <s v="Feb"/>
    <n v="5"/>
    <n v="5"/>
    <n v="100"/>
    <n v="100"/>
    <x v="42"/>
    <s v="Misc"/>
    <s v="Rahul:_x000d__x000d__x000a_Police Fine=100"/>
  </r>
  <r>
    <s v="Feb"/>
    <n v="5"/>
    <n v="15"/>
    <n v="500"/>
    <n v="500"/>
    <x v="43"/>
    <s v="Misc"/>
    <s v="Rahul:_x000d__x000d__x000a_Sahil Bet=500"/>
  </r>
  <r>
    <s v="Feb"/>
    <n v="6"/>
    <n v="22"/>
    <n v="20"/>
    <n v="20"/>
    <x v="36"/>
    <s v="12 Step Meeting"/>
    <s v="Rahul:_x000d__x000d__x000a_Coda=20"/>
  </r>
  <r>
    <s v="Feb"/>
    <n v="6"/>
    <n v="26"/>
    <n v="20"/>
    <n v="20"/>
    <x v="30"/>
    <s v="12 Step Meeting"/>
    <s v="Rahul:_x000d__x000d__x000a_BOR=20"/>
  </r>
  <r>
    <s v="Feb"/>
    <n v="9"/>
    <n v="5"/>
    <n v="330"/>
    <n v="330"/>
    <x v="42"/>
    <s v="Transport"/>
    <s v="Rahul:_x000d__x000d__x000a_Petrol=330"/>
  </r>
  <r>
    <s v="Feb"/>
    <n v="9"/>
    <n v="6"/>
    <n v="200"/>
    <n v="200"/>
    <x v="38"/>
    <s v="Transport"/>
    <s v="Rahul:_x000d__x000d__x000a_Metro=200"/>
  </r>
  <r>
    <s v="Feb"/>
    <n v="9"/>
    <n v="11"/>
    <n v="20"/>
    <n v="20"/>
    <x v="44"/>
    <s v="Transport"/>
    <s v="Rahul:_x000d__x000d__x000a_Navada to Of=20"/>
  </r>
  <r>
    <s v="Feb"/>
    <n v="9"/>
    <n v="18"/>
    <n v="300"/>
    <n v="300"/>
    <x v="34"/>
    <s v="Transport"/>
    <s v="Rahul:_x000d__x000d__x000a_Petrol=300"/>
  </r>
  <r>
    <s v="Feb"/>
    <n v="9"/>
    <n v="22"/>
    <n v="270"/>
    <n v="270"/>
    <x v="36"/>
    <s v="Transport"/>
    <s v="Rahul:_x000d__x000d__x000a_Cab fo SDJ=220_x000d__x000d__x000a_Auto to Green Park=50"/>
  </r>
  <r>
    <s v="Feb"/>
    <n v="9"/>
    <n v="27"/>
    <n v="80"/>
    <n v="80"/>
    <x v="37"/>
    <s v="Transport"/>
    <s v="Rahul:_x000d__x000d__x000a_Auto to Metro=80"/>
  </r>
  <r>
    <s v="Feb"/>
    <n v="10"/>
    <n v="19"/>
    <n v="679"/>
    <n v="679"/>
    <x v="40"/>
    <s v="Lending"/>
    <s v="Rahul:_x000d__x000d__x000a_Kuldeep's Package=679"/>
  </r>
  <r>
    <s v="Feb"/>
    <n v="10"/>
    <n v="21"/>
    <n v="-680"/>
    <n v="680"/>
    <x v="35"/>
    <s v="Lending"/>
    <s v="Rahul:_x000d__x000d__x000a_Return from Kuldeep=-680"/>
  </r>
  <r>
    <s v="Feb"/>
    <n v="11"/>
    <n v="3"/>
    <n v="387"/>
    <n v="387"/>
    <x v="45"/>
    <s v="Food"/>
    <s v="Rahul:_x000d__x000d__x000a_Top Ramen and Oats=387"/>
  </r>
  <r>
    <s v="Feb"/>
    <n v="11"/>
    <n v="12"/>
    <n v="40"/>
    <n v="40"/>
    <x v="39"/>
    <s v="Food"/>
    <s v="Rahul:_x000d__x000d__x000a_Lunch=40"/>
  </r>
  <r>
    <s v="Feb"/>
    <n v="11"/>
    <n v="22"/>
    <n v="209"/>
    <n v="209"/>
    <x v="36"/>
    <s v="Food"/>
    <s v="Rahul:_x000d__x000d__x000a_Mini Thali=209"/>
  </r>
  <r>
    <s v="Feb"/>
    <n v="12"/>
    <n v="8"/>
    <n v="433"/>
    <n v="433"/>
    <x v="46"/>
    <s v="Leisure"/>
    <s v="Rahul:_x000d__x000d__x000a_Barista=433"/>
  </r>
  <r>
    <s v="Feb"/>
    <n v="12"/>
    <n v="15"/>
    <n v="450"/>
    <n v="450"/>
    <x v="43"/>
    <s v="Leisure"/>
    <s v="Rahul:_x000d__x000d__x000a_Pizza=450"/>
  </r>
  <r>
    <s v="Feb"/>
    <n v="12"/>
    <n v="29"/>
    <n v="363"/>
    <n v="363"/>
    <x v="41"/>
    <s v="Leisure"/>
    <s v="Rahul:_x000d__x000d__x000a_Frankenstien=28_x000d__x000d__x000a_Big Data=335"/>
  </r>
  <r>
    <s v="Mar"/>
    <n v="2"/>
    <n v="5"/>
    <n v="1470"/>
    <n v="1470"/>
    <x v="47"/>
    <s v="Grooming and Health"/>
    <s v="Rahul:_x000d__x000d__x000a_Medical Stuff=1070_x000d__x000d__x000a_VP Bhatia=400"/>
  </r>
  <r>
    <s v="Mar"/>
    <n v="2"/>
    <n v="21"/>
    <n v="310"/>
    <n v="310"/>
    <x v="48"/>
    <s v="Grooming and Health"/>
    <s v="Rahul:_x000d__x000d__x000a_Ice Pack=310"/>
  </r>
  <r>
    <s v="Mar"/>
    <n v="2"/>
    <n v="25"/>
    <n v="3000"/>
    <n v="3000"/>
    <x v="49"/>
    <s v="Grooming and Health"/>
    <s v="Rahul:_x000d__x000d__x000a_Clothes=3000"/>
  </r>
  <r>
    <s v="Mar"/>
    <n v="2"/>
    <n v="30"/>
    <n v="600"/>
    <n v="600"/>
    <x v="50"/>
    <s v="Grooming and Health"/>
    <s v="Rahul:_x000d__x000d__x000a_Dr Bhatia=400_x000d__x000d__x000a_Meds=200"/>
  </r>
  <r>
    <s v="Mar"/>
    <n v="2"/>
    <n v="31"/>
    <n v="100"/>
    <n v="100"/>
    <x v="51"/>
    <s v="Grooming and Health"/>
    <s v="Rahul:_x000d__x000d__x000a_Probiotic=100"/>
  </r>
  <r>
    <s v="Mar"/>
    <n v="3"/>
    <n v="8"/>
    <n v="34"/>
    <n v="34"/>
    <x v="52"/>
    <s v="Snack"/>
    <s v="Rahul:_x000d__x000d__x000a_Chocloate=34"/>
  </r>
  <r>
    <s v="Mar"/>
    <n v="3"/>
    <n v="17"/>
    <n v="70"/>
    <n v="70"/>
    <x v="53"/>
    <s v="Snack"/>
    <s v="Rahul:_x000d__x000d__x000a_Chocolctae=20_x000d__x000d__x000a_Chips=50"/>
  </r>
  <r>
    <s v="Mar"/>
    <n v="3"/>
    <n v="23"/>
    <n v="294"/>
    <n v="294"/>
    <x v="54"/>
    <s v="Snack"/>
    <s v="Rahul:_x000d__x000d__x000a_Rations with Mitra=294"/>
  </r>
  <r>
    <s v="Mar"/>
    <n v="3"/>
    <n v="26"/>
    <n v="468"/>
    <n v="468"/>
    <x v="55"/>
    <s v="Snack"/>
    <s v="Rahul:_x000d__x000d__x000a_Barista B'fast=468"/>
  </r>
  <r>
    <s v="Mar"/>
    <n v="4"/>
    <n v="6"/>
    <n v="1100"/>
    <n v="1100"/>
    <x v="56"/>
    <s v="Socializing"/>
    <s v="Rahul:_x000d__x000d__x000a_Shakes@Fest=550_x000d__x000d__x000a_Shakes w/Kartil=550"/>
  </r>
  <r>
    <s v="Mar"/>
    <n v="4"/>
    <n v="12"/>
    <n v="904"/>
    <n v="904"/>
    <x v="57"/>
    <s v="Socializing"/>
    <s v="Rahul:_x000d__x000d__x000a_Pizza with Kartik=904"/>
  </r>
  <r>
    <s v="Mar"/>
    <n v="4"/>
    <n v="24"/>
    <n v="80"/>
    <n v="80"/>
    <x v="58"/>
    <s v="Socializing"/>
    <s v="Rahul:_x000d__x000d__x000a_Mithai with team=80"/>
  </r>
  <r>
    <s v="Mar"/>
    <n v="6"/>
    <n v="5"/>
    <n v="20"/>
    <n v="20"/>
    <x v="47"/>
    <s v="12 Step Meeting"/>
    <s v="Rahul:_x000d__x000d__x000a_WOC=20"/>
  </r>
  <r>
    <s v="Mar"/>
    <n v="6"/>
    <n v="25"/>
    <n v="100"/>
    <n v="100"/>
    <x v="49"/>
    <s v="12 Step Meeting"/>
    <s v="Rahul:_x000d__x000d__x000a_Stepping Fw=100"/>
  </r>
  <r>
    <s v="Mar"/>
    <n v="6"/>
    <n v="27"/>
    <n v="50"/>
    <n v="50"/>
    <x v="59"/>
    <s v="12 Step Meeting"/>
    <s v="Rahul:_x000d__x000d__x000a_ACA FAITH=50"/>
  </r>
  <r>
    <s v="Mar"/>
    <n v="7"/>
    <n v="25"/>
    <n v="200"/>
    <n v="200"/>
    <x v="49"/>
    <s v="After Meeting"/>
    <s v="Rahul:_x000d__x000d__x000a_Sabu Celebration=200"/>
  </r>
  <r>
    <s v="Mar"/>
    <n v="9"/>
    <n v="5"/>
    <n v="270"/>
    <n v="270"/>
    <x v="47"/>
    <s v="Transport"/>
    <s v="Rahul:_x000d__x000d__x000a_Petrol=270"/>
  </r>
  <r>
    <s v="Mar"/>
    <n v="9"/>
    <n v="6"/>
    <n v="200"/>
    <n v="200"/>
    <x v="56"/>
    <s v="Transport"/>
    <s v="Rahul:_x000d__x000d__x000a_Metro R/C=200"/>
  </r>
  <r>
    <s v="Mar"/>
    <n v="9"/>
    <n v="24"/>
    <n v="290"/>
    <n v="290"/>
    <x v="58"/>
    <s v="Transport"/>
    <s v="Rahul:_x000d__x000d__x000a_Petrol=290"/>
  </r>
  <r>
    <s v="Mar"/>
    <n v="9"/>
    <n v="27"/>
    <n v="5"/>
    <n v="5"/>
    <x v="59"/>
    <s v="Transport"/>
    <s v="Rahul:_x000d__x000d__x000a_Bus to ACA=5"/>
  </r>
  <r>
    <s v="Mar"/>
    <n v="9"/>
    <n v="30"/>
    <n v="150"/>
    <n v="150"/>
    <x v="50"/>
    <s v="Transport"/>
    <s v="Rahul:_x000d__x000d__x000a_Cab=150"/>
  </r>
  <r>
    <s v="Mar"/>
    <n v="9"/>
    <n v="32"/>
    <n v="240"/>
    <n v="240"/>
    <x v="60"/>
    <s v="Transport"/>
    <s v="Rahul:_x000d__x000d__x000a_Petrol=240"/>
  </r>
  <r>
    <s v="Mar"/>
    <n v="10"/>
    <n v="20"/>
    <n v="-3000"/>
    <n v="3000"/>
    <x v="61"/>
    <s v="Lending"/>
    <s v="Rahul:_x000d__x000d__x000a_Mitra Kindle=-3000"/>
  </r>
  <r>
    <s v="Mar"/>
    <n v="11"/>
    <n v="17"/>
    <n v="150"/>
    <n v="150"/>
    <x v="53"/>
    <s v="Food"/>
    <s v="Rahul:_x000d__x000d__x000a_Kachodi=30_x000d__x000d__x000a_Lunch=120"/>
  </r>
  <r>
    <s v="Mar"/>
    <n v="11"/>
    <n v="24"/>
    <n v="60"/>
    <n v="60"/>
    <x v="58"/>
    <s v="Food"/>
    <s v="Rahul:_x000d__x000d__x000a_Lunch=60"/>
  </r>
  <r>
    <s v="Mar"/>
    <n v="12"/>
    <n v="13"/>
    <n v="400"/>
    <n v="400"/>
    <x v="62"/>
    <s v="Leisure"/>
    <s v="Rahul:_x000d__x000d__x000a_Logan Ticket=400"/>
  </r>
  <r>
    <s v="Mar"/>
    <n v="12"/>
    <n v="27"/>
    <n v="209"/>
    <n v="209"/>
    <x v="59"/>
    <s v="Leisure"/>
    <s v="Rahul:_x000d__x000d__x000a_Subway=209"/>
  </r>
  <r>
    <s v="Mar"/>
    <n v="12"/>
    <n v="30"/>
    <n v="380"/>
    <n v="380"/>
    <x v="50"/>
    <s v="Leisure"/>
    <s v="Rahul:_x000d__x000d__x000a_Popcorn=380"/>
  </r>
  <r>
    <s v="Apr"/>
    <n v="2"/>
    <n v="7"/>
    <n v="435"/>
    <n v="435"/>
    <x v="63"/>
    <s v="Grooming and Health"/>
    <s v="Rahul:_x000d__x000d__x000a_Zyndet=135_x000d__x000d__x000a_Ice Pack=300"/>
  </r>
  <r>
    <s v="Apr"/>
    <n v="2"/>
    <n v="9"/>
    <n v="100"/>
    <n v="100"/>
    <x v="64"/>
    <s v="Grooming and Health"/>
    <s v="Rahul:_x000d__x000d__x000a_Haircut=100"/>
  </r>
  <r>
    <s v="Apr"/>
    <n v="2"/>
    <n v="11"/>
    <n v="70"/>
    <n v="70"/>
    <x v="65"/>
    <s v="Grooming and Health"/>
    <s v="Rahul:_x000d__x000d__x000a_Shave=70"/>
  </r>
  <r>
    <s v="Apr"/>
    <n v="2"/>
    <n v="12"/>
    <n v="200"/>
    <n v="200"/>
    <x v="66"/>
    <s v="Grooming and Health"/>
    <s v="Rahul:_x000d__x000d__x000a_Clothes Fitting=200"/>
  </r>
  <r>
    <s v="Apr"/>
    <n v="2"/>
    <n v="14"/>
    <n v="1200"/>
    <n v="1200"/>
    <x v="67"/>
    <s v="Grooming and Health"/>
    <s v="Rahul:_x000d__x000d__x000a_Contractubex, Retino A, Ahaglow=1200"/>
  </r>
  <r>
    <s v="Apr"/>
    <n v="2"/>
    <n v="29"/>
    <n v="490"/>
    <n v="490"/>
    <x v="68"/>
    <s v="Grooming and Health"/>
    <s v="Rahul:_x000d__x000d__x000a_Hair4U=490"/>
  </r>
  <r>
    <s v="Apr"/>
    <n v="2"/>
    <n v="31"/>
    <n v="215"/>
    <n v="215"/>
    <x v="69"/>
    <s v="Grooming and Health"/>
    <s v="Rahul:_x000d__x000d__x000a_Face Meds=215"/>
  </r>
  <r>
    <s v="Apr"/>
    <n v="3"/>
    <n v="4"/>
    <n v="278"/>
    <n v="278"/>
    <x v="70"/>
    <s v="Snack"/>
    <s v="Rahul:_x000d__x000d__x000a_40 Biscuits=198_x000d__x000d__x000a_2 Kinder Joys=80"/>
  </r>
  <r>
    <s v="Apr"/>
    <n v="3"/>
    <n v="5"/>
    <n v="275"/>
    <n v="275"/>
    <x v="71"/>
    <s v="Snack"/>
    <s v="Rahul:_x000d__x000d__x000a_Cashews=275"/>
  </r>
  <r>
    <s v="Apr"/>
    <n v="3"/>
    <n v="14"/>
    <n v="419"/>
    <n v="419"/>
    <x v="67"/>
    <s v="Snack"/>
    <s v="Rahul:_x000d__x000d__x000a_Chizza Mean=419"/>
  </r>
  <r>
    <s v="Apr"/>
    <n v="3"/>
    <n v="17"/>
    <n v="30"/>
    <n v="30"/>
    <x v="72"/>
    <s v="Snack"/>
    <s v="Rahul:_x000d__x000d__x000a_Mixture=10_x000d__x000d__x000a_Cane Juice=20"/>
  </r>
  <r>
    <s v="Apr"/>
    <n v="3"/>
    <n v="25"/>
    <n v="290"/>
    <n v="290"/>
    <x v="73"/>
    <s v="Snack"/>
    <s v="Rahul:_x000d__x000d__x000a_Subway=290"/>
  </r>
  <r>
    <s v="Apr"/>
    <n v="3"/>
    <n v="27"/>
    <n v="25"/>
    <n v="25"/>
    <x v="74"/>
    <s v="Snack"/>
    <s v="Rahul:_x000d__x000d__x000a_Yogurt=15_x000d__x000d__x000a_Bananas=10"/>
  </r>
  <r>
    <s v="Apr"/>
    <n v="3"/>
    <n v="29"/>
    <n v="310"/>
    <n v="310"/>
    <x v="68"/>
    <s v="Snack"/>
    <s v="Rahul:_x000d__x000d__x000a_Sandwich=310"/>
  </r>
  <r>
    <s v="Apr"/>
    <n v="4"/>
    <n v="3"/>
    <n v="878"/>
    <n v="878"/>
    <x v="75"/>
    <s v="Socializing"/>
    <s v="Rahul:_x000d__x000d__x000a_Pizza with Das=878"/>
  </r>
  <r>
    <s v="Apr"/>
    <n v="4"/>
    <n v="9"/>
    <n v="1688"/>
    <n v="1688"/>
    <x v="64"/>
    <s v="Socializing"/>
    <s v="Rahul:_x000d__x000d__x000a_Dinner w/MahinEshaan=1688"/>
  </r>
  <r>
    <s v="Apr"/>
    <n v="4"/>
    <n v="16"/>
    <n v="264"/>
    <n v="264"/>
    <x v="76"/>
    <s v="Socializing"/>
    <s v="Rahul:_x000d__x000d__x000a_Ice Cream w/Pankaj=264"/>
  </r>
  <r>
    <s v="Apr"/>
    <n v="5"/>
    <n v="2"/>
    <n v="198"/>
    <n v="198"/>
    <x v="77"/>
    <s v="Misc"/>
    <s v="Rahul:_x000d__x000d__x000a_Amazon Helpdesk R/c=198"/>
  </r>
  <r>
    <s v="Apr"/>
    <n v="5"/>
    <n v="18"/>
    <n v="10"/>
    <n v="10"/>
    <x v="78"/>
    <s v="Misc"/>
    <s v="Rahul:_x000d__x000d__x000a_Scooter screws=10"/>
  </r>
  <r>
    <s v="Apr"/>
    <n v="5"/>
    <n v="27"/>
    <n v="141"/>
    <n v="141"/>
    <x v="74"/>
    <s v="Misc"/>
    <s v="Rahul:_x000d__x000d__x000a_Arkham Knight=141"/>
  </r>
  <r>
    <s v="Apr"/>
    <n v="6"/>
    <n v="6"/>
    <n v="30"/>
    <n v="30"/>
    <x v="79"/>
    <s v="12 Step Meeting"/>
    <s v="Rahul:_x000d__x000d__x000a_BOR=30"/>
  </r>
  <r>
    <s v="Apr"/>
    <n v="6"/>
    <n v="10"/>
    <n v="20"/>
    <n v="20"/>
    <x v="80"/>
    <s v="12 Step Meeting"/>
    <s v="Rahul:_x000d__x000d__x000a_BOR=20"/>
  </r>
  <r>
    <s v="Apr"/>
    <n v="6"/>
    <n v="12"/>
    <n v="710"/>
    <n v="710"/>
    <x v="66"/>
    <s v="12 Step Meeting"/>
    <s v="Rahul:_x000d__x000d__x000a_Naya Savera=20_x000d__x000d__x000a_Celebration=690"/>
  </r>
  <r>
    <s v="Apr"/>
    <n v="6"/>
    <n v="15"/>
    <n v="2200"/>
    <n v="2200"/>
    <x v="81"/>
    <s v="12 Step Meeting"/>
    <s v="Rahul:_x000d__x000d__x000a_Survivors=1100_x000d__x000d__x000a_Dinner=1100"/>
  </r>
  <r>
    <s v="Apr"/>
    <n v="6"/>
    <n v="17"/>
    <n v="10"/>
    <n v="10"/>
    <x v="72"/>
    <s v="12 Step Meeting"/>
    <s v="Rahul:_x000d__x000d__x000a_BOR=10"/>
  </r>
  <r>
    <s v="Apr"/>
    <n v="7"/>
    <n v="5"/>
    <n v="270"/>
    <n v="270"/>
    <x v="71"/>
    <s v="After Meeting"/>
    <s v="Rahul:_x000d__x000d__x000a_Champe=270"/>
  </r>
  <r>
    <s v="Apr"/>
    <n v="9"/>
    <n v="3"/>
    <n v="200"/>
    <n v="200"/>
    <x v="75"/>
    <s v="Transport"/>
    <s v="Rahul:_x000d__x000d__x000a_Metro R/c=200"/>
  </r>
  <r>
    <s v="Apr"/>
    <n v="9"/>
    <n v="6"/>
    <n v="500"/>
    <n v="500"/>
    <x v="79"/>
    <s v="Transport"/>
    <s v="Rahul:_x000d__x000d__x000a_Auto to office=20_x000d__x000d__x000a_Petrol=240_x000d__x000d__x000a_Tyre Fix=240"/>
  </r>
  <r>
    <s v="Apr"/>
    <n v="9"/>
    <n v="12"/>
    <n v="20"/>
    <n v="20"/>
    <x v="66"/>
    <s v="Transport"/>
    <s v="Rahul:_x000d__x000d__x000a_Auto to Office=20"/>
  </r>
  <r>
    <s v="Apr"/>
    <n v="9"/>
    <n v="13"/>
    <n v="20"/>
    <n v="20"/>
    <x v="82"/>
    <s v="Transport"/>
    <s v="Rahul:_x000d__x000d__x000a_Auto to Office=20"/>
  </r>
  <r>
    <s v="Apr"/>
    <n v="9"/>
    <n v="14"/>
    <n v="20"/>
    <n v="20"/>
    <x v="67"/>
    <s v="Transport"/>
    <s v="Rahul:_x000d__x000d__x000a_Auto to Office=20"/>
  </r>
  <r>
    <s v="Apr"/>
    <n v="9"/>
    <n v="24"/>
    <n v="50"/>
    <n v="50"/>
    <x v="83"/>
    <s v="Transport"/>
    <s v="Rahul:_x000d__x000d__x000a_Petrol=50"/>
  </r>
  <r>
    <s v="Apr"/>
    <n v="9"/>
    <n v="27"/>
    <n v="100"/>
    <n v="100"/>
    <x v="74"/>
    <s v="Transport"/>
    <s v="Rahul:_x000d__x000d__x000a_Uber=97"/>
  </r>
  <r>
    <s v="Apr"/>
    <n v="9"/>
    <n v="31"/>
    <n v="290"/>
    <n v="290"/>
    <x v="69"/>
    <s v="Transport"/>
    <s v="Rahul:_x000d__x000d__x000a_Petrol=290"/>
  </r>
  <r>
    <s v="Apr"/>
    <n v="10"/>
    <n v="4"/>
    <n v="-500"/>
    <n v="500"/>
    <x v="70"/>
    <s v="Lending"/>
    <s v="Rahul:_x000d__x000d__x000a_From Ashish=-500"/>
  </r>
  <r>
    <s v="Apr"/>
    <n v="10"/>
    <n v="12"/>
    <n v="500"/>
    <n v="500"/>
    <x v="66"/>
    <s v="Lending"/>
    <s v="Rahul:_x000d__x000d__x000a_Returned to Ashish=500"/>
  </r>
  <r>
    <s v="Apr"/>
    <n v="11"/>
    <n v="7"/>
    <n v="50"/>
    <n v="50"/>
    <x v="63"/>
    <s v="Food"/>
    <s v="Rahul:_x000d__x000d__x000a_Lunch=50"/>
  </r>
  <r>
    <s v="Apr"/>
    <n v="11"/>
    <n v="8"/>
    <n v="385"/>
    <n v="385"/>
    <x v="84"/>
    <s v="Food"/>
    <s v="Rahul:_x000d__x000d__x000a_Pizza Hut=385"/>
  </r>
  <r>
    <s v="Apr"/>
    <n v="11"/>
    <n v="9"/>
    <n v="289"/>
    <n v="289"/>
    <x v="64"/>
    <s v="Food"/>
    <s v="Rahul:_x000d__x000d__x000a_KFC Lunch=289"/>
  </r>
  <r>
    <s v="Apr"/>
    <n v="11"/>
    <n v="10"/>
    <n v="85"/>
    <n v="85"/>
    <x v="80"/>
    <s v="Food"/>
    <s v="Rahul:_x000d__x000d__x000a_Chhole Bhature=85"/>
  </r>
  <r>
    <s v="Apr"/>
    <n v="11"/>
    <n v="11"/>
    <n v="50"/>
    <n v="50"/>
    <x v="65"/>
    <s v="Food"/>
    <s v="Rahul:_x000d__x000d__x000a_Bananas=50"/>
  </r>
  <r>
    <s v="Apr"/>
    <n v="11"/>
    <n v="17"/>
    <n v="10"/>
    <n v="10"/>
    <x v="72"/>
    <s v="Food"/>
    <s v="Rahul:_x000d__x000d__x000a_Bananas=10"/>
  </r>
  <r>
    <s v="Apr"/>
    <n v="11"/>
    <n v="28"/>
    <n v="836"/>
    <n v="836"/>
    <x v="85"/>
    <s v="Food"/>
    <s v="Rahul:_x000d__x000d__x000a_Dominos=836"/>
  </r>
  <r>
    <s v="Apr"/>
    <n v="12"/>
    <n v="9"/>
    <n v="365"/>
    <n v="365"/>
    <x v="64"/>
    <s v="Leisure"/>
    <s v="Rahul:_x000d__x000d__x000a_Ice Cream=365"/>
  </r>
  <r>
    <s v="May"/>
    <n v="2"/>
    <n v="9"/>
    <n v="790"/>
    <n v="790"/>
    <x v="86"/>
    <s v="Grooming and Health"/>
    <s v="Rahul:_x000d__x000d__x000a_Contractubex=790"/>
  </r>
  <r>
    <s v="May"/>
    <n v="2"/>
    <n v="16"/>
    <n v="500"/>
    <n v="500"/>
    <x v="87"/>
    <s v="Grooming and Health"/>
    <s v="Rahul:_x000d__x000d__x000a_Flu Shot=500"/>
  </r>
  <r>
    <s v="May"/>
    <n v="2"/>
    <n v="26"/>
    <n v="160"/>
    <n v="160"/>
    <x v="88"/>
    <s v="Grooming and Health"/>
    <s v="Rahul:_x000d__x000d__x000a_Keraglow Men=160"/>
  </r>
  <r>
    <s v="May"/>
    <n v="3"/>
    <n v="9"/>
    <n v="204"/>
    <n v="204"/>
    <x v="86"/>
    <s v="Snack"/>
    <s v="Rahul:_x000d__x000d__x000a_Dahi=65_x000d__x000d__x000a_Salad=139"/>
  </r>
  <r>
    <s v="May"/>
    <n v="3"/>
    <n v="12"/>
    <n v="120"/>
    <n v="120"/>
    <x v="89"/>
    <s v="Snack"/>
    <s v="Rahul:_x000d__x000d__x000a_Kulfi w/Team=120"/>
  </r>
  <r>
    <s v="May"/>
    <n v="3"/>
    <n v="15"/>
    <n v="50"/>
    <n v="50"/>
    <x v="90"/>
    <s v="Snack"/>
    <s v="Rahul:_x000d__x000d__x000a_Corn=50"/>
  </r>
  <r>
    <s v="May"/>
    <n v="3"/>
    <n v="18"/>
    <n v="140"/>
    <n v="140"/>
    <x v="91"/>
    <s v="Snack"/>
    <s v="Rahul:_x000d__x000d__x000a_Yoghurt=20_x000d__x000d__x000a_Bananas=10_x000d__x000d__x000a_Biscuits=100"/>
  </r>
  <r>
    <s v="May"/>
    <n v="3"/>
    <n v="19"/>
    <n v="35"/>
    <n v="35"/>
    <x v="92"/>
    <s v="Snack"/>
    <s v="Rahul:_x000d__x000d__x000a_Kurkure=10_x000d__x000d__x000a_Dahi=15_x000d__x000d__x000a_Bananas=10"/>
  </r>
  <r>
    <s v="May"/>
    <n v="3"/>
    <n v="20"/>
    <n v="35"/>
    <n v="35"/>
    <x v="93"/>
    <s v="Snack"/>
    <s v="Rahul:_x000d__x000d__x000a_Dahi=25_x000d__x000d__x000a_Bananas=10"/>
  </r>
  <r>
    <s v="May"/>
    <n v="3"/>
    <n v="25"/>
    <n v="35"/>
    <n v="35"/>
    <x v="94"/>
    <s v="Snack"/>
    <s v="Rahul:_x000d__x000d__x000a_Yogurt=35_x000d__x000d__x000a_Bananas=10"/>
  </r>
  <r>
    <s v="May"/>
    <n v="3"/>
    <n v="26"/>
    <n v="35"/>
    <n v="35"/>
    <x v="88"/>
    <s v="Snack"/>
    <s v="Rahul:_x000d__x000d__x000a_Yogurt=35_x000d__x000d__x000a_Bananas=10"/>
  </r>
  <r>
    <s v="May"/>
    <n v="3"/>
    <n v="27"/>
    <n v="35"/>
    <n v="35"/>
    <x v="95"/>
    <s v="Snack"/>
    <s v="Rahul:_x000d__x000d__x000a_Yogurt=35_x000d__x000d__x000a_Bananas=10"/>
  </r>
  <r>
    <s v="May"/>
    <n v="3"/>
    <n v="30"/>
    <n v="35"/>
    <n v="35"/>
    <x v="96"/>
    <s v="Snack"/>
    <s v="Rahul:_x000d__x000d__x000a_Dahi=25_x000d__x000d__x000a_Bananas=10"/>
  </r>
  <r>
    <s v="May"/>
    <n v="3"/>
    <n v="31"/>
    <n v="89"/>
    <n v="89"/>
    <x v="97"/>
    <s v="Snack"/>
    <s v="Rahul:_x000d__x000d__x000a_Nachos at CCD=89"/>
  </r>
  <r>
    <s v="May"/>
    <n v="3"/>
    <n v="32"/>
    <n v="212"/>
    <n v="212"/>
    <x v="98"/>
    <s v="Snack"/>
    <s v="Rahul:_x000d__x000d__x000a_Dahi=25_x000d__x000d__x000a_Bananas=10_x000d__x000d__x000a_KFC=177"/>
  </r>
  <r>
    <s v="May"/>
    <n v="4"/>
    <n v="7"/>
    <n v="500"/>
    <n v="500"/>
    <x v="99"/>
    <s v="Socializing"/>
    <s v="Rahul:_x000d__x000d__x000a_Dinner w/Das=500"/>
  </r>
  <r>
    <s v="May"/>
    <n v="4"/>
    <n v="14"/>
    <n v="300"/>
    <n v="300"/>
    <x v="100"/>
    <s v="Socializing"/>
    <s v="Rahul:_x000d__x000d__x000a_Chaap with Pankaj=300"/>
  </r>
  <r>
    <s v="May"/>
    <n v="4"/>
    <n v="17"/>
    <n v="1300"/>
    <n v="1300"/>
    <x v="101"/>
    <s v="Socializing"/>
    <s v="Rahul:_x000d__x000d__x000a_Dinner with Pankaj=1300"/>
  </r>
  <r>
    <s v="May"/>
    <n v="4"/>
    <n v="24"/>
    <n v="280"/>
    <n v="280"/>
    <x v="102"/>
    <s v="Socializing"/>
    <s v="Rahul:_x000d__x000d__x000a_Chaap with Mahi=280"/>
  </r>
  <r>
    <s v="May"/>
    <n v="4"/>
    <n v="31"/>
    <n v="150"/>
    <n v="150"/>
    <x v="97"/>
    <s v="Socializing"/>
    <s v="Rahul:_x000d__x000d__x000a_Chips and Drinks for Team=150"/>
  </r>
  <r>
    <s v="May"/>
    <n v="5"/>
    <n v="5"/>
    <n v="1599"/>
    <n v="1599"/>
    <x v="103"/>
    <s v="Misc"/>
    <s v="Rahul:_x000d__x000d__x000a_Bag=1599"/>
  </r>
  <r>
    <s v="May"/>
    <n v="5"/>
    <n v="16"/>
    <n v="700"/>
    <n v="700"/>
    <x v="87"/>
    <s v="Misc"/>
    <s v="Rahul:_x000d__x000d__x000a_Scooter Service=700"/>
  </r>
  <r>
    <s v="May"/>
    <n v="5"/>
    <n v="20"/>
    <n v="150"/>
    <n v="150"/>
    <x v="93"/>
    <s v="Misc"/>
    <s v="Rahul:_x000d__x000d__x000a_ACA Convention=150"/>
  </r>
  <r>
    <s v="May"/>
    <n v="5"/>
    <n v="31"/>
    <n v="100"/>
    <n v="100"/>
    <x v="97"/>
    <s v="Misc"/>
    <s v="Rahul:_x000d__x000d__x000a_Theatre Tickets to Kunalika=100"/>
  </r>
  <r>
    <s v="May"/>
    <n v="5"/>
    <n v="32"/>
    <n v="-500"/>
    <n v="500"/>
    <x v="98"/>
    <s v="Misc"/>
    <s v="Rahul:_x000d__x000d__x000a_Ashish Bet=-500"/>
  </r>
  <r>
    <s v="May"/>
    <n v="6"/>
    <n v="13"/>
    <n v="16"/>
    <n v="16"/>
    <x v="104"/>
    <s v="12 Step Meeting"/>
    <s v="Rahul:_x000d__x000d__x000a_Survivors=16"/>
  </r>
  <r>
    <s v="May"/>
    <n v="6"/>
    <n v="17"/>
    <n v="60"/>
    <n v="60"/>
    <x v="101"/>
    <s v="12 Step Meeting"/>
    <s v="Rahul:_x000d__x000d__x000a_Coda=50_x000d__x000d__x000a_Auto=10"/>
  </r>
  <r>
    <s v="May"/>
    <n v="6"/>
    <n v="24"/>
    <n v="50"/>
    <n v="50"/>
    <x v="102"/>
    <s v="12 Step Meeting"/>
    <s v="Rahul:_x000d__x000d__x000a_CodA Tuesday=50"/>
  </r>
  <r>
    <s v="May"/>
    <n v="6"/>
    <n v="32"/>
    <n v="20"/>
    <n v="20"/>
    <x v="98"/>
    <s v="12 Step Meeting"/>
    <s v="Rahul:_x000d__x000d__x000a_BOR=20"/>
  </r>
  <r>
    <s v="May"/>
    <n v="8"/>
    <n v="27"/>
    <n v="200"/>
    <n v="200"/>
    <x v="95"/>
    <s v="Domestic"/>
    <s v="Rahul:_x000d__x000d__x000a_Soaps for Home=200"/>
  </r>
  <r>
    <s v="May"/>
    <n v="9"/>
    <n v="5"/>
    <n v="493"/>
    <n v="493"/>
    <x v="103"/>
    <s v="Transport"/>
    <s v="Rahul:_x000d__x000d__x000a_Akram's Uber=493"/>
  </r>
  <r>
    <s v="May"/>
    <n v="9"/>
    <n v="6"/>
    <n v="99"/>
    <n v="99"/>
    <x v="105"/>
    <s v="Transport"/>
    <s v="Rahul:_x000d__x000d__x000a_Uber Home=99"/>
  </r>
  <r>
    <s v="May"/>
    <n v="9"/>
    <n v="14"/>
    <n v="200"/>
    <n v="200"/>
    <x v="100"/>
    <s v="Transport"/>
    <s v="Rahul:_x000d__x000d__x000a_Metro=200"/>
  </r>
  <r>
    <s v="May"/>
    <n v="9"/>
    <n v="15"/>
    <n v="100"/>
    <n v="100"/>
    <x v="90"/>
    <s v="Transport"/>
    <s v="Rahul:_x000d__x000d__x000a_Petrol=100"/>
  </r>
  <r>
    <s v="May"/>
    <n v="9"/>
    <n v="18"/>
    <n v="450"/>
    <n v="450"/>
    <x v="91"/>
    <s v="Transport"/>
    <s v="Rahul:_x000d__x000d__x000a_Cb from Pankaj to Office=450"/>
  </r>
  <r>
    <s v="May"/>
    <n v="9"/>
    <n v="20"/>
    <n v="200"/>
    <n v="200"/>
    <x v="93"/>
    <s v="Transport"/>
    <s v="Rahul:_x000d__x000d__x000a_Petrol=200"/>
  </r>
  <r>
    <s v="May"/>
    <n v="9"/>
    <n v="32"/>
    <n v="30"/>
    <n v="30"/>
    <x v="98"/>
    <s v="Transport"/>
    <s v="Rahul:_x000d__x000d__x000a_Auto to BOR=10_x000d__x000d__x000a_Metro=20"/>
  </r>
  <r>
    <s v="May"/>
    <n v="10"/>
    <n v="11"/>
    <n v="-100"/>
    <n v="100"/>
    <x v="106"/>
    <s v="Lending"/>
    <s v="Rahul:_x000d__x000d__x000a_From Rajeev=-100"/>
  </r>
  <r>
    <s v="May"/>
    <n v="10"/>
    <n v="13"/>
    <n v="100"/>
    <n v="100"/>
    <x v="104"/>
    <s v="Lending"/>
    <s v="Rahul:_x000d__x000d__x000a_Rajeev=100"/>
  </r>
  <r>
    <s v="May"/>
    <n v="10"/>
    <n v="31"/>
    <n v="210"/>
    <n v="210"/>
    <x v="97"/>
    <s v="Lending"/>
    <s v="Rahul:_x000d__x000d__x000a_Money to Karina=210"/>
  </r>
  <r>
    <s v="May"/>
    <n v="11"/>
    <n v="3"/>
    <n v="170"/>
    <n v="170"/>
    <x v="107"/>
    <s v="Food"/>
    <s v="Rahul:_x000d__x000d__x000a_Champ=170"/>
  </r>
  <r>
    <s v="May"/>
    <n v="11"/>
    <n v="4"/>
    <n v="1876"/>
    <n v="1876"/>
    <x v="108"/>
    <s v="Food"/>
    <s v="Rahul:_x000d__x000d__x000a_Dinner=1611_x000d__x000d__x000a_Lunch=265"/>
  </r>
  <r>
    <s v="May"/>
    <n v="11"/>
    <n v="16"/>
    <n v="223"/>
    <n v="223"/>
    <x v="87"/>
    <s v="Food"/>
    <s v="Rahul:_x000d__x000d__x000a_Happy Hakka=223"/>
  </r>
  <r>
    <s v="May"/>
    <n v="11"/>
    <n v="19"/>
    <n v="165"/>
    <n v="165"/>
    <x v="92"/>
    <s v="Food"/>
    <s v="Rahul:_x000d__x000d__x000a_Dinner=165"/>
  </r>
  <r>
    <s v="May"/>
    <n v="11"/>
    <n v="27"/>
    <n v="300"/>
    <n v="300"/>
    <x v="95"/>
    <s v="Food"/>
    <s v="Rahul:_x000d__x000d__x000a_Pizza=300"/>
  </r>
  <r>
    <s v="May"/>
    <n v="11"/>
    <n v="28"/>
    <n v="495"/>
    <n v="495"/>
    <x v="109"/>
    <s v="Food"/>
    <s v="Rahul:_x000d__x000d__x000a_Food for Pankaj=495"/>
  </r>
  <r>
    <s v="May"/>
    <n v="12"/>
    <n v="14"/>
    <n v="104"/>
    <n v="104"/>
    <x v="100"/>
    <s v="Leisure"/>
    <s v="Rahul:_x000d__x000d__x000a_Google Play Music=104"/>
  </r>
  <r>
    <s v="Jun"/>
    <n v="2"/>
    <n v="2"/>
    <n v="1340"/>
    <n v="1340"/>
    <x v="110"/>
    <s v="Grooming and Health"/>
    <s v="Rahul:_x000d__x000d__x000a_Contractubex and Minoxidil=1340"/>
  </r>
  <r>
    <s v="Jun"/>
    <n v="2"/>
    <n v="24"/>
    <n v="1014"/>
    <n v="1014"/>
    <x v="111"/>
    <s v="Grooming and Health"/>
    <s v="Rahul:_x000d__x000d__x000a_Face Ointments=1014"/>
  </r>
  <r>
    <s v="Jun"/>
    <n v="2"/>
    <n v="25"/>
    <n v="460"/>
    <n v="460"/>
    <x v="112"/>
    <s v="Grooming and Health"/>
    <s v="Rahul:_x000d__x000d__x000a_Probiotic Meds=460"/>
  </r>
  <r>
    <s v="Jun"/>
    <n v="3"/>
    <n v="2"/>
    <n v="35"/>
    <n v="35"/>
    <x v="110"/>
    <s v="Snack"/>
    <s v="Rahul:_x000d__x000d__x000a_Dahi=25_x000d__x000d__x000a_Bananas=10"/>
  </r>
  <r>
    <s v="Jun"/>
    <n v="3"/>
    <n v="4"/>
    <n v="50"/>
    <n v="50"/>
    <x v="113"/>
    <s v="Snack"/>
    <s v="Rahul:_x000d__x000d__x000a_Nachos and Chips for Ankur=50"/>
  </r>
  <r>
    <s v="Jun"/>
    <n v="3"/>
    <n v="6"/>
    <n v="45"/>
    <n v="45"/>
    <x v="114"/>
    <s v="Snack"/>
    <s v="Rahul:_x000d__x000d__x000a_Dahi=25_x000d__x000d__x000a_Bananas=10_x000d__x000d__x000a_Corn=10"/>
  </r>
  <r>
    <s v="Jun"/>
    <n v="3"/>
    <n v="11"/>
    <n v="25"/>
    <n v="25"/>
    <x v="115"/>
    <s v="Snack"/>
    <s v="Rahul:_x000d__x000d__x000a_Yoghurt=25"/>
  </r>
  <r>
    <s v="Jun"/>
    <n v="3"/>
    <n v="16"/>
    <n v="25"/>
    <n v="25"/>
    <x v="116"/>
    <s v="Snack"/>
    <s v="Rahul:_x000d__x000d__x000a_Yoghurt=25"/>
  </r>
  <r>
    <s v="Jun"/>
    <n v="3"/>
    <n v="17"/>
    <n v="10"/>
    <n v="10"/>
    <x v="117"/>
    <s v="Snack"/>
    <s v="Rahul:_x000d__x000d__x000a_Kurkure=10"/>
  </r>
  <r>
    <s v="Jun"/>
    <n v="3"/>
    <n v="19"/>
    <n v="30"/>
    <n v="30"/>
    <x v="118"/>
    <s v="Snack"/>
    <s v="Rahul:_x000d__x000d__x000a_Chips=20_x000d__x000d__x000a_Kurkure=10"/>
  </r>
  <r>
    <s v="Jun"/>
    <n v="3"/>
    <n v="20"/>
    <n v="240"/>
    <n v="240"/>
    <x v="119"/>
    <s v="Snack"/>
    <s v="Rahul:_x000d__x000d__x000a_Kookaa=240"/>
  </r>
  <r>
    <s v="Jun"/>
    <n v="3"/>
    <n v="21"/>
    <n v="25"/>
    <n v="25"/>
    <x v="120"/>
    <s v="Snack"/>
    <s v="Rahul:_x000d__x000d__x000a_Yoghurt=25"/>
  </r>
  <r>
    <s v="Jun"/>
    <n v="3"/>
    <n v="22"/>
    <n v="10"/>
    <n v="10"/>
    <x v="121"/>
    <s v="Snack"/>
    <s v="Rahul:_x000d__x000d__x000a_Bread Pakoda=10"/>
  </r>
  <r>
    <s v="Jun"/>
    <n v="3"/>
    <n v="23"/>
    <n v="25"/>
    <n v="25"/>
    <x v="122"/>
    <s v="Snack"/>
    <s v="Rahul:_x000d__x000d__x000a_Yogurt=25"/>
  </r>
  <r>
    <s v="Jun"/>
    <n v="3"/>
    <n v="24"/>
    <n v="20"/>
    <n v="20"/>
    <x v="111"/>
    <s v="Snack"/>
    <s v="Rahul:_x000d__x000d__x000a_Yogurt=20"/>
  </r>
  <r>
    <s v="Jun"/>
    <n v="3"/>
    <n v="31"/>
    <n v="300"/>
    <n v="300"/>
    <x v="123"/>
    <s v="Snack"/>
    <s v="Rahul:_x000d__x000d__x000a_Zomato=300"/>
  </r>
  <r>
    <s v="Jun"/>
    <n v="4"/>
    <n v="2"/>
    <n v="60"/>
    <n v="60"/>
    <x v="110"/>
    <s v="Socializing"/>
    <s v="Rahul:_x000d__x000d__x000a_Gol Gappe=60"/>
  </r>
  <r>
    <s v="Jun"/>
    <n v="4"/>
    <n v="8"/>
    <n v="1100"/>
    <n v="1100"/>
    <x v="124"/>
    <s v="Socializing"/>
    <s v="Rahul:_x000d__x000d__x000a_Social with Tarun=1000_x000d__x000d__x000a_CP with Mahi=100"/>
  </r>
  <r>
    <s v="Jun"/>
    <n v="4"/>
    <n v="12"/>
    <n v="194"/>
    <n v="194"/>
    <x v="125"/>
    <s v="Socializing"/>
    <s v="Rahul:_x000d__x000d__x000a_With Ruhani=194"/>
  </r>
  <r>
    <s v="Jun"/>
    <n v="4"/>
    <n v="13"/>
    <n v="90"/>
    <n v="90"/>
    <x v="126"/>
    <s v="Socializing"/>
    <s v="Rahul:_x000d__x000d__x000a_Golgappe with Karina=90"/>
  </r>
  <r>
    <s v="Jun"/>
    <n v="4"/>
    <n v="14"/>
    <n v="378"/>
    <n v="378"/>
    <x v="127"/>
    <s v="Socializing"/>
    <s v="Rahul:_x000d__x000d__x000a_Summerhouse=378"/>
  </r>
  <r>
    <s v="Jun"/>
    <n v="4"/>
    <n v="22"/>
    <n v="200"/>
    <n v="200"/>
    <x v="121"/>
    <s v="Socializing"/>
    <s v="Rahul:_x000d__x000d__x000a_Chaape with Mahi=200"/>
  </r>
  <r>
    <s v="Jun"/>
    <n v="4"/>
    <n v="26"/>
    <n v="200"/>
    <n v="200"/>
    <x v="128"/>
    <s v="Socializing"/>
    <s v="Rahul:_x000d__x000d__x000a_Dinner with Das=200"/>
  </r>
  <r>
    <s v="Jun"/>
    <n v="4"/>
    <n v="27"/>
    <n v="300"/>
    <n v="300"/>
    <x v="129"/>
    <s v="Socializing"/>
    <s v="Rahul:_x000d__x000d__x000a_Food with Mahesh=300"/>
  </r>
  <r>
    <s v="Jun"/>
    <n v="5"/>
    <n v="9"/>
    <n v="590"/>
    <n v="590"/>
    <x v="130"/>
    <s v="Misc"/>
    <s v="Rahul:_x000d__x000d__x000a_Hitchhikers Book=590"/>
  </r>
  <r>
    <s v="Jun"/>
    <n v="5"/>
    <n v="13"/>
    <n v="2300"/>
    <n v="2300"/>
    <x v="126"/>
    <s v="Misc"/>
    <s v="Rahul:_x000d__x000d__x000a_Economist=2300"/>
  </r>
  <r>
    <s v="Jun"/>
    <n v="5"/>
    <n v="30"/>
    <n v="200"/>
    <n v="200"/>
    <x v="131"/>
    <s v="Misc"/>
    <s v="Rahul:_x000d__x000d__x000a_Rajeev's Bet=200"/>
  </r>
  <r>
    <s v="Jun"/>
    <n v="6"/>
    <n v="7"/>
    <n v="50"/>
    <n v="50"/>
    <x v="132"/>
    <s v="12 Step Meeting"/>
    <s v="Rahul:_x000d__x000d__x000a_Survivors=50"/>
  </r>
  <r>
    <s v="Jun"/>
    <n v="6"/>
    <n v="10"/>
    <n v="40"/>
    <n v="40"/>
    <x v="133"/>
    <s v="12 Step Meeting"/>
    <s v="Rahul:_x000d__x000d__x000a_Survivors=40"/>
  </r>
  <r>
    <s v="Jun"/>
    <n v="6"/>
    <n v="14"/>
    <n v="10"/>
    <n v="10"/>
    <x v="127"/>
    <s v="12 Step Meeting"/>
    <s v="Rahul:_x000d__x000d__x000a_Coda=10"/>
  </r>
  <r>
    <s v="Jun"/>
    <n v="6"/>
    <n v="22"/>
    <n v="40"/>
    <n v="40"/>
    <x v="121"/>
    <s v="12 Step Meeting"/>
    <s v="Rahul:_x000d__x000d__x000a_ACA=40"/>
  </r>
  <r>
    <s v="Jun"/>
    <n v="6"/>
    <n v="27"/>
    <n v="50"/>
    <n v="50"/>
    <x v="129"/>
    <s v="12 Step Meeting"/>
    <s v="Rahul:_x000d__x000d__x000a_WOC=50"/>
  </r>
  <r>
    <s v="Jun"/>
    <n v="6"/>
    <n v="28"/>
    <n v="50"/>
    <n v="50"/>
    <x v="134"/>
    <s v="12 Step Meeting"/>
    <s v="Rahul:_x000d__x000d__x000a_Coda=50"/>
  </r>
  <r>
    <s v="Jun"/>
    <n v="7"/>
    <n v="10"/>
    <n v="200"/>
    <n v="200"/>
    <x v="133"/>
    <s v="After Meeting"/>
    <s v="Rahul:_x000d__x000d__x000a_Dinner with Manoj=200"/>
  </r>
  <r>
    <s v="Jun"/>
    <n v="9"/>
    <n v="7"/>
    <n v="217"/>
    <n v="217"/>
    <x v="132"/>
    <s v="Transport"/>
    <s v="Rahul:_x000d__x000d__x000a_Uber Home=217"/>
  </r>
  <r>
    <s v="Jun"/>
    <n v="9"/>
    <n v="8"/>
    <n v="550"/>
    <n v="550"/>
    <x v="124"/>
    <s v="Transport"/>
    <s v="Rahul:_x000d__x000d__x000a_Metro Rc=500_x000d__x000d__x000a_Auto to GP=50"/>
  </r>
  <r>
    <s v="Jun"/>
    <n v="9"/>
    <n v="10"/>
    <n v="280"/>
    <n v="280"/>
    <x v="133"/>
    <s v="Transport"/>
    <s v="Rahul:_x000d__x000d__x000a_Petrol=280"/>
  </r>
  <r>
    <s v="Jun"/>
    <n v="9"/>
    <n v="23"/>
    <n v="220"/>
    <n v="220"/>
    <x v="122"/>
    <s v="Transport"/>
    <s v="Rahul:_x000d__x000d__x000a_Tyre Tube=220"/>
  </r>
  <r>
    <s v="Jun"/>
    <n v="9"/>
    <n v="27"/>
    <n v="291"/>
    <n v="291"/>
    <x v="129"/>
    <s v="Transport"/>
    <s v="Rahul:_x000d__x000d__x000a_Petrol=291"/>
  </r>
  <r>
    <s v="Jun"/>
    <n v="11"/>
    <n v="6"/>
    <n v="275"/>
    <n v="275"/>
    <x v="114"/>
    <s v="Food"/>
    <s v="Rahul:_x000d__x000d__x000a_Cashews=275"/>
  </r>
  <r>
    <s v="Jun"/>
    <n v="11"/>
    <n v="7"/>
    <n v="265"/>
    <n v="265"/>
    <x v="132"/>
    <s v="Food"/>
    <s v="Rahul:_x000d__x000d__x000a_KFC Chicken=265"/>
  </r>
  <r>
    <s v="Jun"/>
    <n v="12"/>
    <n v="27"/>
    <n v="580"/>
    <n v="580"/>
    <x v="129"/>
    <s v="Leisure"/>
    <s v="Rahul:_x000d__x000d__x000a_McDonalds with Emm=580"/>
  </r>
  <r>
    <s v="Jul"/>
    <n v="2"/>
    <n v="2"/>
    <n v="185"/>
    <n v="185"/>
    <x v="135"/>
    <s v="Grooming and Health"/>
    <s v="Rahul:_x000d__x000d__x000a_Zyndett=185"/>
  </r>
  <r>
    <s v="Jul"/>
    <n v="2"/>
    <n v="6"/>
    <n v="280"/>
    <n v="280"/>
    <x v="136"/>
    <s v="Grooming and Health"/>
    <s v="Rahul:_x000d__x000d__x000a_Clothes Fitting=280"/>
  </r>
  <r>
    <s v="Jul"/>
    <n v="2"/>
    <n v="19"/>
    <n v="220"/>
    <n v="220"/>
    <x v="137"/>
    <s v="Grooming and Health"/>
    <s v="Rahul:_x000d__x000d__x000a_Betadine and Sanitizer=220"/>
  </r>
  <r>
    <s v="Jul"/>
    <n v="2"/>
    <n v="27"/>
    <n v="36"/>
    <n v="36"/>
    <x v="138"/>
    <s v="Grooming and Health"/>
    <s v="Rahul:_x000d__x000d__x000a_Azithro=36"/>
  </r>
  <r>
    <s v="Jul"/>
    <n v="2"/>
    <n v="29"/>
    <n v="468"/>
    <n v="468"/>
    <x v="139"/>
    <s v="Grooming and Health"/>
    <s v="Rahul:_x000d__x000d__x000a_Probiotics=468"/>
  </r>
  <r>
    <s v="Jul"/>
    <n v="3"/>
    <n v="2"/>
    <n v="20"/>
    <n v="20"/>
    <x v="135"/>
    <s v="Snack"/>
    <s v="Rahul:_x000d__x000d__x000a_Kurkure=20"/>
  </r>
  <r>
    <s v="Jul"/>
    <n v="3"/>
    <n v="5"/>
    <n v="330"/>
    <n v="330"/>
    <x v="140"/>
    <s v="Snack"/>
    <s v="Rahul:_x000d__x000d__x000a_Baked Nachos=330"/>
  </r>
  <r>
    <s v="Jul"/>
    <n v="3"/>
    <n v="20"/>
    <n v="30"/>
    <n v="30"/>
    <x v="141"/>
    <s v="Snack"/>
    <s v="Rahul:_x000d__x000d__x000a_Break Pakoda=30"/>
  </r>
  <r>
    <s v="Jul"/>
    <n v="3"/>
    <n v="24"/>
    <n v="75"/>
    <n v="75"/>
    <x v="142"/>
    <s v="Snack"/>
    <s v="Rahul:_x000d__x000d__x000a_Nachos=75"/>
  </r>
  <r>
    <s v="Jul"/>
    <n v="3"/>
    <n v="27"/>
    <n v="10"/>
    <n v="10"/>
    <x v="138"/>
    <s v="Snack"/>
    <s v="Rahul:_x000d__x000d__x000a_Kurkure=10"/>
  </r>
  <r>
    <s v="Jul"/>
    <n v="4"/>
    <n v="5"/>
    <n v="637"/>
    <n v="637"/>
    <x v="140"/>
    <s v="Socializing"/>
    <s v="Rahul:_x000d__x000d__x000a_CCD HKV with Eshan and Kartik=637"/>
  </r>
  <r>
    <s v="Jul"/>
    <n v="4"/>
    <n v="10"/>
    <n v="374"/>
    <n v="374"/>
    <x v="143"/>
    <s v="Socializing"/>
    <s v="Rahul:_x000d__x000d__x000a_Pankaj Ice cream=224_x000d__x000d__x000a_Shahi Tukda=150"/>
  </r>
  <r>
    <s v="Jul"/>
    <n v="4"/>
    <n v="21"/>
    <n v="1355"/>
    <n v="1355"/>
    <x v="144"/>
    <s v="Socializing"/>
    <s v="Rahul:_x000d__x000d__x000a_Team=1355"/>
  </r>
  <r>
    <s v="Jul"/>
    <n v="5"/>
    <n v="4"/>
    <n v="250"/>
    <n v="250"/>
    <x v="145"/>
    <s v="Misc"/>
    <s v="Rahul:_x000d__x000d__x000a_Guitar App=250"/>
  </r>
  <r>
    <s v="Jul"/>
    <n v="5"/>
    <n v="6"/>
    <n v="350"/>
    <n v="350"/>
    <x v="136"/>
    <s v="Misc"/>
    <s v="Rahul:_x000d__x000d__x000a_The Economist=350"/>
  </r>
  <r>
    <s v="Jul"/>
    <n v="5"/>
    <n v="11"/>
    <n v="700"/>
    <n v="700"/>
    <x v="146"/>
    <s v="Misc"/>
    <s v="Rahul:_x000d__x000d__x000a_DA Book=700"/>
  </r>
  <r>
    <s v="Jul"/>
    <n v="5"/>
    <n v="25"/>
    <n v="1100"/>
    <n v="1100"/>
    <x v="147"/>
    <s v="Misc"/>
    <s v="Rahul:_x000d__x000d__x000a_Mom's Anniversary=1100"/>
  </r>
  <r>
    <s v="Jul"/>
    <n v="5"/>
    <n v="29"/>
    <n v="950"/>
    <n v="950"/>
    <x v="139"/>
    <s v="Misc"/>
    <s v="Rahul:_x000d__x000d__x000a_Pizza with Anamika=950"/>
  </r>
  <r>
    <s v="Jul"/>
    <n v="6"/>
    <n v="3"/>
    <n v="50"/>
    <n v="50"/>
    <x v="148"/>
    <s v="12 Step Meeting"/>
    <s v="Rahul:_x000d__x000d__x000a_ACA=50"/>
  </r>
  <r>
    <s v="Jul"/>
    <n v="6"/>
    <n v="6"/>
    <n v="10"/>
    <n v="10"/>
    <x v="136"/>
    <s v="12 Step Meeting"/>
    <s v="Rahul:_x000d__x000d__x000a_ACA=10"/>
  </r>
  <r>
    <s v="Jul"/>
    <n v="6"/>
    <n v="10"/>
    <n v="20"/>
    <n v="20"/>
    <x v="143"/>
    <s v="12 Step Meeting"/>
    <s v="Rahul:_x000d__x000d__x000a_ACA Sunday=20"/>
  </r>
  <r>
    <s v="Jul"/>
    <n v="6"/>
    <n v="16"/>
    <n v="20"/>
    <n v="20"/>
    <x v="149"/>
    <s v="12 Step Meeting"/>
    <s v="Rahul:_x000d__x000d__x000a_BOR=20"/>
  </r>
  <r>
    <s v="Jul"/>
    <n v="6"/>
    <n v="20"/>
    <n v="12"/>
    <n v="12"/>
    <x v="141"/>
    <s v="12 Step Meeting"/>
    <s v="Rahul:_x000d__x000d__x000a_ACA=12"/>
  </r>
  <r>
    <s v="Jul"/>
    <n v="6"/>
    <n v="31"/>
    <n v="20"/>
    <n v="20"/>
    <x v="150"/>
    <s v="12 Step Meeting"/>
    <s v="Rahul:_x000d__x000d__x000a_ACA=20"/>
  </r>
  <r>
    <s v="Jul"/>
    <n v="7"/>
    <n v="3"/>
    <n v="50"/>
    <n v="50"/>
    <x v="148"/>
    <s v="After Meeting"/>
    <s v="Rahul:_x000d__x000d__x000a_Nachos=50"/>
  </r>
  <r>
    <s v="Jul"/>
    <n v="7"/>
    <n v="6"/>
    <n v="45"/>
    <n v="45"/>
    <x v="136"/>
    <s v="After Meeting"/>
    <s v="Rahul:_x000d__x000d__x000a_Tea=45"/>
  </r>
  <r>
    <s v="Jul"/>
    <n v="7"/>
    <n v="8"/>
    <n v="500"/>
    <n v="500"/>
    <x v="151"/>
    <s v="After Meeting"/>
    <s v="Rahul:_x000d__x000d__x000a_Milind Dinner=500"/>
  </r>
  <r>
    <s v="Jul"/>
    <n v="7"/>
    <n v="10"/>
    <n v="20"/>
    <n v="20"/>
    <x v="143"/>
    <s v="After Meeting"/>
    <s v="Rahul:_x000d__x000d__x000a_Break Pakoda=20"/>
  </r>
  <r>
    <s v="Jul"/>
    <n v="7"/>
    <n v="12"/>
    <n v="180"/>
    <n v="180"/>
    <x v="152"/>
    <s v="After Meeting"/>
    <s v="Rahul:_x000d__x000d__x000a_Chaap with Mahi=180"/>
  </r>
  <r>
    <s v="Jul"/>
    <n v="7"/>
    <n v="17"/>
    <n v="290"/>
    <n v="290"/>
    <x v="153"/>
    <s v="After Meeting"/>
    <s v="Rahul:_x000d__x000d__x000a_Chaape with Eshaan=290"/>
  </r>
  <r>
    <s v="Jul"/>
    <n v="9"/>
    <n v="3"/>
    <n v="261"/>
    <n v="261"/>
    <x v="148"/>
    <s v="Transport"/>
    <s v="Rahul:_x000d__x000d__x000a_Petrol=261"/>
  </r>
  <r>
    <s v="Jul"/>
    <n v="9"/>
    <n v="5"/>
    <n v="500"/>
    <n v="500"/>
    <x v="140"/>
    <s v="Transport"/>
    <s v="Rahul:_x000d__x000d__x000a_Metro RC=500"/>
  </r>
  <r>
    <s v="Jul"/>
    <n v="9"/>
    <n v="6"/>
    <n v="50"/>
    <n v="50"/>
    <x v="136"/>
    <s v="Transport"/>
    <s v="Rahul:_x000d__x000d__x000a_Auto to Survivors=50"/>
  </r>
  <r>
    <s v="Jul"/>
    <n v="9"/>
    <n v="16"/>
    <n v="15"/>
    <n v="15"/>
    <x v="149"/>
    <s v="Transport"/>
    <s v="Rahul:_x000d__x000d__x000a_Bus SVP to Dw=15"/>
  </r>
  <r>
    <s v="Jul"/>
    <n v="9"/>
    <n v="19"/>
    <n v="150"/>
    <n v="150"/>
    <x v="137"/>
    <s v="Transport"/>
    <s v="Rahul:_x000d__x000d__x000a_New Metro Card=150"/>
  </r>
  <r>
    <s v="Jul"/>
    <n v="9"/>
    <n v="20"/>
    <n v="230"/>
    <n v="230"/>
    <x v="141"/>
    <s v="Transport"/>
    <s v="Rahul:_x000d__x000d__x000a_Petrol=230"/>
  </r>
  <r>
    <s v="Jul"/>
    <n v="9"/>
    <n v="24"/>
    <n v="260"/>
    <n v="260"/>
    <x v="142"/>
    <s v="Transport"/>
    <s v="Rahul:_x000d__x000d__x000a_Petrol=260"/>
  </r>
  <r>
    <s v="Jul"/>
    <n v="11"/>
    <n v="4"/>
    <n v="212"/>
    <n v="212"/>
    <x v="145"/>
    <s v="Food"/>
    <s v="Rahul:_x000d__x000d__x000a_KFC Food=212"/>
  </r>
  <r>
    <s v="Jul"/>
    <n v="11"/>
    <n v="7"/>
    <n v="190"/>
    <n v="190"/>
    <x v="154"/>
    <s v="Food"/>
    <s v="Rahul:_x000d__x000d__x000a_Yogurt=10_x000d__x000d__x000a_Dinner w/Rohit=180"/>
  </r>
  <r>
    <s v="Jul"/>
    <n v="11"/>
    <n v="9"/>
    <n v="217"/>
    <n v="217"/>
    <x v="155"/>
    <s v="Food"/>
    <s v="Rahul:_x000d__x000d__x000a_Soya=197_x000d__x000d__x000a_Sandwich=15_x000d__x000d__x000a_Ful Flips=5"/>
  </r>
  <r>
    <s v="Jul"/>
    <n v="11"/>
    <n v="11"/>
    <n v="130"/>
    <n v="130"/>
    <x v="146"/>
    <s v="Food"/>
    <s v="Rahul:_x000d__x000d__x000a_Uttapam=130"/>
  </r>
  <r>
    <s v="Jul"/>
    <n v="11"/>
    <n v="12"/>
    <n v="10"/>
    <n v="10"/>
    <x v="152"/>
    <s v="Food"/>
    <s v="Rahul:_x000d__x000d__x000a_Yohurt=10"/>
  </r>
  <r>
    <s v="Jul"/>
    <n v="11"/>
    <n v="13"/>
    <n v="200"/>
    <n v="200"/>
    <x v="156"/>
    <s v="Food"/>
    <s v="Rahul:_x000d__x000d__x000a_Omlette=30_x000d__x000d__x000a_Chicken=160_x000d__x000d__x000a_Yogurt=10"/>
  </r>
  <r>
    <s v="Jul"/>
    <n v="11"/>
    <n v="15"/>
    <n v="10"/>
    <n v="10"/>
    <x v="157"/>
    <s v="Food"/>
    <s v="Rahul:_x000d__x000d__x000a_Yohurt=10"/>
  </r>
  <r>
    <s v="Jul"/>
    <n v="11"/>
    <n v="18"/>
    <n v="10"/>
    <n v="10"/>
    <x v="158"/>
    <s v="Food"/>
    <s v="Rahul:_x000d__x000d__x000a_Yohurt=10"/>
  </r>
  <r>
    <s v="Jul"/>
    <n v="11"/>
    <n v="19"/>
    <n v="120"/>
    <n v="120"/>
    <x v="137"/>
    <s v="Food"/>
    <s v="Rahul:_x000d__x000d__x000a_Sandwich=120"/>
  </r>
  <r>
    <s v="Jul"/>
    <n v="11"/>
    <n v="27"/>
    <n v="350"/>
    <n v="350"/>
    <x v="138"/>
    <s v="Food"/>
    <s v="Rahul:_x000d__x000d__x000a_Pizza Hut=350"/>
  </r>
  <r>
    <s v="Jul"/>
    <n v="11"/>
    <n v="29"/>
    <n v="250"/>
    <n v="250"/>
    <x v="139"/>
    <s v="Food"/>
    <s v="Rahul:_x000d__x000d__x000a_Chaape with Maali=250"/>
  </r>
  <r>
    <s v="Jul"/>
    <n v="11"/>
    <n v="30"/>
    <n v="430"/>
    <n v="430"/>
    <x v="159"/>
    <s v="Food"/>
    <s v="Rahul:_x000d__x000d__x000a_Chicken with Rohit=230_x000d__x000d__x000a_Kiwis=200"/>
  </r>
  <r>
    <s v="Jul"/>
    <n v="12"/>
    <n v="5"/>
    <n v="399"/>
    <n v="399"/>
    <x v="140"/>
    <s v="Leisure"/>
    <s v="Rahul:_x000d__x000d__x000a_Movie=399"/>
  </r>
  <r>
    <s v="Aug"/>
    <n v="2"/>
    <n v="7"/>
    <n v="500"/>
    <n v="500"/>
    <x v="160"/>
    <s v="Grooming and Health"/>
    <s v="Rahul:_x000d__x000d__x000a_Pyjama=500"/>
  </r>
  <r>
    <s v="Aug"/>
    <n v="2"/>
    <n v="8"/>
    <n v="640"/>
    <n v="640"/>
    <x v="161"/>
    <s v="Grooming and Health"/>
    <s v="Rahul:_x000d__x000d__x000a_Doctor=400_x000d__x000d__x000a_Medicines=240"/>
  </r>
  <r>
    <s v="Aug"/>
    <n v="2"/>
    <n v="16"/>
    <n v="400"/>
    <n v="400"/>
    <x v="162"/>
    <s v="Grooming and Health"/>
    <s v="Rahul:_x000d__x000d__x000a_Dr Bhatia=400"/>
  </r>
  <r>
    <s v="Aug"/>
    <n v="2"/>
    <n v="24"/>
    <n v="450"/>
    <n v="450"/>
    <x v="163"/>
    <s v="Grooming and Health"/>
    <s v="Rahul:_x000d__x000d__x000a_Probiotics=450"/>
  </r>
  <r>
    <s v="Aug"/>
    <n v="3"/>
    <n v="5"/>
    <n v="50"/>
    <n v="50"/>
    <x v="164"/>
    <s v="Snack"/>
    <s v="Rahul:_x000d__x000d__x000a_Nachos=50"/>
  </r>
  <r>
    <s v="Aug"/>
    <n v="3"/>
    <n v="7"/>
    <n v="80"/>
    <n v="80"/>
    <x v="160"/>
    <s v="Snack"/>
    <s v="Rahul:_x000d__x000d__x000a_Coconut Water=80"/>
  </r>
  <r>
    <s v="Aug"/>
    <n v="4"/>
    <n v="23"/>
    <n v="1000"/>
    <n v="1000"/>
    <x v="165"/>
    <s v="Socializing"/>
    <s v="Rahul:_x000d__x000d__x000a_SHC with Mahi=1000"/>
  </r>
  <r>
    <s v="Aug"/>
    <n v="4"/>
    <n v="30"/>
    <n v="-200"/>
    <n v="200"/>
    <x v="166"/>
    <s v="Socializing"/>
    <s v="Rahul:_x000d__x000d__x000a_SHC Food=200_x000d__x000d__x000a_Cash from Amit=-200"/>
  </r>
  <r>
    <s v="Aug"/>
    <n v="5"/>
    <n v="7"/>
    <n v="1594"/>
    <n v="1594"/>
    <x v="160"/>
    <s v="Misc"/>
    <s v="Rahul:_x000d__x000d__x000a_Mohit's Guitar Gear=1594"/>
  </r>
  <r>
    <s v="Aug"/>
    <n v="5"/>
    <n v="8"/>
    <n v="-1000"/>
    <n v="1000"/>
    <x v="161"/>
    <s v="Misc"/>
    <s v="Rahul:_x000d__x000d__x000a_Naina Rakhi=500_x000d__x000d__x000a_By Mami=-1500"/>
  </r>
  <r>
    <s v="Aug"/>
    <n v="5"/>
    <n v="12"/>
    <n v="89"/>
    <n v="89"/>
    <x v="167"/>
    <s v="Misc"/>
    <s v="Rahul:_x000d__x000d__x000a_Google Music=89"/>
  </r>
  <r>
    <s v="Aug"/>
    <n v="5"/>
    <n v="14"/>
    <n v="500"/>
    <n v="500"/>
    <x v="168"/>
    <s v="Misc"/>
    <s v="Rahul:_x000d__x000d__x000a_Devanshi Rakhi=500"/>
  </r>
  <r>
    <s v="Aug"/>
    <n v="5"/>
    <n v="15"/>
    <n v="4010"/>
    <n v="4010"/>
    <x v="169"/>
    <s v="Misc"/>
    <s v="Rahul:_x000d__x000d__x000a_Netflix=800_x000d__x000d__x000a_Typing Test=3210"/>
  </r>
  <r>
    <s v="Aug"/>
    <n v="5"/>
    <n v="16"/>
    <n v="130"/>
    <n v="130"/>
    <x v="162"/>
    <s v="Misc"/>
    <s v="Rahul:_x000d__x000d__x000a_Hard Times Album=130"/>
  </r>
  <r>
    <s v="Aug"/>
    <n v="5"/>
    <n v="18"/>
    <n v="300"/>
    <n v="300"/>
    <x v="170"/>
    <s v="Misc"/>
    <s v="Rahul:_x000d__x000d__x000a_Master Traders=300"/>
  </r>
  <r>
    <s v="Aug"/>
    <n v="6"/>
    <n v="6"/>
    <n v="30"/>
    <n v="30"/>
    <x v="171"/>
    <s v="12 Step Meeting"/>
    <s v="Rahul:_x000d__x000d__x000a_BOR=30"/>
  </r>
  <r>
    <s v="Aug"/>
    <n v="7"/>
    <n v="3"/>
    <n v="280"/>
    <n v="280"/>
    <x v="172"/>
    <s v="After Meeting"/>
    <s v="Rahul:_x000d__x000d__x000a_Chaap with Rajat=280"/>
  </r>
  <r>
    <s v="Aug"/>
    <n v="7"/>
    <n v="6"/>
    <n v="100"/>
    <n v="100"/>
    <x v="171"/>
    <s v="After Meeting"/>
    <s v="Rahul:_x000d__x000d__x000a_Chaap with Rajat=100"/>
  </r>
  <r>
    <s v="Aug"/>
    <n v="7"/>
    <n v="14"/>
    <n v="550"/>
    <n v="550"/>
    <x v="168"/>
    <s v="After Meeting"/>
    <s v="Rahul:_x000d__x000d__x000a_Chaap with Eshan/Vaish=550"/>
  </r>
  <r>
    <s v="Aug"/>
    <n v="7"/>
    <n v="26"/>
    <n v="272"/>
    <n v="272"/>
    <x v="173"/>
    <s v="After Meeting"/>
    <s v="Rahul:_x000d__x000d__x000a_L'Opera for Amit=272"/>
  </r>
  <r>
    <s v="Aug"/>
    <n v="8"/>
    <n v="27"/>
    <n v="1000"/>
    <n v="1000"/>
    <x v="174"/>
    <s v="Domestic"/>
    <s v="Rahul:_x000d__x000d__x000a_Rohit's birthday=1000"/>
  </r>
  <r>
    <s v="Aug"/>
    <n v="9"/>
    <n v="3"/>
    <n v="860"/>
    <n v="860"/>
    <x v="172"/>
    <s v="Transport"/>
    <s v="Rahul:_x000d__x000d__x000a_Tyre Punctures=60_x000d__x000d__x000a_Petrol=300_x000d__x000d__x000a_Metro=500"/>
  </r>
  <r>
    <s v="Aug"/>
    <n v="9"/>
    <n v="7"/>
    <n v="600"/>
    <n v="600"/>
    <x v="160"/>
    <s v="Transport"/>
    <s v="Rahul:_x000d__x000d__x000a_Serviving=600"/>
  </r>
  <r>
    <s v="Aug"/>
    <n v="9"/>
    <n v="16"/>
    <n v="273"/>
    <n v="273"/>
    <x v="162"/>
    <s v="Transport"/>
    <s v="Rahul:_x000d__x000d__x000a_Petrol=273"/>
  </r>
  <r>
    <s v="Aug"/>
    <n v="9"/>
    <n v="23"/>
    <n v="200"/>
    <n v="200"/>
    <x v="165"/>
    <s v="Transport"/>
    <s v="Rahul:_x000d__x000d__x000a_Auto with Mahi=200"/>
  </r>
  <r>
    <s v="Aug"/>
    <n v="9"/>
    <n v="29"/>
    <n v="290"/>
    <n v="290"/>
    <x v="175"/>
    <s v="Transport"/>
    <s v="Rahul:_x000d__x000d__x000a_Petrol=290"/>
  </r>
  <r>
    <s v="Aug"/>
    <n v="9"/>
    <n v="30"/>
    <n v="185"/>
    <n v="185"/>
    <x v="166"/>
    <s v="Transport"/>
    <s v="Rahul:_x000d__x000d__x000a_Cab to SHC=185"/>
  </r>
  <r>
    <s v="Aug"/>
    <n v="10"/>
    <n v="26"/>
    <n v="1000"/>
    <n v="1000"/>
    <x v="173"/>
    <s v="Lending"/>
    <s v="Rahul:_x000d__x000d__x000a_Paytm to Pooja=1000"/>
  </r>
  <r>
    <s v="Aug"/>
    <n v="11"/>
    <n v="10"/>
    <n v="450"/>
    <n v="450"/>
    <x v="176"/>
    <s v="Food"/>
    <s v="Rahul:_x000d__x000d__x000a_Chaap for Bhua=450"/>
  </r>
  <r>
    <s v="Aug"/>
    <n v="11"/>
    <n v="12"/>
    <n v="200"/>
    <n v="200"/>
    <x v="167"/>
    <s v="Food"/>
    <s v="Rahul:_x000d__x000d__x000a_Chaap with Rajat=200"/>
  </r>
  <r>
    <s v="Aug"/>
    <n v="11"/>
    <n v="13"/>
    <n v="679"/>
    <n v="679"/>
    <x v="177"/>
    <s v="Food"/>
    <s v="Rahul:_x000d__x000d__x000a_Biryani and Butter=679"/>
  </r>
  <r>
    <s v="Aug"/>
    <n v="11"/>
    <n v="15"/>
    <n v="242"/>
    <n v="242"/>
    <x v="169"/>
    <s v="Food"/>
    <s v="Rahul:_x000d__x000d__x000a_Chicken at work=242"/>
  </r>
  <r>
    <s v="Aug"/>
    <n v="11"/>
    <n v="21"/>
    <n v="235"/>
    <n v="235"/>
    <x v="178"/>
    <s v="Food"/>
    <s v="Rahul:_x000d__x000d__x000a_Sandwich at Barista=235"/>
  </r>
  <r>
    <s v="Aug"/>
    <n v="11"/>
    <n v="22"/>
    <n v="300"/>
    <n v="300"/>
    <x v="179"/>
    <s v="Food"/>
    <s v="Rahul:_x000d__x000d__x000a_Zomato Chicken=300"/>
  </r>
  <r>
    <s v="Aug"/>
    <n v="11"/>
    <n v="23"/>
    <n v="120"/>
    <n v="120"/>
    <x v="165"/>
    <s v="Food"/>
    <s v="Rahul:_x000d__x000d__x000a_Paranthas @ BnL=120"/>
  </r>
  <r>
    <s v="Aug"/>
    <n v="11"/>
    <n v="29"/>
    <n v="200"/>
    <n v="200"/>
    <x v="175"/>
    <s v="Food"/>
    <s v="Rahul:_x000d__x000d__x000a_Chaap=200"/>
  </r>
  <r>
    <s v="Aug"/>
    <n v="11"/>
    <n v="30"/>
    <n v="202"/>
    <n v="202"/>
    <x v="166"/>
    <s v="Food"/>
    <s v="Rahul:_x000d__x000d__x000a_Wimpy Burger=202"/>
  </r>
  <r>
    <s v="Sep"/>
    <n v="2"/>
    <n v="18"/>
    <n v="3507"/>
    <n v="3507"/>
    <x v="180"/>
    <s v="Grooming and Health"/>
    <s v="Rahul:_x000d__x000d__x000a_Groceries=2602_x000d__x000d__x000a_Haircut=500_x000d__x000d__x000a_Hypermart card=150_x000d__x000d__x000a_Oats=255"/>
  </r>
  <r>
    <s v="Sep"/>
    <n v="2"/>
    <n v="19"/>
    <n v="560"/>
    <n v="560"/>
    <x v="181"/>
    <s v="Grooming and Health"/>
    <s v="Rahul:_x000d__x000d__x000a_Minoxidil=560"/>
  </r>
  <r>
    <s v="Sep"/>
    <n v="2"/>
    <n v="29"/>
    <n v="610"/>
    <n v="610"/>
    <x v="182"/>
    <s v="Grooming and Health"/>
    <s v="Rahul:_x000d__x000d__x000a_VP Bhatia=400_x000d__x000d__x000a_Meds=210"/>
  </r>
  <r>
    <s v="Sep"/>
    <n v="3"/>
    <n v="5"/>
    <n v="25"/>
    <n v="25"/>
    <x v="183"/>
    <s v="Snack"/>
    <s v="Rahul:_x000d__x000d__x000a_Soda=15_x000d__x000d__x000a_Moong Dal=10"/>
  </r>
  <r>
    <s v="Sep"/>
    <n v="3"/>
    <n v="6"/>
    <n v="70"/>
    <n v="70"/>
    <x v="184"/>
    <s v="Snack"/>
    <s v="Rahul:_x000d__x000d__x000a_Nachosx2=70"/>
  </r>
  <r>
    <s v="Sep"/>
    <n v="3"/>
    <n v="12"/>
    <n v="80"/>
    <n v="80"/>
    <x v="185"/>
    <s v="Snack"/>
    <s v="Rahul:_x000d__x000d__x000a_Potatoes with Akram=80"/>
  </r>
  <r>
    <s v="Sep"/>
    <n v="3"/>
    <n v="19"/>
    <n v="150"/>
    <n v="150"/>
    <x v="181"/>
    <s v="Snack"/>
    <s v="Rahul:_x000d__x000d__x000a_Cashews=150"/>
  </r>
  <r>
    <s v="Sep"/>
    <n v="4"/>
    <n v="9"/>
    <n v="1913"/>
    <n v="1913"/>
    <x v="186"/>
    <s v="Socializing"/>
    <s v="Rahul:_x000d__x000d__x000a_Logan Lucky=761_x000d__x000d__x000a_Daddy=1152"/>
  </r>
  <r>
    <s v="Sep"/>
    <n v="4"/>
    <n v="19"/>
    <n v="80"/>
    <n v="80"/>
    <x v="181"/>
    <s v="Socializing"/>
    <s v="Rahul:_x000d__x000d__x000a_Paneer Patty for Deepanshu=50_x000d__x000d__x000a_Ram Laddu=30"/>
  </r>
  <r>
    <s v="Sep"/>
    <n v="5"/>
    <n v="5"/>
    <n v="5"/>
    <n v="5"/>
    <x v="183"/>
    <s v="Misc"/>
    <s v="Rahul:_x000d__x000d__x000a_RC Toilet=5"/>
  </r>
  <r>
    <s v="Sep"/>
    <n v="5"/>
    <n v="9"/>
    <n v="40"/>
    <n v="40"/>
    <x v="186"/>
    <s v="Misc"/>
    <s v="Rahul:_x000d__x000d__x000a_Voter Card=40"/>
  </r>
  <r>
    <s v="Sep"/>
    <n v="5"/>
    <n v="10"/>
    <n v="-500"/>
    <n v="500"/>
    <x v="187"/>
    <s v="Misc"/>
    <s v="Rahul:_x000d__x000d__x000a_Diago Return=-500"/>
  </r>
  <r>
    <s v="Sep"/>
    <n v="5"/>
    <n v="14"/>
    <n v="13579"/>
    <n v="13579"/>
    <x v="188"/>
    <s v="Misc"/>
    <s v="Rahul:_x000d__x000d__x000a_WES Evaluation=13579"/>
  </r>
  <r>
    <s v="Sep"/>
    <n v="5"/>
    <n v="15"/>
    <n v="800"/>
    <n v="800"/>
    <x v="189"/>
    <s v="Misc"/>
    <s v="Rahul:_x000d__x000d__x000a_Netflix=800"/>
  </r>
  <r>
    <s v="Sep"/>
    <n v="5"/>
    <n v="16"/>
    <n v="1111"/>
    <n v="1111"/>
    <x v="190"/>
    <s v="Misc"/>
    <s v="Rahul:_x000d__x000d__x000a_DU Form=1111"/>
  </r>
  <r>
    <s v="Sep"/>
    <n v="5"/>
    <n v="30"/>
    <n v="1780"/>
    <n v="1780"/>
    <x v="191"/>
    <s v="Misc"/>
    <s v="Rahul:_x000d__x000d__x000a_DHL WES=1780"/>
  </r>
  <r>
    <s v="Sep"/>
    <n v="6"/>
    <n v="5"/>
    <n v="50"/>
    <n v="50"/>
    <x v="183"/>
    <s v="12 Step Meeting"/>
    <s v="Rahul:_x000d__x000d__x000a_WOC=50"/>
  </r>
  <r>
    <s v="Sep"/>
    <n v="6"/>
    <n v="6"/>
    <n v="150"/>
    <n v="150"/>
    <x v="184"/>
    <s v="12 Step Meeting"/>
    <s v="Rahul:_x000d__x000d__x000a_Gulab Jamun=140_x000d__x000d__x000a_Survivors=10"/>
  </r>
  <r>
    <s v="Sep"/>
    <n v="6"/>
    <n v="7"/>
    <n v="50"/>
    <n v="50"/>
    <x v="192"/>
    <s v="12 Step Meeting"/>
    <s v="Rahul:_x000d__x000d__x000a_ACA Wed=50"/>
  </r>
  <r>
    <s v="Sep"/>
    <n v="7"/>
    <n v="6"/>
    <n v="200"/>
    <n v="200"/>
    <x v="184"/>
    <s v="After Meeting"/>
    <s v="Rahul:_x000d__x000d__x000a_Tea with Viv=200"/>
  </r>
  <r>
    <s v="Sep"/>
    <n v="9"/>
    <n v="5"/>
    <n v="25"/>
    <n v="25"/>
    <x v="183"/>
    <s v="Transport"/>
    <s v="Rahul:_x000d__x000d__x000a_Bus to NP=15_x000d__x000d__x000a_Bus to IIT=10"/>
  </r>
  <r>
    <s v="Sep"/>
    <n v="9"/>
    <n v="6"/>
    <n v="110"/>
    <n v="110"/>
    <x v="184"/>
    <s v="Transport"/>
    <s v="Rahul:_x000d__x000d__x000a_Auto from SHC to Home=110"/>
  </r>
  <r>
    <s v="Sep"/>
    <n v="9"/>
    <n v="9"/>
    <n v="250"/>
    <n v="250"/>
    <x v="186"/>
    <s v="Transport"/>
    <s v="Rahul:_x000d__x000d__x000a_Petrol=250"/>
  </r>
  <r>
    <s v="Sep"/>
    <n v="9"/>
    <n v="10"/>
    <n v="361"/>
    <n v="361"/>
    <x v="187"/>
    <s v="Transport"/>
    <s v="Rahul:_x000d__x000d__x000a_Srishty Cab=361"/>
  </r>
  <r>
    <s v="Sep"/>
    <n v="9"/>
    <n v="13"/>
    <n v="500"/>
    <n v="500"/>
    <x v="193"/>
    <s v="Transport"/>
    <s v="Rahul:_x000d__x000d__x000a_Metro RC=500"/>
  </r>
  <r>
    <s v="Sep"/>
    <n v="9"/>
    <n v="15"/>
    <n v="212"/>
    <n v="212"/>
    <x v="189"/>
    <s v="Transport"/>
    <s v="Rahul:_x000d__x000d__x000a_Petrol=212"/>
  </r>
  <r>
    <s v="Sep"/>
    <n v="9"/>
    <n v="18"/>
    <n v="20"/>
    <n v="20"/>
    <x v="180"/>
    <s v="Transport"/>
    <s v="Rahul:_x000d__x000d__x000a_Autos=20"/>
  </r>
  <r>
    <s v="Sep"/>
    <n v="9"/>
    <n v="24"/>
    <n v="700"/>
    <n v="700"/>
    <x v="194"/>
    <s v="Transport"/>
    <s v="Rahul:_x000d__x000d__x000a_Metro Rc=500_x000d__x000d__x000a_Petrol=200"/>
  </r>
  <r>
    <s v="Sep"/>
    <n v="10"/>
    <n v="14"/>
    <n v="-10000"/>
    <n v="10000"/>
    <x v="188"/>
    <s v="Lending"/>
    <s v="Rahul:_x000d__x000d__x000a_Borrowed from Dad=-10000"/>
  </r>
  <r>
    <s v="Sep"/>
    <n v="10"/>
    <n v="15"/>
    <n v="-800"/>
    <n v="800"/>
    <x v="189"/>
    <s v="Lending"/>
    <s v="Rahul:_x000d__x000d__x000a_From Kunalika=-800"/>
  </r>
  <r>
    <s v="Sep"/>
    <n v="11"/>
    <n v="4"/>
    <n v="387"/>
    <n v="387"/>
    <x v="195"/>
    <s v="Food"/>
    <s v="Rahul:_x000d__x000d__x000a_Food with Mom=387"/>
  </r>
  <r>
    <s v="Sep"/>
    <n v="11"/>
    <n v="7"/>
    <n v="650"/>
    <n v="650"/>
    <x v="192"/>
    <s v="Food"/>
    <s v="Rahul:_x000d__x000d__x000a_Chaipoint with Karina=480_x000d__x000d__x000a_Chaape=170"/>
  </r>
  <r>
    <s v="Sep"/>
    <n v="11"/>
    <n v="8"/>
    <n v="711"/>
    <n v="711"/>
    <x v="196"/>
    <s v="Food"/>
    <s v="Rahul:_x000d__x000d__x000a_GMAT Dinner=711"/>
  </r>
  <r>
    <s v="Sep"/>
    <n v="11"/>
    <n v="11"/>
    <n v="625"/>
    <n v="625"/>
    <x v="197"/>
    <s v="Food"/>
    <s v="Rahul:_x000d__x000d__x000a_City Social with Das=625"/>
  </r>
  <r>
    <s v="Sep"/>
    <n v="11"/>
    <n v="17"/>
    <n v="707"/>
    <n v="707"/>
    <x v="198"/>
    <s v="Food"/>
    <s v="Rahul:_x000d__x000d__x000a_Lunch with Pankaj=528+129"/>
  </r>
  <r>
    <s v="Sep"/>
    <n v="11"/>
    <n v="26"/>
    <n v="565"/>
    <n v="565"/>
    <x v="199"/>
    <s v="Food"/>
    <s v="Rahul:_x000d__x000d__x000a_Cashwes=165_x000d__x000d__x000a_Chaape=400"/>
  </r>
  <r>
    <s v="Sep"/>
    <n v="11"/>
    <n v="27"/>
    <n v="583"/>
    <n v="583"/>
    <x v="200"/>
    <s v="Food"/>
    <s v="Rahul:_x000d__x000d__x000a_Kareena Pizza Hut=583"/>
  </r>
  <r>
    <s v="Sep"/>
    <n v="11"/>
    <n v="29"/>
    <n v="498"/>
    <n v="498"/>
    <x v="182"/>
    <s v="Food"/>
    <s v="Rahul:_x000d__x000d__x000a_Healthy eggs and Salad=150_x000d__x000d__x000a_Peanuts=30_x000d__x000d__x000a_Zomato Dinner=318"/>
  </r>
  <r>
    <s v="Sep"/>
    <n v="11"/>
    <n v="31"/>
    <n v="1164"/>
    <n v="1164"/>
    <x v="201"/>
    <s v="Food"/>
    <s v="Rahul:_x000d__x000d__x000a_Quinoa+Cashews+Almonds+Coconut Oil+Oats=1164"/>
  </r>
  <r>
    <s v="Sep"/>
    <n v="12"/>
    <n v="12"/>
    <n v="300"/>
    <n v="300"/>
    <x v="185"/>
    <s v="Leisure"/>
    <s v="Rahul:_x000d__x000d__x000a_Oddbird Ticket=300"/>
  </r>
  <r>
    <s v="Sep"/>
    <n v="12"/>
    <n v="16"/>
    <n v="649"/>
    <n v="649"/>
    <x v="190"/>
    <s v="Leisure"/>
    <s v="Rahul:_x000d__x000d__x000a_Rick and Morty Tshirt=649"/>
  </r>
  <r>
    <s v="Oct"/>
    <n v="2"/>
    <n v="10"/>
    <n v="50"/>
    <n v="50"/>
    <x v="202"/>
    <s v="Grooming and Health"/>
    <s v="Rahul:_x000d__x000d__x000a_Haircut=50"/>
  </r>
  <r>
    <s v="Oct"/>
    <n v="2"/>
    <n v="12"/>
    <n v="185"/>
    <n v="185"/>
    <x v="203"/>
    <s v="Grooming and Health"/>
    <s v="Rahul:_x000d__x000d__x000a_Meds=185"/>
  </r>
  <r>
    <s v="Oct"/>
    <n v="2"/>
    <n v="22"/>
    <n v="600"/>
    <n v="600"/>
    <x v="204"/>
    <s v="Grooming and Health"/>
    <s v="Rahul:_x000d__x000d__x000a_Ahaglow+Clindac+RetinoA=600"/>
  </r>
  <r>
    <s v="Oct"/>
    <n v="2"/>
    <n v="23"/>
    <n v="500"/>
    <n v="500"/>
    <x v="205"/>
    <s v="Grooming and Health"/>
    <s v="Rahul:_x000d__x000d__x000a_Probiotics=500"/>
  </r>
  <r>
    <s v="Oct"/>
    <n v="2"/>
    <n v="24"/>
    <n v="100"/>
    <n v="100"/>
    <x v="206"/>
    <s v="Grooming and Health"/>
    <s v="Rahul:_x000d__x000d__x000a_Haircut=100"/>
  </r>
  <r>
    <s v="Oct"/>
    <n v="2"/>
    <n v="26"/>
    <n v="150"/>
    <n v="150"/>
    <x v="207"/>
    <s v="Grooming and Health"/>
    <s v="Rahul:_x000d__x000d__x000a_Keto Shampoo=150"/>
  </r>
  <r>
    <s v="Oct"/>
    <n v="2"/>
    <n v="31"/>
    <n v="100"/>
    <n v="100"/>
    <x v="208"/>
    <s v="Grooming and Health"/>
    <s v="Rahul:_x000d__x000d__x000a_Air Mask=100"/>
  </r>
  <r>
    <s v="Oct"/>
    <n v="4"/>
    <n v="15"/>
    <n v="135"/>
    <n v="135"/>
    <x v="209"/>
    <s v="Socializing"/>
    <s v="Rahul:_x000d__x000d__x000a_Pankaj Ice cream=90_x000d__x000d__x000a_Eggs=45"/>
  </r>
  <r>
    <s v="Oct"/>
    <n v="4"/>
    <n v="20"/>
    <n v="230"/>
    <n v="230"/>
    <x v="210"/>
    <s v="Socializing"/>
    <s v="Rahul:_x000d__x000d__x000a_Aanya Choc=230"/>
  </r>
  <r>
    <s v="Oct"/>
    <n v="4"/>
    <n v="28"/>
    <n v="445"/>
    <n v="445"/>
    <x v="211"/>
    <s v="Socializing"/>
    <s v="Rahul:_x000d__x000d__x000a_For Mahi=250_x000d__x000d__x000a_For Eshaan=195"/>
  </r>
  <r>
    <s v="Oct"/>
    <n v="5"/>
    <n v="12"/>
    <n v="89"/>
    <n v="89"/>
    <x v="203"/>
    <s v="Misc"/>
    <s v="Rahul:_x000d__x000d__x000a_Google Music=89"/>
  </r>
  <r>
    <s v="Oct"/>
    <n v="5"/>
    <n v="13"/>
    <n v="180"/>
    <n v="180"/>
    <x v="212"/>
    <s v="Misc"/>
    <s v="Rahul:_x000d__x000d__x000a_Mouse=180"/>
  </r>
  <r>
    <s v="Oct"/>
    <n v="5"/>
    <n v="15"/>
    <n v="800"/>
    <n v="800"/>
    <x v="209"/>
    <s v="Misc"/>
    <s v="Rahul:_x000d__x000d__x000a_Netflix=800"/>
  </r>
  <r>
    <s v="Oct"/>
    <n v="5"/>
    <n v="16"/>
    <n v="-300"/>
    <n v="300"/>
    <x v="213"/>
    <s v="Misc"/>
    <s v="Rahul:_x000d__x000d__x000a_Netflix Rohit=-150_x000d__x000d__x000a_Netflix Kuns=-150"/>
  </r>
  <r>
    <s v="Oct"/>
    <n v="5"/>
    <n v="20"/>
    <n v="-500"/>
    <n v="500"/>
    <x v="210"/>
    <s v="Misc"/>
    <s v="Rahul:_x000d__x000d__x000a_From Chintu Bhaiya=-500"/>
  </r>
  <r>
    <s v="Oct"/>
    <n v="5"/>
    <n v="22"/>
    <n v="500"/>
    <n v="500"/>
    <x v="204"/>
    <s v="Misc"/>
    <s v="Rahul:_x000d__x000d__x000a_Bhai Dooj=500"/>
  </r>
  <r>
    <s v="Oct"/>
    <n v="6"/>
    <n v="3"/>
    <n v="50"/>
    <n v="50"/>
    <x v="214"/>
    <s v="12 Step Meeting"/>
    <s v="Rahul:_x000d__x000d__x000a_WOC=50"/>
  </r>
  <r>
    <s v="Oct"/>
    <n v="6"/>
    <n v="4"/>
    <n v="50"/>
    <n v="50"/>
    <x v="215"/>
    <s v="12 Step Meeting"/>
    <s v="Rahul:_x000d__x000d__x000a_Coda Tuesday=50"/>
  </r>
  <r>
    <s v="Oct"/>
    <n v="6"/>
    <n v="7"/>
    <n v="50"/>
    <n v="50"/>
    <x v="216"/>
    <s v="12 Step Meeting"/>
    <s v="Rahul:_x000d__x000d__x000a_Survivors=50"/>
  </r>
  <r>
    <s v="Oct"/>
    <n v="6"/>
    <n v="8"/>
    <n v="20"/>
    <n v="20"/>
    <x v="217"/>
    <s v="12 Step Meeting"/>
    <s v="Rahul:_x000d__x000d__x000a_BOR=20"/>
  </r>
  <r>
    <s v="Oct"/>
    <n v="6"/>
    <n v="21"/>
    <n v="50"/>
    <n v="50"/>
    <x v="218"/>
    <s v="12 Step Meeting"/>
    <s v="Rahul:_x000d__x000d__x000a_Stepping=50"/>
  </r>
  <r>
    <s v="Oct"/>
    <n v="6"/>
    <n v="25"/>
    <n v="100"/>
    <n v="100"/>
    <x v="219"/>
    <s v="12 Step Meeting"/>
    <s v="Rahul:_x000d__x000d__x000a_Coda Tuesday=100"/>
  </r>
  <r>
    <s v="Oct"/>
    <n v="6"/>
    <n v="30"/>
    <n v="40"/>
    <n v="40"/>
    <x v="220"/>
    <s v="12 Step Meeting"/>
    <s v="Rahul:_x000d__x000d__x000a_ACA=40"/>
  </r>
  <r>
    <s v="Oct"/>
    <n v="6"/>
    <n v="32"/>
    <n v="50"/>
    <n v="50"/>
    <x v="221"/>
    <s v="12 Step Meeting"/>
    <s v="Rahul:_x000d__x000d__x000a_Coda=50"/>
  </r>
  <r>
    <s v="Oct"/>
    <n v="7"/>
    <n v="30"/>
    <n v="150"/>
    <n v="150"/>
    <x v="220"/>
    <s v="After Meeting"/>
    <s v="Rahul:_x000d__x000d__x000a_Green Tea=130_x000d__x000d__x000a_Tea=20"/>
  </r>
  <r>
    <s v="Oct"/>
    <n v="9"/>
    <n v="4"/>
    <n v="500"/>
    <n v="500"/>
    <x v="215"/>
    <s v="Transport"/>
    <s v="Rahul:_x000d__x000d__x000a_Metro Rc=500"/>
  </r>
  <r>
    <s v="Oct"/>
    <n v="9"/>
    <n v="5"/>
    <n v="162"/>
    <n v="162"/>
    <x v="222"/>
    <s v="Transport"/>
    <s v="Rahul:_x000d__x000d__x000a_Cab Home=162"/>
  </r>
  <r>
    <s v="Oct"/>
    <n v="9"/>
    <n v="9"/>
    <n v="100"/>
    <n v="100"/>
    <x v="223"/>
    <s v="Transport"/>
    <s v="Rahul:_x000d__x000d__x000a_Petrol=100"/>
  </r>
  <r>
    <s v="Oct"/>
    <n v="9"/>
    <n v="12"/>
    <n v="500"/>
    <n v="500"/>
    <x v="203"/>
    <s v="Transport"/>
    <s v="Rahul:_x000d__x000d__x000a_Metro RC=500"/>
  </r>
  <r>
    <s v="Oct"/>
    <n v="9"/>
    <n v="14"/>
    <n v="200"/>
    <n v="200"/>
    <x v="224"/>
    <s v="Transport"/>
    <s v="Rahul:_x000d__x000d__x000a_Pooja's Metro RC=200"/>
  </r>
  <r>
    <s v="Oct"/>
    <n v="9"/>
    <n v="16"/>
    <n v="380"/>
    <n v="380"/>
    <x v="213"/>
    <s v="Transport"/>
    <s v="Rahul:_x000d__x000d__x000a_Petrol=200_x000d__x000d__x000a_Tire=180"/>
  </r>
  <r>
    <s v="Oct"/>
    <n v="9"/>
    <n v="20"/>
    <n v="500"/>
    <n v="500"/>
    <x v="210"/>
    <s v="Transport"/>
    <s v="Rahul:_x000d__x000d__x000a_Metro Rc=500"/>
  </r>
  <r>
    <s v="Oct"/>
    <n v="9"/>
    <n v="29"/>
    <n v="500"/>
    <n v="500"/>
    <x v="225"/>
    <s v="Transport"/>
    <s v="Rahul:_x000d__x000d__x000a_Metro Rc=500"/>
  </r>
  <r>
    <s v="Oct"/>
    <n v="10"/>
    <n v="4"/>
    <n v="-1000"/>
    <n v="1000"/>
    <x v="215"/>
    <s v="Lending"/>
    <s v="Rahul:_x000d__x000d__x000a_From Rajiv=-1000"/>
  </r>
  <r>
    <s v="Oct"/>
    <n v="10"/>
    <n v="5"/>
    <n v="-2000"/>
    <n v="2000"/>
    <x v="222"/>
    <s v="Lending"/>
    <s v="Rahul:_x000d__x000d__x000a_From Ashish=-2000"/>
  </r>
  <r>
    <s v="Oct"/>
    <n v="10"/>
    <n v="7"/>
    <n v="2300"/>
    <n v="2300"/>
    <x v="216"/>
    <s v="Lending"/>
    <s v="Rahul:_x000d__x000d__x000a_Smalloo=2300"/>
  </r>
  <r>
    <s v="Oct"/>
    <n v="10"/>
    <n v="11"/>
    <n v="1000"/>
    <n v="1000"/>
    <x v="226"/>
    <s v="Lending"/>
    <s v="Rahul:_x000d__x000d__x000a_Rajeev Return=1000"/>
  </r>
  <r>
    <s v="Oct"/>
    <n v="10"/>
    <n v="18"/>
    <n v="-550"/>
    <n v="550"/>
    <x v="227"/>
    <s v="Lending"/>
    <s v="Rahul:_x000d__x000d__x000a_Return from Pankaj=-550"/>
  </r>
  <r>
    <s v="Oct"/>
    <n v="10"/>
    <n v="32"/>
    <n v="-1000"/>
    <n v="1000"/>
    <x v="221"/>
    <s v="Lending"/>
    <s v="Rahul:_x000d__x000d__x000a_From Hari=-1000"/>
  </r>
  <r>
    <s v="Oct"/>
    <n v="11"/>
    <n v="2"/>
    <n v="400"/>
    <n v="400"/>
    <x v="228"/>
    <s v="Food"/>
    <s v="Rahul:_x000d__x000d__x000a_KFC with Pankaj=400"/>
  </r>
  <r>
    <s v="Oct"/>
    <n v="11"/>
    <n v="3"/>
    <n v="30"/>
    <n v="30"/>
    <x v="214"/>
    <s v="Food"/>
    <s v="Rahul:_x000d__x000d__x000a_Eggs=30"/>
  </r>
  <r>
    <s v="Oct"/>
    <n v="11"/>
    <n v="4"/>
    <n v="315"/>
    <n v="315"/>
    <x v="215"/>
    <s v="Food"/>
    <s v="Rahul:_x000d__x000d__x000a_Salami=315"/>
  </r>
  <r>
    <s v="Oct"/>
    <n v="11"/>
    <n v="5"/>
    <n v="538"/>
    <n v="538"/>
    <x v="222"/>
    <s v="Food"/>
    <s v="Rahul:_x000d__x000d__x000a_Dinner@Work=538"/>
  </r>
  <r>
    <s v="Oct"/>
    <n v="11"/>
    <n v="6"/>
    <n v="55"/>
    <n v="55"/>
    <x v="229"/>
    <s v="Food"/>
    <s v="Rahul:_x000d__x000d__x000a_Yoghurt=30_x000d__x000d__x000a_Eggs=25"/>
  </r>
  <r>
    <s v="Oct"/>
    <n v="11"/>
    <n v="7"/>
    <n v="539"/>
    <n v="539"/>
    <x v="216"/>
    <s v="Food"/>
    <s v="Rahul:_x000d__x000d__x000a_Dinner with Manoj=519_x000d__x000d__x000a_Dahi x2=20"/>
  </r>
  <r>
    <s v="Oct"/>
    <n v="11"/>
    <n v="8"/>
    <n v="135"/>
    <n v="135"/>
    <x v="217"/>
    <s v="Food"/>
    <s v="Rahul:_x000d__x000d__x000a_Chicken Salami=135"/>
  </r>
  <r>
    <s v="Oct"/>
    <n v="11"/>
    <n v="10"/>
    <n v="685"/>
    <n v="685"/>
    <x v="202"/>
    <s v="Food"/>
    <s v="Rahul:_x000d__x000d__x000a_Salad Chicken=85_x000d__x000d__x000a_Cashews=600"/>
  </r>
  <r>
    <s v="Oct"/>
    <n v="11"/>
    <n v="11"/>
    <n v="93"/>
    <n v="93"/>
    <x v="226"/>
    <s v="Food"/>
    <s v="Rahul:_x000d__x000d__x000a_Salad Chicken=93"/>
  </r>
  <r>
    <s v="Oct"/>
    <n v="11"/>
    <n v="12"/>
    <n v="281"/>
    <n v="281"/>
    <x v="203"/>
    <s v="Food"/>
    <s v="Rahul:_x000d__x000d__x000a_Cashew=150_x000d__x000d__x000a_Dahi=50_x000d__x000d__x000a_Chicken=81"/>
  </r>
  <r>
    <s v="Oct"/>
    <n v="11"/>
    <n v="13"/>
    <n v="380"/>
    <n v="380"/>
    <x v="212"/>
    <s v="Food"/>
    <s v="Rahul:_x000d__x000d__x000a_Lunch with Mom=380"/>
  </r>
  <r>
    <s v="Oct"/>
    <n v="11"/>
    <n v="14"/>
    <n v="265"/>
    <n v="265"/>
    <x v="224"/>
    <s v="Food"/>
    <s v="Rahul:_x000d__x000d__x000a_Lunch=230_x000d__x000d__x000a_Milk and Garlic=35"/>
  </r>
  <r>
    <s v="Oct"/>
    <n v="11"/>
    <n v="15"/>
    <n v="1100"/>
    <n v="1100"/>
    <x v="209"/>
    <s v="Food"/>
    <s v="Rahul:_x000d__x000d__x000a_Dinner with Pankaj=1100"/>
  </r>
  <r>
    <s v="Oct"/>
    <n v="11"/>
    <n v="16"/>
    <n v="280"/>
    <n v="280"/>
    <x v="213"/>
    <s v="Food"/>
    <s v="Rahul:_x000d__x000d__x000a_Spice Aangan=280"/>
  </r>
  <r>
    <s v="Oct"/>
    <n v="11"/>
    <n v="17"/>
    <n v="262"/>
    <n v="262"/>
    <x v="230"/>
    <s v="Food"/>
    <s v="Rahul:_x000d__x000d__x000a_Salad Lunch=262"/>
  </r>
  <r>
    <s v="Oct"/>
    <n v="11"/>
    <n v="18"/>
    <n v="933"/>
    <n v="933"/>
    <x v="227"/>
    <s v="Food"/>
    <s v="Rahul:_x000d__x000d__x000a_Lunch=209_x000d__x000d__x000a_Deepanshu Din=353_x000d__x000d__x000a_Akram Din=476"/>
  </r>
  <r>
    <s v="Oct"/>
    <n v="11"/>
    <n v="19"/>
    <n v="455"/>
    <n v="455"/>
    <x v="231"/>
    <s v="Food"/>
    <s v="Rahul:_x000d__x000d__x000a_Mutton Kebab=248_x000d__x000d__x000a_Salad=207"/>
  </r>
  <r>
    <s v="Oct"/>
    <n v="11"/>
    <n v="21"/>
    <n v="130"/>
    <n v="130"/>
    <x v="218"/>
    <s v="Food"/>
    <s v="Rahul:_x000d__x000d__x000a_Eggs=10_x000d__x000d__x000a_Chaap=50_x000d__x000d__x000a_Paneer=70"/>
  </r>
  <r>
    <s v="Oct"/>
    <n v="11"/>
    <n v="22"/>
    <n v="20"/>
    <n v="20"/>
    <x v="204"/>
    <s v="Food"/>
    <s v="Rahul:_x000d__x000d__x000a_Boiled Eggs=20"/>
  </r>
  <r>
    <s v="Oct"/>
    <n v="11"/>
    <n v="23"/>
    <n v="30"/>
    <n v="30"/>
    <x v="205"/>
    <s v="Food"/>
    <s v="Rahul:_x000d__x000d__x000a_Eggs=30"/>
  </r>
  <r>
    <s v="Oct"/>
    <n v="11"/>
    <n v="24"/>
    <n v="247"/>
    <n v="247"/>
    <x v="206"/>
    <s v="Food"/>
    <s v="Rahul:_x000d__x000d__x000a_Chicken=162_x000d__x000d__x000a_Coconut Oil=85"/>
  </r>
  <r>
    <s v="Oct"/>
    <n v="11"/>
    <n v="25"/>
    <n v="75"/>
    <n v="75"/>
    <x v="219"/>
    <s v="Food"/>
    <s v="Rahul:_x000d__x000d__x000a_Mutton Seekh for Salad=75"/>
  </r>
  <r>
    <s v="Oct"/>
    <n v="11"/>
    <n v="26"/>
    <n v="510"/>
    <n v="510"/>
    <x v="207"/>
    <s v="Food"/>
    <s v="Rahul:_x000d__x000d__x000a_Chicken Seekh=81_x000d__x000d__x000a_KFC Chicken=429"/>
  </r>
  <r>
    <s v="Oct"/>
    <n v="11"/>
    <n v="27"/>
    <n v="371"/>
    <n v="371"/>
    <x v="232"/>
    <s v="Food"/>
    <s v="Rahul:_x000d__x000d__x000a_Chicken=126_x000d__x000d__x000a_Veggies=245"/>
  </r>
  <r>
    <s v="Oct"/>
    <n v="11"/>
    <n v="28"/>
    <n v="245"/>
    <n v="245"/>
    <x v="211"/>
    <s v="Food"/>
    <s v="Rahul:_x000d__x000d__x000a_Chaape with Mahi=245"/>
  </r>
  <r>
    <s v="Oct"/>
    <n v="11"/>
    <n v="29"/>
    <n v="856"/>
    <n v="856"/>
    <x v="225"/>
    <s v="Food"/>
    <s v="Rahul:_x000d__x000d__x000a_Cashews=520_x000d__x000d__x000a_Oats=336"/>
  </r>
  <r>
    <s v="Oct"/>
    <n v="11"/>
    <n v="31"/>
    <n v="96"/>
    <n v="96"/>
    <x v="208"/>
    <s v="Food"/>
    <s v="Rahul:_x000d__x000d__x000a_Salami=96"/>
  </r>
  <r>
    <s v="Oct"/>
    <n v="11"/>
    <n v="32"/>
    <n v="200"/>
    <n v="200"/>
    <x v="221"/>
    <s v="Food"/>
    <s v="Rahul:_x000d__x000d__x000a_Turkey=200"/>
  </r>
  <r>
    <s v="Oct"/>
    <n v="12"/>
    <n v="9"/>
    <n v="980"/>
    <n v="980"/>
    <x v="223"/>
    <s v="Leisure"/>
    <s v="Rahul:_x000d__x000d__x000a_Blade Runner w/Kartik=980"/>
  </r>
  <r>
    <s v="Oct"/>
    <n v="12"/>
    <n v="31"/>
    <n v="195"/>
    <n v="195"/>
    <x v="208"/>
    <s v="Leisure"/>
    <s v="Rahul:_x000d__x000d__x000a_KFC Burger as Love=195"/>
  </r>
  <r>
    <s v="Nov"/>
    <n v="2"/>
    <n v="12"/>
    <n v="449"/>
    <n v="449"/>
    <x v="233"/>
    <s v="Grooming and Health"/>
    <s v="Rahul:_x000d__x000d__x000a_n95 Mask=200_x000d__x000d__x000a_Honeywell Mask=249"/>
  </r>
  <r>
    <s v="Nov"/>
    <n v="2"/>
    <n v="15"/>
    <n v="876"/>
    <n v="876"/>
    <x v="234"/>
    <s v="Grooming and Health"/>
    <s v="Rahul:_x000d__x000d__x000a_Watch EMI=876"/>
  </r>
  <r>
    <s v="Nov"/>
    <n v="2"/>
    <n v="20"/>
    <n v="2070"/>
    <n v="2070"/>
    <x v="235"/>
    <s v="Grooming and Health"/>
    <s v="Rahul:_x000d__x000d__x000a_Facial=700_x000d__x000d__x000a_Minoxidil=570_x000d__x000d__x000a_Clothes=800"/>
  </r>
  <r>
    <s v="Nov"/>
    <n v="2"/>
    <n v="30"/>
    <n v="1000"/>
    <n v="1000"/>
    <x v="236"/>
    <s v="Grooming and Health"/>
    <s v="Rahul:_x000d__x000d__x000a_Rohit Belt=1000"/>
  </r>
  <r>
    <s v="Nov"/>
    <n v="3"/>
    <n v="12"/>
    <n v="24"/>
    <n v="24"/>
    <x v="233"/>
    <s v="Snack"/>
    <s v="Rahul:_x000d__x000d__x000a_Eggs=24"/>
  </r>
  <r>
    <s v="Nov"/>
    <n v="4"/>
    <n v="4"/>
    <n v="708"/>
    <n v="708"/>
    <x v="237"/>
    <s v="Socializing"/>
    <s v="Rahul:_x000d__x000d__x000a_Starbucks MahEsh=708"/>
  </r>
  <r>
    <s v="Nov"/>
    <n v="4"/>
    <n v="5"/>
    <n v="70"/>
    <n v="70"/>
    <x v="238"/>
    <s v="Socializing"/>
    <s v="Rahul:_x000d__x000d__x000a_Nachos Mam=70"/>
  </r>
  <r>
    <s v="Nov"/>
    <n v="4"/>
    <n v="19"/>
    <n v="650"/>
    <n v="650"/>
    <x v="239"/>
    <s v="Socializing"/>
    <s v="Rahul:_x000d__x000d__x000a_Smaash with Ragini=650"/>
  </r>
  <r>
    <s v="Nov"/>
    <n v="5"/>
    <n v="16"/>
    <n v="350"/>
    <n v="350"/>
    <x v="240"/>
    <s v="Misc"/>
    <s v="Rahul:_x000d__x000d__x000a_TTech Brochure=350"/>
  </r>
  <r>
    <s v="Nov"/>
    <n v="5"/>
    <n v="25"/>
    <n v="573"/>
    <n v="573"/>
    <x v="241"/>
    <s v="Misc"/>
    <s v="Rahul:_x000d__x000d__x000a_Portal+Arkham=573"/>
  </r>
  <r>
    <s v="Nov"/>
    <n v="5"/>
    <n v="27"/>
    <n v="500"/>
    <n v="500"/>
    <x v="242"/>
    <s v="Misc"/>
    <s v="Rahul:_x000d__x000d__x000a_Pooja Recharge=500"/>
  </r>
  <r>
    <s v="Nov"/>
    <n v="6"/>
    <n v="2"/>
    <n v="20"/>
    <n v="20"/>
    <x v="243"/>
    <s v="12 Step Meeting"/>
    <s v="Rahul:_x000d__x000d__x000a_BOR=20"/>
  </r>
  <r>
    <s v="Nov"/>
    <n v="6"/>
    <n v="5"/>
    <n v="20"/>
    <n v="20"/>
    <x v="238"/>
    <s v="12 Step Meeting"/>
    <s v="Rahul:_x000d__x000d__x000a_AA A2PV=20"/>
  </r>
  <r>
    <s v="Nov"/>
    <n v="6"/>
    <n v="6"/>
    <n v="13"/>
    <n v="13"/>
    <x v="244"/>
    <s v="12 Step Meeting"/>
    <s v="Rahul:_x000d__x000d__x000a_ACA Monday=13"/>
  </r>
  <r>
    <s v="Nov"/>
    <n v="6"/>
    <n v="8"/>
    <n v="50"/>
    <n v="50"/>
    <x v="245"/>
    <s v="12 Step Meeting"/>
    <s v="Rahul:_x000d__x000d__x000a_Coda Tuesday=50"/>
  </r>
  <r>
    <s v="Nov"/>
    <n v="6"/>
    <n v="9"/>
    <n v="30"/>
    <n v="30"/>
    <x v="246"/>
    <s v="12 Step Meeting"/>
    <s v="Rahul:_x000d__x000d__x000a_BOR=30"/>
  </r>
  <r>
    <s v="Nov"/>
    <n v="6"/>
    <n v="19"/>
    <n v="50"/>
    <n v="50"/>
    <x v="239"/>
    <s v="12 Step Meeting"/>
    <s v="Rahul:_x000d__x000d__x000a_WOC=50"/>
  </r>
  <r>
    <s v="Nov"/>
    <n v="6"/>
    <n v="20"/>
    <n v="100"/>
    <n v="100"/>
    <x v="235"/>
    <s v="12 Step Meeting"/>
    <s v="Rahul:_x000d__x000d__x000a_ACA=100"/>
  </r>
  <r>
    <s v="Nov"/>
    <n v="7"/>
    <n v="4"/>
    <n v="-200"/>
    <n v="200"/>
    <x v="237"/>
    <s v="After Meeting"/>
    <s v="Rahul:_x000d__x000d__x000a_Starnucks Mahi=-200"/>
  </r>
  <r>
    <s v="Nov"/>
    <n v="7"/>
    <n v="20"/>
    <n v="40"/>
    <n v="40"/>
    <x v="235"/>
    <s v="After Meeting"/>
    <s v="Rahul:_x000d__x000d__x000a_Tea=40"/>
  </r>
  <r>
    <s v="Nov"/>
    <n v="8"/>
    <n v="12"/>
    <n v="400"/>
    <n v="400"/>
    <x v="233"/>
    <s v="Domestic"/>
    <s v="Rahul:_x000d__x000d__x000a_Rohit Rations=400"/>
  </r>
  <r>
    <s v="Nov"/>
    <n v="8"/>
    <n v="17"/>
    <n v="300"/>
    <n v="300"/>
    <x v="247"/>
    <s v="Domestic"/>
    <s v="Rahul:_x000d__x000d__x000a_Vegetables=300"/>
  </r>
  <r>
    <s v="Nov"/>
    <n v="8"/>
    <n v="19"/>
    <n v="1150"/>
    <n v="1150"/>
    <x v="239"/>
    <s v="Domestic"/>
    <s v="Rahul:_x000d__x000d__x000a_Quinoa+Rajma+Cashew+Oil=1150"/>
  </r>
  <r>
    <s v="Nov"/>
    <n v="9"/>
    <n v="4"/>
    <n v="130"/>
    <n v="130"/>
    <x v="237"/>
    <s v="Transport"/>
    <s v="Rahul:_x000d__x000d__x000a_Ola back Home=130"/>
  </r>
  <r>
    <s v="Nov"/>
    <n v="9"/>
    <n v="7"/>
    <n v="500"/>
    <n v="500"/>
    <x v="248"/>
    <s v="Transport"/>
    <s v="Rahul:_x000d__x000d__x000a_Metro Rc=500"/>
  </r>
  <r>
    <s v="Nov"/>
    <n v="9"/>
    <n v="13"/>
    <n v="1000"/>
    <n v="1000"/>
    <x v="249"/>
    <s v="Transport"/>
    <s v="Rahul:_x000d__x000d__x000a_Servicing and Cover=800_x000d__x000d__x000a_Petrol=200"/>
  </r>
  <r>
    <s v="Nov"/>
    <n v="9"/>
    <n v="16"/>
    <n v="1000"/>
    <n v="1000"/>
    <x v="240"/>
    <s v="Transport"/>
    <s v="Rahul:_x000d__x000d__x000a_Metro RC=1000"/>
  </r>
  <r>
    <s v="Nov"/>
    <n v="9"/>
    <n v="19"/>
    <n v="250"/>
    <n v="250"/>
    <x v="239"/>
    <s v="Transport"/>
    <s v="Rahul:_x000d__x000d__x000a_Petrol=250"/>
  </r>
  <r>
    <s v="Nov"/>
    <n v="10"/>
    <n v="20"/>
    <n v="-1000"/>
    <n v="1000"/>
    <x v="235"/>
    <s v="Lending"/>
    <s v="Rahul:_x000d__x000d__x000a_From Hari=-1000"/>
  </r>
  <r>
    <s v="Nov"/>
    <n v="11"/>
    <n v="2"/>
    <n v="142"/>
    <n v="142"/>
    <x v="243"/>
    <s v="Food"/>
    <s v="Rahul:_x000d__x000d__x000a_Chicken=142"/>
  </r>
  <r>
    <s v="Nov"/>
    <n v="11"/>
    <n v="3"/>
    <n v="765"/>
    <n v="765"/>
    <x v="250"/>
    <s v="Food"/>
    <s v="Rahul:_x000d__x000d__x000a_Chicken=56_x000d__x000d__x000a_KFC=389_x000d__x000d__x000a_Salad=320"/>
  </r>
  <r>
    <s v="Nov"/>
    <n v="11"/>
    <n v="4"/>
    <n v="780"/>
    <n v="780"/>
    <x v="237"/>
    <s v="Food"/>
    <s v="Rahul:_x000d__x000d__x000a_Chicken=83_x000d__x000d__x000a_KFC=262_x000d__x000d__x000a_Chicken with MahEsh=435"/>
  </r>
  <r>
    <s v="Nov"/>
    <n v="11"/>
    <n v="5"/>
    <n v="25"/>
    <n v="25"/>
    <x v="238"/>
    <s v="Food"/>
    <s v="Rahul:_x000d__x000d__x000a_Eggs=25"/>
  </r>
  <r>
    <s v="Nov"/>
    <n v="11"/>
    <n v="7"/>
    <n v="338"/>
    <n v="338"/>
    <x v="248"/>
    <s v="Food"/>
    <s v="Rahul:_x000d__x000d__x000a_Eggs=60_x000d__x000d__x000a_Chicken=60_x000d__x000d__x000a_Boiled Eggs=23_x000d__x000d__x000a_Fish=195"/>
  </r>
  <r>
    <s v="Nov"/>
    <n v="11"/>
    <n v="8"/>
    <n v="445"/>
    <n v="445"/>
    <x v="245"/>
    <s v="Food"/>
    <s v="Rahul:_x000d__x000d__x000a_Cashews=150_x000d__x000d__x000a_Chicken=70_x000d__x000d__x000a_Quinoa=225"/>
  </r>
  <r>
    <s v="Nov"/>
    <n v="11"/>
    <n v="9"/>
    <n v="90"/>
    <n v="90"/>
    <x v="246"/>
    <s v="Food"/>
    <s v="Rahul:_x000d__x000d__x000a_Tofu=90"/>
  </r>
  <r>
    <s v="Nov"/>
    <n v="11"/>
    <n v="10"/>
    <n v="303"/>
    <n v="303"/>
    <x v="251"/>
    <s v="Food"/>
    <s v="Rahul:_x000d__x000d__x000a_Salami=139_x000d__x000d__x000a_Chicken+Sardines=164"/>
  </r>
  <r>
    <s v="Nov"/>
    <n v="11"/>
    <n v="11"/>
    <n v="299"/>
    <n v="299"/>
    <x v="252"/>
    <s v="Food"/>
    <s v="Rahul:_x000d__x000d__x000a_Sardines=79_x000d__x000d__x000a_Chaape=220"/>
  </r>
  <r>
    <s v="Nov"/>
    <n v="11"/>
    <n v="12"/>
    <n v="79"/>
    <n v="79"/>
    <x v="233"/>
    <s v="Food"/>
    <s v="Rahul:_x000d__x000d__x000a_Sardines=79"/>
  </r>
  <r>
    <s v="Nov"/>
    <n v="11"/>
    <n v="14"/>
    <n v="79"/>
    <n v="79"/>
    <x v="253"/>
    <s v="Food"/>
    <s v="Rahul:_x000d__x000d__x000a_Sardines=79"/>
  </r>
  <r>
    <s v="Nov"/>
    <n v="11"/>
    <n v="15"/>
    <n v="193"/>
    <n v="193"/>
    <x v="234"/>
    <s v="Food"/>
    <s v="Rahul:_x000d__x000d__x000a_Sardines=79_x000d__x000d__x000a_Chicken=112"/>
  </r>
  <r>
    <s v="Nov"/>
    <n v="11"/>
    <n v="16"/>
    <n v="405"/>
    <n v="405"/>
    <x v="240"/>
    <s v="Food"/>
    <s v="Rahul:_x000d__x000d__x000a_Cashew, Sardine, Oil=285_x000d__x000d__x000a_Chicken=120"/>
  </r>
  <r>
    <s v="Nov"/>
    <n v="11"/>
    <n v="17"/>
    <n v="119"/>
    <n v="119"/>
    <x v="247"/>
    <s v="Food"/>
    <s v="Rahul:_x000d__x000d__x000a_Sardines=79_x000d__x000d__x000a_Yogurt=40"/>
  </r>
  <r>
    <s v="Nov"/>
    <n v="11"/>
    <n v="18"/>
    <n v="60"/>
    <n v="60"/>
    <x v="254"/>
    <s v="Food"/>
    <s v="Rahul:_x000d__x000d__x000a_Boiled Eggs=30_x000d__x000d__x000a_Omlette=30"/>
  </r>
  <r>
    <s v="Nov"/>
    <n v="11"/>
    <n v="21"/>
    <n v="79"/>
    <n v="79"/>
    <x v="255"/>
    <s v="Food"/>
    <s v="Rahul:_x000d__x000d__x000a_Sardines=79"/>
  </r>
  <r>
    <s v="Nov"/>
    <n v="11"/>
    <n v="22"/>
    <n v="79"/>
    <n v="79"/>
    <x v="256"/>
    <s v="Food"/>
    <s v="Rahul:_x000d__x000d__x000a_Sardines=79"/>
  </r>
  <r>
    <s v="Nov"/>
    <n v="11"/>
    <n v="23"/>
    <n v="59"/>
    <n v="59"/>
    <x v="257"/>
    <s v="Food"/>
    <s v="Rahul:_x000d__x000d__x000a_Chicken=59"/>
  </r>
  <r>
    <s v="Nov"/>
    <n v="11"/>
    <n v="24"/>
    <n v="867"/>
    <n v="867"/>
    <x v="258"/>
    <s v="Food"/>
    <s v="Rahul:_x000d__x000d__x000a_Food=197_x000d__x000d__x000a_Th Groceries=670"/>
  </r>
  <r>
    <s v="Nov"/>
    <n v="11"/>
    <n v="25"/>
    <n v="297"/>
    <n v="297"/>
    <x v="241"/>
    <s v="Food"/>
    <s v="Rahul:_x000d__x000d__x000a_Food=98_x000d__x000d__x000a_KFC=199"/>
  </r>
  <r>
    <s v="Nov"/>
    <n v="11"/>
    <n v="26"/>
    <n v="119"/>
    <n v="119"/>
    <x v="259"/>
    <s v="Food"/>
    <s v="Rahul:_x000d__x000d__x000a_Food=119"/>
  </r>
  <r>
    <s v="Nov"/>
    <n v="11"/>
    <n v="29"/>
    <n v="224"/>
    <n v="224"/>
    <x v="260"/>
    <s v="Food"/>
    <s v="Rahul:_x000d__x000d__x000a_Food=224"/>
  </r>
  <r>
    <s v="Nov"/>
    <n v="11"/>
    <n v="30"/>
    <n v="246"/>
    <n v="246"/>
    <x v="236"/>
    <s v="Food"/>
    <s v="Rahul:_x000d__x000d__x000a_Food=246"/>
  </r>
  <r>
    <s v="Nov"/>
    <n v="11"/>
    <n v="31"/>
    <n v="201"/>
    <n v="201"/>
    <x v="261"/>
    <s v="Food"/>
    <s v="Rahul:_x000d__x000d__x000a_Food=201"/>
  </r>
  <r>
    <s v="Nov"/>
    <n v="12"/>
    <n v="17"/>
    <n v="509"/>
    <n v="509"/>
    <x v="247"/>
    <s v="Leisure"/>
    <s v="Rahul:_x000d__x000d__x000a_Avengers=509"/>
  </r>
  <r>
    <s v="Dec"/>
    <n v="2"/>
    <n v="5"/>
    <n v="1499"/>
    <n v="1499"/>
    <x v="262"/>
    <s v="Grooming and Health"/>
    <s v="Rahul:_x000d__x000d__x000a_Pull-up bar=1349_x000d__x000d__x000a_Haircut=150"/>
  </r>
  <r>
    <s v="Dec"/>
    <n v="2"/>
    <n v="7"/>
    <n v="260"/>
    <n v="260"/>
    <x v="263"/>
    <s v="Grooming and Health"/>
    <s v="Rahul:_x000d__x000d__x000a_Gillete Razor=289"/>
  </r>
  <r>
    <s v="Dec"/>
    <n v="3"/>
    <n v="5"/>
    <n v="85"/>
    <n v="85"/>
    <x v="262"/>
    <s v="Snack"/>
    <s v="Rahul:_x000d__x000d__x000a_Nachos=85"/>
  </r>
  <r>
    <s v="Dec"/>
    <n v="4"/>
    <n v="3"/>
    <n v="1798"/>
    <n v="1798"/>
    <x v="264"/>
    <s v="Socializing"/>
    <s v="Rahul:_x000d__x000d__x000a_Piano Man cover=300_x000d__x000d__x000a_Piano Man food=1498"/>
  </r>
  <r>
    <s v="Dec"/>
    <n v="4"/>
    <n v="4"/>
    <n v="555"/>
    <n v="555"/>
    <x v="265"/>
    <s v="Socializing"/>
    <s v="Rahul:_x000d__x000d__x000a_Barista with Kartik=555"/>
  </r>
  <r>
    <s v="Dec"/>
    <n v="4"/>
    <n v="7"/>
    <n v="369"/>
    <n v="369"/>
    <x v="263"/>
    <s v="Socializing"/>
    <s v="Rahul:_x000d__x000d__x000a_Chaap with Maali=300_x000d__x000d__x000a_24x7=69"/>
  </r>
  <r>
    <s v="Dec"/>
    <n v="5"/>
    <n v="9"/>
    <n v="6400"/>
    <n v="6400"/>
    <x v="266"/>
    <s v="Misc"/>
    <s v="Rahul:_x000d__x000d__x000a_Pahwa Consulting=6400"/>
  </r>
  <r>
    <s v="Dec"/>
    <n v="5"/>
    <n v="10"/>
    <n v="7407"/>
    <n v="7407"/>
    <x v="267"/>
    <s v="Misc"/>
    <s v="Rahul:_x000d__x000d__x000a_Syracuse + Economist=7318_x000d__x000d__x000a_Google Play=89"/>
  </r>
  <r>
    <s v="Dec"/>
    <n v="5"/>
    <n v="12"/>
    <n v="1989"/>
    <n v="1989"/>
    <x v="268"/>
    <s v="Misc"/>
    <s v="Rahul:_x000d__x000d__x000a_Noah's Present=1989"/>
  </r>
  <r>
    <s v="Dec"/>
    <n v="5"/>
    <n v="16"/>
    <n v="7622"/>
    <n v="7622"/>
    <x v="269"/>
    <s v="Misc"/>
    <s v="Rahul:_x000d__x000d__x000a_Convention Advance=1500_x000d__x000d__x000a_Flight=6122"/>
  </r>
  <r>
    <s v="Dec"/>
    <n v="6"/>
    <n v="6"/>
    <n v="50"/>
    <n v="50"/>
    <x v="270"/>
    <s v="12 Step Meeting"/>
    <s v="Rahul:_x000d__x000d__x000a_coda=50"/>
  </r>
  <r>
    <s v="Dec"/>
    <n v="7"/>
    <n v="16"/>
    <n v="100"/>
    <n v="100"/>
    <x v="269"/>
    <s v="After Meeting"/>
    <s v="Rahul:_x000d__x000d__x000a_Dosa=100"/>
  </r>
  <r>
    <s v="Dec"/>
    <n v="9"/>
    <n v="2"/>
    <n v="494"/>
    <n v="494"/>
    <x v="271"/>
    <s v="Transport"/>
    <s v="Rahul:_x000d__x000d__x000a_Tyre Repair=200_x000d__x000d__x000a_Petrol=294"/>
  </r>
  <r>
    <s v="Dec"/>
    <n v="9"/>
    <n v="3"/>
    <n v="168"/>
    <n v="168"/>
    <x v="264"/>
    <s v="Transport"/>
    <s v="Rahul:_x000d__x000d__x000a_Cab to Piano man=168"/>
  </r>
  <r>
    <s v="Dec"/>
    <n v="9"/>
    <n v="11"/>
    <n v="295"/>
    <n v="295"/>
    <x v="272"/>
    <s v="Transport"/>
    <s v="Rahul:_x000d__x000d__x000a_Petrol=295"/>
  </r>
  <r>
    <s v="Dec"/>
    <n v="11"/>
    <n v="2"/>
    <n v="335"/>
    <n v="335"/>
    <x v="271"/>
    <s v="Food"/>
    <s v="Rahul:_x000d__x000d__x000a_Food=110_x000d__x000d__x000a_Mutton=225"/>
  </r>
  <r>
    <s v="Dec"/>
    <n v="11"/>
    <n v="4"/>
    <n v="230"/>
    <n v="230"/>
    <x v="265"/>
    <s v="Food"/>
    <s v="Rahul:_x000d__x000d__x000a_Chicken at Spice Aangan=230"/>
  </r>
  <r>
    <s v="Dec"/>
    <n v="11"/>
    <n v="5"/>
    <n v="139"/>
    <n v="139"/>
    <x v="262"/>
    <s v="Food"/>
    <s v="Rahul:_x000d__x000d__x000a_Fish=79_x000d__x000d__x000a_Kebab=60"/>
  </r>
  <r>
    <s v="Dec"/>
    <n v="11"/>
    <n v="6"/>
    <n v="85"/>
    <n v="85"/>
    <x v="270"/>
    <s v="Food"/>
    <s v="Rahul:_x000d__x000d__x000a_Food=85"/>
  </r>
  <r>
    <s v="Dec"/>
    <n v="11"/>
    <n v="7"/>
    <n v="229"/>
    <n v="229"/>
    <x v="263"/>
    <s v="Food"/>
    <s v="Rahul:_x000d__x000d__x000a_Cashew=150_x000d__x000d__x000a_Fish=79"/>
  </r>
  <r>
    <s v="Dec"/>
    <n v="11"/>
    <n v="8"/>
    <n v="229"/>
    <n v="229"/>
    <x v="273"/>
    <s v="Food"/>
    <s v="Rahul:_x000d__x000d__x000a_Fish=79_x000d__x000d__x000a_Chicken=150"/>
  </r>
  <r>
    <s v="Dec"/>
    <n v="11"/>
    <n v="9"/>
    <n v="141"/>
    <n v="141"/>
    <x v="266"/>
    <s v="Food"/>
    <s v="Rahul:_x000d__x000d__x000a_Food=141"/>
  </r>
  <r>
    <s v="Dec"/>
    <n v="11"/>
    <n v="10"/>
    <n v="708"/>
    <n v="708"/>
    <x v="267"/>
    <s v="Food"/>
    <s v="Rahul:_x000d__x000d__x000a_Zomato=232_x000d__x000d__x000a_Chicken+Cake=476"/>
  </r>
  <r>
    <s v="Dec"/>
    <n v="11"/>
    <n v="11"/>
    <n v="90"/>
    <n v="90"/>
    <x v="272"/>
    <s v="Food"/>
    <s v="Rahul:_x000d__x000d__x000a_Chicken Korma=90"/>
  </r>
  <r>
    <s v="Dec"/>
    <n v="11"/>
    <n v="12"/>
    <n v="217"/>
    <n v="217"/>
    <x v="268"/>
    <s v="Food"/>
    <s v="Rahul:_x000d__x000d__x000a_Food=217"/>
  </r>
  <r>
    <s v="Dec"/>
    <n v="11"/>
    <n v="14"/>
    <n v="121"/>
    <n v="121"/>
    <x v="274"/>
    <s v="Food"/>
    <s v="Rahul:_x000d__x000d__x000a_Chicken Garlic=121"/>
  </r>
  <r>
    <s v="Dec"/>
    <n v="11"/>
    <n v="15"/>
    <n v="390"/>
    <n v="390"/>
    <x v="275"/>
    <s v="Food"/>
    <s v="Rahul:_x000d__x000d__x000a_Chicken=90_x000d__x000d__x000a_Salad=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0" firstHeaderRow="1" firstDataRow="1" firstDataCol="1"/>
  <pivotFields count="9">
    <pivotField showAll="0"/>
    <pivotField showAll="0"/>
    <pivotField showAll="0"/>
    <pivotField dataField="1"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77"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1"/>
    </i>
    <i>
      <x v="42"/>
    </i>
    <i>
      <x v="45"/>
    </i>
    <i>
      <x v="48"/>
    </i>
    <i>
      <x v="49"/>
    </i>
    <i>
      <x v="50"/>
    </i>
    <i>
      <x v="51"/>
    </i>
    <i>
      <x v="52"/>
    </i>
    <i>
      <x v="56"/>
    </i>
    <i>
      <x v="57"/>
    </i>
    <i>
      <x v="59"/>
    </i>
    <i>
      <x v="64"/>
    </i>
    <i>
      <x v="65"/>
    </i>
    <i>
      <x v="67"/>
    </i>
    <i>
      <x v="71"/>
    </i>
    <i>
      <x v="72"/>
    </i>
    <i>
      <x v="76"/>
    </i>
    <i>
      <x v="79"/>
    </i>
    <i>
      <x v="80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4"/>
    </i>
    <i>
      <x v="115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5"/>
    </i>
    <i>
      <x v="206"/>
    </i>
    <i>
      <x v="208"/>
    </i>
    <i>
      <x v="210"/>
    </i>
    <i>
      <x v="211"/>
    </i>
    <i>
      <x v="212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5"/>
    </i>
    <i>
      <x v="226"/>
    </i>
    <i>
      <x v="227"/>
    </i>
    <i>
      <x v="228"/>
    </i>
    <i>
      <x v="230"/>
    </i>
    <i>
      <x v="233"/>
    </i>
    <i>
      <x v="234"/>
    </i>
    <i>
      <x v="235"/>
    </i>
    <i>
      <x v="236"/>
    </i>
    <i>
      <x v="238"/>
    </i>
    <i>
      <x v="239"/>
    </i>
    <i>
      <x v="241"/>
    </i>
    <i>
      <x v="242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7"/>
    </i>
    <i>
      <x v="269"/>
    </i>
    <i>
      <x v="270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 t="grand">
      <x/>
    </i>
  </rowItems>
  <colItems count="1">
    <i/>
  </colItems>
  <dataFields count="1">
    <dataField name="Sum of numeri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workbookViewId="0">
      <selection activeCell="M2" sqref="M2"/>
    </sheetView>
  </sheetViews>
  <sheetFormatPr defaultRowHeight="15" x14ac:dyDescent="0.25"/>
  <cols>
    <col min="1" max="1" width="13.140625" bestFit="1" customWidth="1"/>
    <col min="2" max="2" width="15" bestFit="1" customWidth="1"/>
    <col min="8" max="8" width="9.7109375" bestFit="1" customWidth="1"/>
    <col min="13" max="13" width="7.28515625" bestFit="1" customWidth="1"/>
    <col min="14" max="14" width="8.85546875" bestFit="1" customWidth="1"/>
    <col min="15" max="15" width="25.7109375" customWidth="1"/>
  </cols>
  <sheetData>
    <row r="1" spans="1:18" x14ac:dyDescent="0.25">
      <c r="E1" t="s">
        <v>787</v>
      </c>
      <c r="F1" t="s">
        <v>789</v>
      </c>
      <c r="G1" t="s">
        <v>790</v>
      </c>
      <c r="H1" t="s">
        <v>796</v>
      </c>
      <c r="I1" t="s">
        <v>788</v>
      </c>
      <c r="J1" t="s">
        <v>791</v>
      </c>
      <c r="K1" t="s">
        <v>794</v>
      </c>
      <c r="L1" t="s">
        <v>795</v>
      </c>
      <c r="M1" t="s">
        <v>797</v>
      </c>
      <c r="N1" t="s">
        <v>798</v>
      </c>
      <c r="P1" t="s">
        <v>790</v>
      </c>
      <c r="Q1" t="s">
        <v>792</v>
      </c>
      <c r="R1" t="s">
        <v>793</v>
      </c>
    </row>
    <row r="2" spans="1:18" x14ac:dyDescent="0.25">
      <c r="E2" t="s">
        <v>510</v>
      </c>
      <c r="F2">
        <f t="shared" ref="F2:F65" si="0">DAY(E2)</f>
        <v>2</v>
      </c>
      <c r="G2">
        <f t="shared" ref="G2:G65" si="1">MONTH(E2)</f>
        <v>1</v>
      </c>
      <c r="H2" s="1">
        <f t="shared" ref="H2:H65" si="2">DATE(2017,G2,F2)</f>
        <v>42737</v>
      </c>
      <c r="I2">
        <v>400</v>
      </c>
      <c r="J2">
        <f t="shared" ref="J2:J65" si="3">VLOOKUP(G2,$P$2:$R$13,3,0)/VLOOKUP(G2,$P$2:$Q$13,2,0)</f>
        <v>216.12903225806451</v>
      </c>
      <c r="K2">
        <f>I2</f>
        <v>400</v>
      </c>
      <c r="L2">
        <f>J2</f>
        <v>216.12903225806451</v>
      </c>
      <c r="M2" s="6">
        <f t="shared" ref="M2:M65" si="4">(I2-J2)/J2</f>
        <v>0.85074626865671643</v>
      </c>
      <c r="N2" s="6">
        <f t="shared" ref="N2:N65" si="5">ABS(M2)</f>
        <v>0.85074626865671643</v>
      </c>
      <c r="P2">
        <v>1</v>
      </c>
      <c r="Q2">
        <v>31</v>
      </c>
      <c r="R2">
        <v>6700</v>
      </c>
    </row>
    <row r="3" spans="1:18" x14ac:dyDescent="0.25">
      <c r="A3" s="2" t="s">
        <v>508</v>
      </c>
      <c r="B3" t="s">
        <v>786</v>
      </c>
      <c r="E3" t="s">
        <v>511</v>
      </c>
      <c r="F3">
        <f t="shared" si="0"/>
        <v>3</v>
      </c>
      <c r="G3">
        <f t="shared" si="1"/>
        <v>1</v>
      </c>
      <c r="H3" s="1">
        <f t="shared" si="2"/>
        <v>42738</v>
      </c>
      <c r="I3">
        <v>70</v>
      </c>
      <c r="J3">
        <f t="shared" si="3"/>
        <v>216.12903225806451</v>
      </c>
      <c r="K3">
        <f t="shared" ref="K3:K66" si="6">K2+I3</f>
        <v>470</v>
      </c>
      <c r="L3">
        <f t="shared" ref="L3:L66" si="7">L2+J3</f>
        <v>432.25806451612902</v>
      </c>
      <c r="M3" s="6">
        <f t="shared" si="4"/>
        <v>-0.67611940298507467</v>
      </c>
      <c r="N3" s="6">
        <f t="shared" si="5"/>
        <v>0.67611940298507467</v>
      </c>
      <c r="P3">
        <v>2</v>
      </c>
      <c r="Q3">
        <v>28</v>
      </c>
      <c r="R3">
        <v>6600</v>
      </c>
    </row>
    <row r="4" spans="1:18" x14ac:dyDescent="0.25">
      <c r="A4" s="3" t="s">
        <v>510</v>
      </c>
      <c r="B4" s="5">
        <v>400</v>
      </c>
      <c r="E4" t="s">
        <v>512</v>
      </c>
      <c r="F4">
        <f t="shared" si="0"/>
        <v>4</v>
      </c>
      <c r="G4">
        <f t="shared" si="1"/>
        <v>1</v>
      </c>
      <c r="H4" s="1">
        <f t="shared" si="2"/>
        <v>42739</v>
      </c>
      <c r="I4">
        <v>50</v>
      </c>
      <c r="J4">
        <f t="shared" si="3"/>
        <v>216.12903225806451</v>
      </c>
      <c r="K4">
        <f t="shared" si="6"/>
        <v>520</v>
      </c>
      <c r="L4">
        <f t="shared" si="7"/>
        <v>648.38709677419354</v>
      </c>
      <c r="M4" s="6">
        <f t="shared" si="4"/>
        <v>-0.76865671641791045</v>
      </c>
      <c r="N4" s="6">
        <f t="shared" si="5"/>
        <v>0.76865671641791045</v>
      </c>
      <c r="P4">
        <v>3</v>
      </c>
      <c r="Q4">
        <v>31</v>
      </c>
      <c r="R4">
        <v>6900</v>
      </c>
    </row>
    <row r="5" spans="1:18" x14ac:dyDescent="0.25">
      <c r="A5" s="3" t="s">
        <v>511</v>
      </c>
      <c r="B5" s="5">
        <v>70</v>
      </c>
      <c r="E5" t="s">
        <v>513</v>
      </c>
      <c r="F5">
        <f t="shared" si="0"/>
        <v>5</v>
      </c>
      <c r="G5">
        <f t="shared" si="1"/>
        <v>1</v>
      </c>
      <c r="H5" s="1">
        <f t="shared" si="2"/>
        <v>42740</v>
      </c>
      <c r="I5">
        <v>70</v>
      </c>
      <c r="J5">
        <f t="shared" si="3"/>
        <v>216.12903225806451</v>
      </c>
      <c r="K5">
        <f t="shared" si="6"/>
        <v>590</v>
      </c>
      <c r="L5">
        <f t="shared" si="7"/>
        <v>864.51612903225805</v>
      </c>
      <c r="M5" s="6">
        <f t="shared" si="4"/>
        <v>-0.67611940298507467</v>
      </c>
      <c r="N5" s="6">
        <f t="shared" si="5"/>
        <v>0.67611940298507467</v>
      </c>
      <c r="P5">
        <v>4</v>
      </c>
      <c r="Q5">
        <v>30</v>
      </c>
      <c r="R5">
        <v>16500</v>
      </c>
    </row>
    <row r="6" spans="1:18" x14ac:dyDescent="0.25">
      <c r="A6" s="3" t="s">
        <v>512</v>
      </c>
      <c r="B6" s="5">
        <v>50</v>
      </c>
      <c r="E6" t="s">
        <v>514</v>
      </c>
      <c r="F6">
        <f t="shared" si="0"/>
        <v>6</v>
      </c>
      <c r="G6">
        <f t="shared" si="1"/>
        <v>1</v>
      </c>
      <c r="H6" s="1">
        <f t="shared" si="2"/>
        <v>42741</v>
      </c>
      <c r="I6">
        <v>139</v>
      </c>
      <c r="J6">
        <f t="shared" si="3"/>
        <v>216.12903225806451</v>
      </c>
      <c r="K6">
        <f t="shared" si="6"/>
        <v>729</v>
      </c>
      <c r="L6">
        <f t="shared" si="7"/>
        <v>1080.6451612903224</v>
      </c>
      <c r="M6" s="6">
        <f t="shared" si="4"/>
        <v>-0.35686567164179106</v>
      </c>
      <c r="N6" s="6">
        <f t="shared" si="5"/>
        <v>0.35686567164179106</v>
      </c>
      <c r="P6">
        <v>5</v>
      </c>
      <c r="Q6">
        <v>31</v>
      </c>
      <c r="R6">
        <v>7500</v>
      </c>
    </row>
    <row r="7" spans="1:18" x14ac:dyDescent="0.25">
      <c r="A7" s="3" t="s">
        <v>513</v>
      </c>
      <c r="B7" s="5">
        <v>70</v>
      </c>
      <c r="E7" t="s">
        <v>515</v>
      </c>
      <c r="F7">
        <f t="shared" si="0"/>
        <v>8</v>
      </c>
      <c r="G7">
        <f t="shared" si="1"/>
        <v>1</v>
      </c>
      <c r="H7" s="1">
        <f t="shared" si="2"/>
        <v>42743</v>
      </c>
      <c r="I7">
        <v>470</v>
      </c>
      <c r="J7">
        <f t="shared" si="3"/>
        <v>216.12903225806451</v>
      </c>
      <c r="K7">
        <f t="shared" si="6"/>
        <v>1199</v>
      </c>
      <c r="L7">
        <f t="shared" si="7"/>
        <v>1296.7741935483868</v>
      </c>
      <c r="M7" s="6">
        <f t="shared" si="4"/>
        <v>1.1746268656716419</v>
      </c>
      <c r="N7" s="6">
        <f t="shared" si="5"/>
        <v>1.1746268656716419</v>
      </c>
      <c r="P7">
        <v>6</v>
      </c>
      <c r="Q7">
        <v>30</v>
      </c>
      <c r="R7">
        <v>8700</v>
      </c>
    </row>
    <row r="8" spans="1:18" x14ac:dyDescent="0.25">
      <c r="A8" s="3" t="s">
        <v>514</v>
      </c>
      <c r="B8" s="5">
        <v>139</v>
      </c>
      <c r="E8" t="s">
        <v>516</v>
      </c>
      <c r="F8">
        <f t="shared" si="0"/>
        <v>9</v>
      </c>
      <c r="G8">
        <f t="shared" si="1"/>
        <v>1</v>
      </c>
      <c r="H8" s="1">
        <f t="shared" si="2"/>
        <v>42744</v>
      </c>
      <c r="I8">
        <v>150</v>
      </c>
      <c r="J8">
        <f t="shared" si="3"/>
        <v>216.12903225806451</v>
      </c>
      <c r="K8">
        <f t="shared" si="6"/>
        <v>1349</v>
      </c>
      <c r="L8">
        <f t="shared" si="7"/>
        <v>1512.9032258064512</v>
      </c>
      <c r="M8" s="6">
        <f t="shared" si="4"/>
        <v>-0.30597014925373134</v>
      </c>
      <c r="N8" s="6">
        <f t="shared" si="5"/>
        <v>0.30597014925373134</v>
      </c>
      <c r="P8">
        <v>7</v>
      </c>
      <c r="Q8">
        <v>31</v>
      </c>
      <c r="R8">
        <v>10000</v>
      </c>
    </row>
    <row r="9" spans="1:18" x14ac:dyDescent="0.25">
      <c r="A9" s="3" t="s">
        <v>515</v>
      </c>
      <c r="B9" s="5">
        <v>470</v>
      </c>
      <c r="E9" t="s">
        <v>517</v>
      </c>
      <c r="F9">
        <f t="shared" si="0"/>
        <v>10</v>
      </c>
      <c r="G9">
        <f t="shared" si="1"/>
        <v>1</v>
      </c>
      <c r="H9" s="1">
        <f t="shared" si="2"/>
        <v>42745</v>
      </c>
      <c r="I9">
        <v>-60</v>
      </c>
      <c r="J9">
        <f t="shared" si="3"/>
        <v>216.12903225806451</v>
      </c>
      <c r="K9">
        <f t="shared" si="6"/>
        <v>1289</v>
      </c>
      <c r="L9">
        <f t="shared" si="7"/>
        <v>1729.0322580645156</v>
      </c>
      <c r="M9" s="6">
        <f t="shared" si="4"/>
        <v>-1.2776119402985076</v>
      </c>
      <c r="N9" s="6">
        <f t="shared" si="5"/>
        <v>1.2776119402985076</v>
      </c>
      <c r="P9">
        <v>8</v>
      </c>
      <c r="Q9">
        <v>31</v>
      </c>
      <c r="R9">
        <v>16250</v>
      </c>
    </row>
    <row r="10" spans="1:18" x14ac:dyDescent="0.25">
      <c r="A10" s="3" t="s">
        <v>516</v>
      </c>
      <c r="B10" s="5">
        <v>150</v>
      </c>
      <c r="E10" t="s">
        <v>518</v>
      </c>
      <c r="F10">
        <f t="shared" si="0"/>
        <v>11</v>
      </c>
      <c r="G10">
        <f t="shared" si="1"/>
        <v>1</v>
      </c>
      <c r="H10" s="1">
        <f t="shared" si="2"/>
        <v>42746</v>
      </c>
      <c r="I10">
        <v>40</v>
      </c>
      <c r="J10">
        <f t="shared" si="3"/>
        <v>216.12903225806451</v>
      </c>
      <c r="K10">
        <f t="shared" si="6"/>
        <v>1329</v>
      </c>
      <c r="L10">
        <f t="shared" si="7"/>
        <v>1945.16129032258</v>
      </c>
      <c r="M10" s="6">
        <f t="shared" si="4"/>
        <v>-0.81492537313432833</v>
      </c>
      <c r="N10" s="6">
        <f t="shared" si="5"/>
        <v>0.81492537313432833</v>
      </c>
      <c r="P10">
        <v>9</v>
      </c>
      <c r="Q10">
        <v>30</v>
      </c>
      <c r="R10">
        <v>9500</v>
      </c>
    </row>
    <row r="11" spans="1:18" x14ac:dyDescent="0.25">
      <c r="A11" s="3" t="s">
        <v>517</v>
      </c>
      <c r="B11" s="5">
        <v>-60</v>
      </c>
      <c r="E11" t="s">
        <v>519</v>
      </c>
      <c r="F11">
        <f t="shared" si="0"/>
        <v>12</v>
      </c>
      <c r="G11">
        <f t="shared" si="1"/>
        <v>1</v>
      </c>
      <c r="H11" s="1">
        <f t="shared" si="2"/>
        <v>42747</v>
      </c>
      <c r="I11">
        <v>493</v>
      </c>
      <c r="J11">
        <f t="shared" si="3"/>
        <v>216.12903225806451</v>
      </c>
      <c r="K11">
        <f t="shared" si="6"/>
        <v>1822</v>
      </c>
      <c r="L11">
        <f t="shared" si="7"/>
        <v>2161.2903225806444</v>
      </c>
      <c r="M11" s="6">
        <f t="shared" si="4"/>
        <v>1.281044776119403</v>
      </c>
      <c r="N11" s="6">
        <f t="shared" si="5"/>
        <v>1.281044776119403</v>
      </c>
      <c r="P11">
        <v>10</v>
      </c>
      <c r="Q11">
        <v>31</v>
      </c>
      <c r="R11">
        <v>16000</v>
      </c>
    </row>
    <row r="12" spans="1:18" x14ac:dyDescent="0.25">
      <c r="A12" s="3" t="s">
        <v>518</v>
      </c>
      <c r="B12" s="5">
        <v>40</v>
      </c>
      <c r="E12" t="s">
        <v>520</v>
      </c>
      <c r="F12">
        <f t="shared" si="0"/>
        <v>13</v>
      </c>
      <c r="G12">
        <f t="shared" si="1"/>
        <v>1</v>
      </c>
      <c r="H12" s="1">
        <f t="shared" si="2"/>
        <v>42748</v>
      </c>
      <c r="I12">
        <v>38</v>
      </c>
      <c r="J12">
        <f t="shared" si="3"/>
        <v>216.12903225806451</v>
      </c>
      <c r="K12">
        <f t="shared" si="6"/>
        <v>1860</v>
      </c>
      <c r="L12">
        <f t="shared" si="7"/>
        <v>2377.4193548387088</v>
      </c>
      <c r="M12" s="6">
        <f t="shared" si="4"/>
        <v>-0.82417910447761189</v>
      </c>
      <c r="N12" s="6">
        <f t="shared" si="5"/>
        <v>0.82417910447761189</v>
      </c>
      <c r="P12">
        <v>11</v>
      </c>
      <c r="Q12">
        <v>30</v>
      </c>
      <c r="R12">
        <v>17200</v>
      </c>
    </row>
    <row r="13" spans="1:18" x14ac:dyDescent="0.25">
      <c r="A13" s="3" t="s">
        <v>519</v>
      </c>
      <c r="B13" s="5">
        <v>493</v>
      </c>
      <c r="E13" t="s">
        <v>521</v>
      </c>
      <c r="F13">
        <f t="shared" si="0"/>
        <v>14</v>
      </c>
      <c r="G13">
        <f t="shared" si="1"/>
        <v>1</v>
      </c>
      <c r="H13" s="1">
        <f t="shared" si="2"/>
        <v>42749</v>
      </c>
      <c r="I13">
        <v>270</v>
      </c>
      <c r="J13">
        <f t="shared" si="3"/>
        <v>216.12903225806451</v>
      </c>
      <c r="K13">
        <f t="shared" si="6"/>
        <v>2130</v>
      </c>
      <c r="L13">
        <f t="shared" si="7"/>
        <v>2593.5483870967732</v>
      </c>
      <c r="M13" s="6">
        <f t="shared" si="4"/>
        <v>0.2492537313432836</v>
      </c>
      <c r="N13" s="6">
        <f t="shared" si="5"/>
        <v>0.2492537313432836</v>
      </c>
      <c r="P13">
        <v>12</v>
      </c>
      <c r="Q13">
        <v>31</v>
      </c>
      <c r="R13">
        <v>19000</v>
      </c>
    </row>
    <row r="14" spans="1:18" x14ac:dyDescent="0.25">
      <c r="A14" s="3" t="s">
        <v>520</v>
      </c>
      <c r="B14" s="5">
        <v>38</v>
      </c>
      <c r="E14" t="s">
        <v>522</v>
      </c>
      <c r="F14">
        <f t="shared" si="0"/>
        <v>15</v>
      </c>
      <c r="G14">
        <f t="shared" si="1"/>
        <v>1</v>
      </c>
      <c r="H14" s="1">
        <f t="shared" si="2"/>
        <v>42750</v>
      </c>
      <c r="I14">
        <v>550</v>
      </c>
      <c r="J14">
        <f t="shared" si="3"/>
        <v>216.12903225806451</v>
      </c>
      <c r="K14">
        <f t="shared" si="6"/>
        <v>2680</v>
      </c>
      <c r="L14">
        <f t="shared" si="7"/>
        <v>2809.6774193548376</v>
      </c>
      <c r="M14" s="6">
        <f t="shared" si="4"/>
        <v>1.5447761194029852</v>
      </c>
      <c r="N14" s="6">
        <f t="shared" si="5"/>
        <v>1.5447761194029852</v>
      </c>
    </row>
    <row r="15" spans="1:18" x14ac:dyDescent="0.25">
      <c r="A15" s="3" t="s">
        <v>521</v>
      </c>
      <c r="B15" s="5">
        <v>270</v>
      </c>
      <c r="E15" t="s">
        <v>523</v>
      </c>
      <c r="F15">
        <f t="shared" si="0"/>
        <v>16</v>
      </c>
      <c r="G15">
        <f t="shared" si="1"/>
        <v>1</v>
      </c>
      <c r="H15" s="1">
        <f t="shared" si="2"/>
        <v>42751</v>
      </c>
      <c r="I15">
        <v>40</v>
      </c>
      <c r="J15">
        <f t="shared" si="3"/>
        <v>216.12903225806451</v>
      </c>
      <c r="K15">
        <f t="shared" si="6"/>
        <v>2720</v>
      </c>
      <c r="L15">
        <f t="shared" si="7"/>
        <v>3025.806451612902</v>
      </c>
      <c r="M15" s="6">
        <f t="shared" si="4"/>
        <v>-0.81492537313432833</v>
      </c>
      <c r="N15" s="6">
        <f t="shared" si="5"/>
        <v>0.81492537313432833</v>
      </c>
    </row>
    <row r="16" spans="1:18" x14ac:dyDescent="0.25">
      <c r="A16" s="3" t="s">
        <v>522</v>
      </c>
      <c r="B16" s="5">
        <v>550</v>
      </c>
      <c r="E16" t="s">
        <v>524</v>
      </c>
      <c r="F16">
        <f t="shared" si="0"/>
        <v>17</v>
      </c>
      <c r="G16">
        <f t="shared" si="1"/>
        <v>1</v>
      </c>
      <c r="H16" s="1">
        <f t="shared" si="2"/>
        <v>42752</v>
      </c>
      <c r="I16">
        <v>491</v>
      </c>
      <c r="J16">
        <f t="shared" si="3"/>
        <v>216.12903225806451</v>
      </c>
      <c r="K16">
        <f t="shared" si="6"/>
        <v>3211</v>
      </c>
      <c r="L16">
        <f t="shared" si="7"/>
        <v>3241.9354838709664</v>
      </c>
      <c r="M16" s="6">
        <f t="shared" si="4"/>
        <v>1.2717910447761194</v>
      </c>
      <c r="N16" s="6">
        <f t="shared" si="5"/>
        <v>1.2717910447761194</v>
      </c>
    </row>
    <row r="17" spans="1:14" x14ac:dyDescent="0.25">
      <c r="A17" s="3" t="s">
        <v>523</v>
      </c>
      <c r="B17" s="5">
        <v>40</v>
      </c>
      <c r="E17" t="s">
        <v>525</v>
      </c>
      <c r="F17">
        <f t="shared" si="0"/>
        <v>18</v>
      </c>
      <c r="G17">
        <f t="shared" si="1"/>
        <v>1</v>
      </c>
      <c r="H17" s="1">
        <f t="shared" si="2"/>
        <v>42753</v>
      </c>
      <c r="I17">
        <v>60</v>
      </c>
      <c r="J17">
        <f t="shared" si="3"/>
        <v>216.12903225806451</v>
      </c>
      <c r="K17">
        <f t="shared" si="6"/>
        <v>3271</v>
      </c>
      <c r="L17">
        <f t="shared" si="7"/>
        <v>3458.0645161290308</v>
      </c>
      <c r="M17" s="6">
        <f t="shared" si="4"/>
        <v>-0.72238805970149256</v>
      </c>
      <c r="N17" s="6">
        <f t="shared" si="5"/>
        <v>0.72238805970149256</v>
      </c>
    </row>
    <row r="18" spans="1:14" x14ac:dyDescent="0.25">
      <c r="A18" s="3" t="s">
        <v>524</v>
      </c>
      <c r="B18" s="5">
        <v>491</v>
      </c>
      <c r="E18" t="s">
        <v>526</v>
      </c>
      <c r="F18">
        <f t="shared" si="0"/>
        <v>19</v>
      </c>
      <c r="G18">
        <f t="shared" si="1"/>
        <v>1</v>
      </c>
      <c r="H18" s="1">
        <f t="shared" si="2"/>
        <v>42754</v>
      </c>
      <c r="I18">
        <v>77</v>
      </c>
      <c r="J18">
        <f t="shared" si="3"/>
        <v>216.12903225806451</v>
      </c>
      <c r="K18">
        <f t="shared" si="6"/>
        <v>3348</v>
      </c>
      <c r="L18">
        <f t="shared" si="7"/>
        <v>3674.1935483870952</v>
      </c>
      <c r="M18" s="6">
        <f t="shared" si="4"/>
        <v>-0.64373134328358206</v>
      </c>
      <c r="N18" s="6">
        <f t="shared" si="5"/>
        <v>0.64373134328358206</v>
      </c>
    </row>
    <row r="19" spans="1:14" x14ac:dyDescent="0.25">
      <c r="A19" s="3" t="s">
        <v>525</v>
      </c>
      <c r="B19" s="5">
        <v>60</v>
      </c>
      <c r="E19" t="s">
        <v>527</v>
      </c>
      <c r="F19">
        <f t="shared" si="0"/>
        <v>20</v>
      </c>
      <c r="G19">
        <f t="shared" si="1"/>
        <v>1</v>
      </c>
      <c r="H19" s="1">
        <f t="shared" si="2"/>
        <v>42755</v>
      </c>
      <c r="I19">
        <v>330</v>
      </c>
      <c r="J19">
        <f t="shared" si="3"/>
        <v>216.12903225806451</v>
      </c>
      <c r="K19">
        <f t="shared" si="6"/>
        <v>3678</v>
      </c>
      <c r="L19">
        <f t="shared" si="7"/>
        <v>3890.3225806451596</v>
      </c>
      <c r="M19" s="6">
        <f t="shared" si="4"/>
        <v>0.5268656716417911</v>
      </c>
      <c r="N19" s="6">
        <f t="shared" si="5"/>
        <v>0.5268656716417911</v>
      </c>
    </row>
    <row r="20" spans="1:14" x14ac:dyDescent="0.25">
      <c r="A20" s="3" t="s">
        <v>526</v>
      </c>
      <c r="B20" s="5">
        <v>77</v>
      </c>
      <c r="E20" t="s">
        <v>528</v>
      </c>
      <c r="F20">
        <f t="shared" si="0"/>
        <v>21</v>
      </c>
      <c r="G20">
        <f t="shared" si="1"/>
        <v>1</v>
      </c>
      <c r="H20" s="1">
        <f t="shared" si="2"/>
        <v>42756</v>
      </c>
      <c r="I20">
        <v>1255</v>
      </c>
      <c r="J20">
        <f t="shared" si="3"/>
        <v>216.12903225806451</v>
      </c>
      <c r="K20">
        <f t="shared" si="6"/>
        <v>4933</v>
      </c>
      <c r="L20">
        <f t="shared" si="7"/>
        <v>4106.4516129032245</v>
      </c>
      <c r="M20" s="6">
        <f t="shared" si="4"/>
        <v>4.8067164179104482</v>
      </c>
      <c r="N20" s="6">
        <f t="shared" si="5"/>
        <v>4.8067164179104482</v>
      </c>
    </row>
    <row r="21" spans="1:14" x14ac:dyDescent="0.25">
      <c r="A21" s="3" t="s">
        <v>527</v>
      </c>
      <c r="B21" s="5">
        <v>330</v>
      </c>
      <c r="E21" t="s">
        <v>529</v>
      </c>
      <c r="F21">
        <f t="shared" si="0"/>
        <v>22</v>
      </c>
      <c r="G21">
        <f t="shared" si="1"/>
        <v>1</v>
      </c>
      <c r="H21" s="1">
        <f t="shared" si="2"/>
        <v>42757</v>
      </c>
      <c r="I21">
        <v>982</v>
      </c>
      <c r="J21">
        <f t="shared" si="3"/>
        <v>216.12903225806451</v>
      </c>
      <c r="K21">
        <f t="shared" si="6"/>
        <v>5915</v>
      </c>
      <c r="L21">
        <f t="shared" si="7"/>
        <v>4322.5806451612889</v>
      </c>
      <c r="M21" s="6">
        <f t="shared" si="4"/>
        <v>3.5435820895522387</v>
      </c>
      <c r="N21" s="6">
        <f t="shared" si="5"/>
        <v>3.5435820895522387</v>
      </c>
    </row>
    <row r="22" spans="1:14" x14ac:dyDescent="0.25">
      <c r="A22" s="3" t="s">
        <v>528</v>
      </c>
      <c r="B22" s="5">
        <v>1255</v>
      </c>
      <c r="E22" t="s">
        <v>530</v>
      </c>
      <c r="F22">
        <f t="shared" si="0"/>
        <v>23</v>
      </c>
      <c r="G22">
        <f t="shared" si="1"/>
        <v>1</v>
      </c>
      <c r="H22" s="1">
        <f t="shared" si="2"/>
        <v>42758</v>
      </c>
      <c r="I22">
        <v>95</v>
      </c>
      <c r="J22">
        <f t="shared" si="3"/>
        <v>216.12903225806451</v>
      </c>
      <c r="K22">
        <f t="shared" si="6"/>
        <v>6010</v>
      </c>
      <c r="L22">
        <f t="shared" si="7"/>
        <v>4538.7096774193533</v>
      </c>
      <c r="M22" s="6">
        <f t="shared" si="4"/>
        <v>-0.56044776119402984</v>
      </c>
      <c r="N22" s="6">
        <f t="shared" si="5"/>
        <v>0.56044776119402984</v>
      </c>
    </row>
    <row r="23" spans="1:14" x14ac:dyDescent="0.25">
      <c r="A23" s="3" t="s">
        <v>529</v>
      </c>
      <c r="B23" s="5">
        <v>982</v>
      </c>
      <c r="E23" t="s">
        <v>531</v>
      </c>
      <c r="F23">
        <f t="shared" si="0"/>
        <v>24</v>
      </c>
      <c r="G23">
        <f t="shared" si="1"/>
        <v>1</v>
      </c>
      <c r="H23" s="1">
        <f t="shared" si="2"/>
        <v>42759</v>
      </c>
      <c r="I23">
        <v>-6000</v>
      </c>
      <c r="J23">
        <f t="shared" si="3"/>
        <v>216.12903225806451</v>
      </c>
      <c r="K23">
        <f t="shared" si="6"/>
        <v>10</v>
      </c>
      <c r="L23">
        <f t="shared" si="7"/>
        <v>4754.8387096774177</v>
      </c>
      <c r="M23" s="6">
        <f t="shared" si="4"/>
        <v>-28.761194029850746</v>
      </c>
      <c r="N23" s="6">
        <f t="shared" si="5"/>
        <v>28.761194029850746</v>
      </c>
    </row>
    <row r="24" spans="1:14" x14ac:dyDescent="0.25">
      <c r="A24" s="3" t="s">
        <v>530</v>
      </c>
      <c r="B24" s="5">
        <v>95</v>
      </c>
      <c r="E24" t="s">
        <v>532</v>
      </c>
      <c r="F24">
        <f t="shared" si="0"/>
        <v>25</v>
      </c>
      <c r="G24">
        <f t="shared" si="1"/>
        <v>1</v>
      </c>
      <c r="H24" s="1">
        <f t="shared" si="2"/>
        <v>42760</v>
      </c>
      <c r="I24">
        <v>71</v>
      </c>
      <c r="J24">
        <f t="shared" si="3"/>
        <v>216.12903225806451</v>
      </c>
      <c r="K24">
        <f t="shared" si="6"/>
        <v>81</v>
      </c>
      <c r="L24">
        <f t="shared" si="7"/>
        <v>4970.9677419354821</v>
      </c>
      <c r="M24" s="6">
        <f t="shared" si="4"/>
        <v>-0.67149253731343284</v>
      </c>
      <c r="N24" s="6">
        <f t="shared" si="5"/>
        <v>0.67149253731343284</v>
      </c>
    </row>
    <row r="25" spans="1:14" x14ac:dyDescent="0.25">
      <c r="A25" s="3" t="s">
        <v>531</v>
      </c>
      <c r="B25" s="5">
        <v>-6000</v>
      </c>
      <c r="E25" t="s">
        <v>533</v>
      </c>
      <c r="F25">
        <f t="shared" si="0"/>
        <v>26</v>
      </c>
      <c r="G25">
        <f t="shared" si="1"/>
        <v>1</v>
      </c>
      <c r="H25" s="1">
        <f t="shared" si="2"/>
        <v>42761</v>
      </c>
      <c r="I25">
        <v>6681</v>
      </c>
      <c r="J25">
        <f t="shared" si="3"/>
        <v>216.12903225806451</v>
      </c>
      <c r="K25">
        <f t="shared" si="6"/>
        <v>6762</v>
      </c>
      <c r="L25">
        <f t="shared" si="7"/>
        <v>5187.0967741935465</v>
      </c>
      <c r="M25" s="6">
        <f t="shared" si="4"/>
        <v>29.912089552238807</v>
      </c>
      <c r="N25" s="6">
        <f t="shared" si="5"/>
        <v>29.912089552238807</v>
      </c>
    </row>
    <row r="26" spans="1:14" x14ac:dyDescent="0.25">
      <c r="A26" s="3" t="s">
        <v>532</v>
      </c>
      <c r="B26" s="5">
        <v>71</v>
      </c>
      <c r="E26" t="s">
        <v>534</v>
      </c>
      <c r="F26">
        <f t="shared" si="0"/>
        <v>27</v>
      </c>
      <c r="G26">
        <f t="shared" si="1"/>
        <v>1</v>
      </c>
      <c r="H26" s="1">
        <f t="shared" si="2"/>
        <v>42762</v>
      </c>
      <c r="I26">
        <v>30</v>
      </c>
      <c r="J26">
        <f t="shared" si="3"/>
        <v>216.12903225806451</v>
      </c>
      <c r="K26">
        <f t="shared" si="6"/>
        <v>6792</v>
      </c>
      <c r="L26">
        <f t="shared" si="7"/>
        <v>5403.2258064516109</v>
      </c>
      <c r="M26" s="6">
        <f t="shared" si="4"/>
        <v>-0.86119402985074622</v>
      </c>
      <c r="N26" s="6">
        <f t="shared" si="5"/>
        <v>0.86119402985074622</v>
      </c>
    </row>
    <row r="27" spans="1:14" x14ac:dyDescent="0.25">
      <c r="A27" s="3" t="s">
        <v>533</v>
      </c>
      <c r="B27" s="5">
        <v>6681</v>
      </c>
      <c r="E27" t="s">
        <v>535</v>
      </c>
      <c r="F27">
        <f t="shared" si="0"/>
        <v>28</v>
      </c>
      <c r="G27">
        <f t="shared" si="1"/>
        <v>1</v>
      </c>
      <c r="H27" s="1">
        <f t="shared" si="2"/>
        <v>42763</v>
      </c>
      <c r="I27">
        <v>-360</v>
      </c>
      <c r="J27">
        <f t="shared" si="3"/>
        <v>216.12903225806451</v>
      </c>
      <c r="K27">
        <f t="shared" si="6"/>
        <v>6432</v>
      </c>
      <c r="L27">
        <f t="shared" si="7"/>
        <v>5619.3548387096753</v>
      </c>
      <c r="M27" s="6">
        <f t="shared" si="4"/>
        <v>-2.6656716417910449</v>
      </c>
      <c r="N27" s="6">
        <f t="shared" si="5"/>
        <v>2.6656716417910449</v>
      </c>
    </row>
    <row r="28" spans="1:14" x14ac:dyDescent="0.25">
      <c r="A28" s="3" t="s">
        <v>534</v>
      </c>
      <c r="B28" s="5">
        <v>30</v>
      </c>
      <c r="E28" t="s">
        <v>536</v>
      </c>
      <c r="F28">
        <f t="shared" si="0"/>
        <v>29</v>
      </c>
      <c r="G28">
        <f t="shared" si="1"/>
        <v>1</v>
      </c>
      <c r="H28" s="1">
        <f t="shared" si="2"/>
        <v>42764</v>
      </c>
      <c r="I28">
        <v>1002</v>
      </c>
      <c r="J28">
        <f t="shared" si="3"/>
        <v>216.12903225806451</v>
      </c>
      <c r="K28">
        <f t="shared" si="6"/>
        <v>7434</v>
      </c>
      <c r="L28">
        <f t="shared" si="7"/>
        <v>5835.4838709677397</v>
      </c>
      <c r="M28" s="6">
        <f t="shared" si="4"/>
        <v>3.6361194029850745</v>
      </c>
      <c r="N28" s="6">
        <f t="shared" si="5"/>
        <v>3.6361194029850745</v>
      </c>
    </row>
    <row r="29" spans="1:14" x14ac:dyDescent="0.25">
      <c r="A29" s="3" t="s">
        <v>535</v>
      </c>
      <c r="B29" s="5">
        <v>-360</v>
      </c>
      <c r="E29" t="s">
        <v>537</v>
      </c>
      <c r="F29">
        <f t="shared" si="0"/>
        <v>30</v>
      </c>
      <c r="G29">
        <f t="shared" si="1"/>
        <v>1</v>
      </c>
      <c r="H29" s="1">
        <f t="shared" si="2"/>
        <v>42765</v>
      </c>
      <c r="I29">
        <v>200</v>
      </c>
      <c r="J29">
        <f t="shared" si="3"/>
        <v>216.12903225806451</v>
      </c>
      <c r="K29">
        <f t="shared" si="6"/>
        <v>7634</v>
      </c>
      <c r="L29">
        <f t="shared" si="7"/>
        <v>6051.6129032258041</v>
      </c>
      <c r="M29" s="6">
        <f t="shared" si="4"/>
        <v>-7.4626865671641771E-2</v>
      </c>
      <c r="N29" s="6">
        <f t="shared" si="5"/>
        <v>7.4626865671641771E-2</v>
      </c>
    </row>
    <row r="30" spans="1:14" x14ac:dyDescent="0.25">
      <c r="A30" s="3" t="s">
        <v>536</v>
      </c>
      <c r="B30" s="5">
        <v>1002</v>
      </c>
      <c r="E30" t="s">
        <v>538</v>
      </c>
      <c r="F30">
        <f t="shared" si="0"/>
        <v>31</v>
      </c>
      <c r="G30">
        <f t="shared" si="1"/>
        <v>1</v>
      </c>
      <c r="H30" s="1">
        <f t="shared" si="2"/>
        <v>42766</v>
      </c>
      <c r="I30">
        <v>300</v>
      </c>
      <c r="J30">
        <f t="shared" si="3"/>
        <v>216.12903225806451</v>
      </c>
      <c r="K30">
        <f t="shared" si="6"/>
        <v>7934</v>
      </c>
      <c r="L30">
        <f t="shared" si="7"/>
        <v>6267.7419354838685</v>
      </c>
      <c r="M30" s="6">
        <f t="shared" si="4"/>
        <v>0.38805970149253732</v>
      </c>
      <c r="N30" s="6">
        <f t="shared" si="5"/>
        <v>0.38805970149253732</v>
      </c>
    </row>
    <row r="31" spans="1:14" x14ac:dyDescent="0.25">
      <c r="A31" s="3" t="s">
        <v>537</v>
      </c>
      <c r="B31" s="5">
        <v>200</v>
      </c>
      <c r="E31" t="s">
        <v>539</v>
      </c>
      <c r="F31">
        <f t="shared" si="0"/>
        <v>1</v>
      </c>
      <c r="G31">
        <f t="shared" si="1"/>
        <v>2</v>
      </c>
      <c r="H31" s="1">
        <f t="shared" si="2"/>
        <v>42767</v>
      </c>
      <c r="I31">
        <v>55</v>
      </c>
      <c r="J31">
        <f t="shared" si="3"/>
        <v>235.71428571428572</v>
      </c>
      <c r="K31">
        <f t="shared" si="6"/>
        <v>7989</v>
      </c>
      <c r="L31">
        <f t="shared" si="7"/>
        <v>6503.4562211981538</v>
      </c>
      <c r="M31" s="6">
        <f t="shared" si="4"/>
        <v>-0.76666666666666672</v>
      </c>
      <c r="N31" s="6">
        <f t="shared" si="5"/>
        <v>0.76666666666666672</v>
      </c>
    </row>
    <row r="32" spans="1:14" x14ac:dyDescent="0.25">
      <c r="A32" s="3" t="s">
        <v>538</v>
      </c>
      <c r="B32" s="5">
        <v>300</v>
      </c>
      <c r="E32" t="s">
        <v>540</v>
      </c>
      <c r="F32">
        <f t="shared" si="0"/>
        <v>2</v>
      </c>
      <c r="G32">
        <f t="shared" si="1"/>
        <v>2</v>
      </c>
      <c r="H32" s="1">
        <f t="shared" si="2"/>
        <v>42768</v>
      </c>
      <c r="I32">
        <v>387</v>
      </c>
      <c r="J32">
        <f t="shared" si="3"/>
        <v>235.71428571428572</v>
      </c>
      <c r="K32">
        <f t="shared" si="6"/>
        <v>8376</v>
      </c>
      <c r="L32">
        <f t="shared" si="7"/>
        <v>6739.1705069124391</v>
      </c>
      <c r="M32" s="6">
        <f t="shared" si="4"/>
        <v>0.64181818181818173</v>
      </c>
      <c r="N32" s="6">
        <f t="shared" si="5"/>
        <v>0.64181818181818173</v>
      </c>
    </row>
    <row r="33" spans="1:14" x14ac:dyDescent="0.25">
      <c r="A33" s="3" t="s">
        <v>539</v>
      </c>
      <c r="B33" s="5">
        <v>55</v>
      </c>
      <c r="E33" t="s">
        <v>541</v>
      </c>
      <c r="F33">
        <f t="shared" si="0"/>
        <v>3</v>
      </c>
      <c r="G33">
        <f t="shared" si="1"/>
        <v>2</v>
      </c>
      <c r="H33" s="1">
        <f t="shared" si="2"/>
        <v>42769</v>
      </c>
      <c r="I33">
        <v>60</v>
      </c>
      <c r="J33">
        <f t="shared" si="3"/>
        <v>235.71428571428572</v>
      </c>
      <c r="K33">
        <f t="shared" si="6"/>
        <v>8436</v>
      </c>
      <c r="L33">
        <f t="shared" si="7"/>
        <v>6974.8847926267244</v>
      </c>
      <c r="M33" s="6">
        <f t="shared" si="4"/>
        <v>-0.74545454545454548</v>
      </c>
      <c r="N33" s="6">
        <f t="shared" si="5"/>
        <v>0.74545454545454548</v>
      </c>
    </row>
    <row r="34" spans="1:14" x14ac:dyDescent="0.25">
      <c r="A34" s="3" t="s">
        <v>540</v>
      </c>
      <c r="B34" s="5">
        <v>387</v>
      </c>
      <c r="E34" t="s">
        <v>542</v>
      </c>
      <c r="F34">
        <f t="shared" si="0"/>
        <v>4</v>
      </c>
      <c r="G34">
        <f t="shared" si="1"/>
        <v>2</v>
      </c>
      <c r="H34" s="1">
        <f t="shared" si="2"/>
        <v>42770</v>
      </c>
      <c r="I34">
        <v>430</v>
      </c>
      <c r="J34">
        <f t="shared" si="3"/>
        <v>235.71428571428572</v>
      </c>
      <c r="K34">
        <f t="shared" si="6"/>
        <v>8866</v>
      </c>
      <c r="L34">
        <f t="shared" si="7"/>
        <v>7210.5990783410098</v>
      </c>
      <c r="M34" s="6">
        <f t="shared" si="4"/>
        <v>0.82424242424242422</v>
      </c>
      <c r="N34" s="6">
        <f t="shared" si="5"/>
        <v>0.82424242424242422</v>
      </c>
    </row>
    <row r="35" spans="1:14" x14ac:dyDescent="0.25">
      <c r="A35" s="3" t="s">
        <v>541</v>
      </c>
      <c r="B35" s="5">
        <v>60</v>
      </c>
      <c r="E35" t="s">
        <v>543</v>
      </c>
      <c r="F35">
        <f t="shared" si="0"/>
        <v>5</v>
      </c>
      <c r="G35">
        <f t="shared" si="1"/>
        <v>2</v>
      </c>
      <c r="H35" s="1">
        <f t="shared" si="2"/>
        <v>42771</v>
      </c>
      <c r="I35">
        <v>310</v>
      </c>
      <c r="J35">
        <f t="shared" si="3"/>
        <v>235.71428571428572</v>
      </c>
      <c r="K35">
        <f t="shared" si="6"/>
        <v>9176</v>
      </c>
      <c r="L35">
        <f t="shared" si="7"/>
        <v>7446.3133640552951</v>
      </c>
      <c r="M35" s="6">
        <f t="shared" si="4"/>
        <v>0.31515151515151513</v>
      </c>
      <c r="N35" s="6">
        <f t="shared" si="5"/>
        <v>0.31515151515151513</v>
      </c>
    </row>
    <row r="36" spans="1:14" x14ac:dyDescent="0.25">
      <c r="A36" s="3" t="s">
        <v>542</v>
      </c>
      <c r="B36" s="5">
        <v>430</v>
      </c>
      <c r="E36" t="s">
        <v>544</v>
      </c>
      <c r="F36">
        <f t="shared" si="0"/>
        <v>7</v>
      </c>
      <c r="G36">
        <f t="shared" si="1"/>
        <v>2</v>
      </c>
      <c r="H36" s="1">
        <f t="shared" si="2"/>
        <v>42773</v>
      </c>
      <c r="I36">
        <v>433</v>
      </c>
      <c r="J36">
        <f t="shared" si="3"/>
        <v>235.71428571428572</v>
      </c>
      <c r="K36">
        <f t="shared" si="6"/>
        <v>9609</v>
      </c>
      <c r="L36">
        <f t="shared" si="7"/>
        <v>7682.0276497695804</v>
      </c>
      <c r="M36" s="6">
        <f t="shared" si="4"/>
        <v>0.83696969696969692</v>
      </c>
      <c r="N36" s="6">
        <f t="shared" si="5"/>
        <v>0.83696969696969692</v>
      </c>
    </row>
    <row r="37" spans="1:14" x14ac:dyDescent="0.25">
      <c r="A37" s="3" t="s">
        <v>543</v>
      </c>
      <c r="B37" s="5">
        <v>310</v>
      </c>
      <c r="E37" t="s">
        <v>545</v>
      </c>
      <c r="F37">
        <f t="shared" si="0"/>
        <v>9</v>
      </c>
      <c r="G37">
        <f t="shared" si="1"/>
        <v>2</v>
      </c>
      <c r="H37" s="1">
        <f t="shared" si="2"/>
        <v>42775</v>
      </c>
      <c r="I37">
        <v>40</v>
      </c>
      <c r="J37">
        <f t="shared" si="3"/>
        <v>235.71428571428572</v>
      </c>
      <c r="K37">
        <f t="shared" si="6"/>
        <v>9649</v>
      </c>
      <c r="L37">
        <f t="shared" si="7"/>
        <v>7917.7419354838657</v>
      </c>
      <c r="M37" s="6">
        <f t="shared" si="4"/>
        <v>-0.83030303030303032</v>
      </c>
      <c r="N37" s="6">
        <f t="shared" si="5"/>
        <v>0.83030303030303032</v>
      </c>
    </row>
    <row r="38" spans="1:14" x14ac:dyDescent="0.25">
      <c r="A38" s="3" t="s">
        <v>544</v>
      </c>
      <c r="B38" s="5">
        <v>433</v>
      </c>
      <c r="E38" t="s">
        <v>546</v>
      </c>
      <c r="F38">
        <f t="shared" si="0"/>
        <v>10</v>
      </c>
      <c r="G38">
        <f t="shared" si="1"/>
        <v>2</v>
      </c>
      <c r="H38" s="1">
        <f t="shared" si="2"/>
        <v>42776</v>
      </c>
      <c r="I38">
        <v>20</v>
      </c>
      <c r="J38">
        <f t="shared" si="3"/>
        <v>235.71428571428572</v>
      </c>
      <c r="K38">
        <f t="shared" si="6"/>
        <v>9669</v>
      </c>
      <c r="L38">
        <f t="shared" si="7"/>
        <v>8153.4562211981511</v>
      </c>
      <c r="M38" s="6">
        <f t="shared" si="4"/>
        <v>-0.91515151515151516</v>
      </c>
      <c r="N38" s="6">
        <f t="shared" si="5"/>
        <v>0.91515151515151516</v>
      </c>
    </row>
    <row r="39" spans="1:14" x14ac:dyDescent="0.25">
      <c r="A39" s="3" t="s">
        <v>545</v>
      </c>
      <c r="B39" s="5">
        <v>40</v>
      </c>
      <c r="E39" t="s">
        <v>547</v>
      </c>
      <c r="F39">
        <f t="shared" si="0"/>
        <v>11</v>
      </c>
      <c r="G39">
        <f t="shared" si="1"/>
        <v>2</v>
      </c>
      <c r="H39" s="1">
        <f t="shared" si="2"/>
        <v>42777</v>
      </c>
      <c r="I39">
        <v>366</v>
      </c>
      <c r="J39">
        <f t="shared" si="3"/>
        <v>235.71428571428572</v>
      </c>
      <c r="K39">
        <f t="shared" si="6"/>
        <v>10035</v>
      </c>
      <c r="L39">
        <f t="shared" si="7"/>
        <v>8389.1705069124364</v>
      </c>
      <c r="M39" s="6">
        <f t="shared" si="4"/>
        <v>0.55272727272727262</v>
      </c>
      <c r="N39" s="6">
        <f t="shared" si="5"/>
        <v>0.55272727272727262</v>
      </c>
    </row>
    <row r="40" spans="1:14" x14ac:dyDescent="0.25">
      <c r="A40" s="3" t="s">
        <v>546</v>
      </c>
      <c r="B40" s="5">
        <v>20</v>
      </c>
      <c r="E40" t="s">
        <v>548</v>
      </c>
      <c r="F40">
        <f t="shared" si="0"/>
        <v>14</v>
      </c>
      <c r="G40">
        <f t="shared" si="1"/>
        <v>2</v>
      </c>
      <c r="H40" s="1">
        <f t="shared" si="2"/>
        <v>42780</v>
      </c>
      <c r="I40">
        <v>950</v>
      </c>
      <c r="J40">
        <f t="shared" si="3"/>
        <v>235.71428571428572</v>
      </c>
      <c r="K40">
        <f t="shared" si="6"/>
        <v>10985</v>
      </c>
      <c r="L40">
        <f t="shared" si="7"/>
        <v>8624.8847926267226</v>
      </c>
      <c r="M40" s="6">
        <f t="shared" si="4"/>
        <v>3.0303030303030298</v>
      </c>
      <c r="N40" s="6">
        <f t="shared" si="5"/>
        <v>3.0303030303030298</v>
      </c>
    </row>
    <row r="41" spans="1:14" x14ac:dyDescent="0.25">
      <c r="A41" s="3" t="s">
        <v>547</v>
      </c>
      <c r="B41" s="5">
        <v>366</v>
      </c>
      <c r="E41" t="s">
        <v>549</v>
      </c>
      <c r="F41">
        <f t="shared" si="0"/>
        <v>17</v>
      </c>
      <c r="G41">
        <f t="shared" si="1"/>
        <v>2</v>
      </c>
      <c r="H41" s="1">
        <f t="shared" si="2"/>
        <v>42783</v>
      </c>
      <c r="I41">
        <v>558</v>
      </c>
      <c r="J41">
        <f t="shared" si="3"/>
        <v>235.71428571428572</v>
      </c>
      <c r="K41">
        <f t="shared" si="6"/>
        <v>11543</v>
      </c>
      <c r="L41">
        <f t="shared" si="7"/>
        <v>8860.5990783410089</v>
      </c>
      <c r="M41" s="6">
        <f t="shared" si="4"/>
        <v>1.3672727272727272</v>
      </c>
      <c r="N41" s="6">
        <f t="shared" si="5"/>
        <v>1.3672727272727272</v>
      </c>
    </row>
    <row r="42" spans="1:14" x14ac:dyDescent="0.25">
      <c r="A42" s="3" t="s">
        <v>548</v>
      </c>
      <c r="B42" s="5">
        <v>950</v>
      </c>
      <c r="E42" t="s">
        <v>550</v>
      </c>
      <c r="F42">
        <f t="shared" si="0"/>
        <v>18</v>
      </c>
      <c r="G42">
        <f t="shared" si="1"/>
        <v>2</v>
      </c>
      <c r="H42" s="1">
        <f t="shared" si="2"/>
        <v>42784</v>
      </c>
      <c r="I42">
        <v>1488</v>
      </c>
      <c r="J42">
        <f t="shared" si="3"/>
        <v>235.71428571428572</v>
      </c>
      <c r="K42">
        <f t="shared" si="6"/>
        <v>13031</v>
      </c>
      <c r="L42">
        <f t="shared" si="7"/>
        <v>9096.3133640552951</v>
      </c>
      <c r="M42" s="6">
        <f t="shared" si="4"/>
        <v>5.3127272727272725</v>
      </c>
      <c r="N42" s="6">
        <f t="shared" si="5"/>
        <v>5.3127272727272725</v>
      </c>
    </row>
    <row r="43" spans="1:14" x14ac:dyDescent="0.25">
      <c r="A43" s="3" t="s">
        <v>549</v>
      </c>
      <c r="B43" s="5">
        <v>558</v>
      </c>
      <c r="E43" t="s">
        <v>551</v>
      </c>
      <c r="F43">
        <f t="shared" si="0"/>
        <v>19</v>
      </c>
      <c r="G43">
        <f t="shared" si="1"/>
        <v>2</v>
      </c>
      <c r="H43" s="1">
        <f t="shared" si="2"/>
        <v>42785</v>
      </c>
      <c r="I43">
        <v>647</v>
      </c>
      <c r="J43">
        <f t="shared" si="3"/>
        <v>235.71428571428572</v>
      </c>
      <c r="K43">
        <f t="shared" si="6"/>
        <v>13678</v>
      </c>
      <c r="L43">
        <f t="shared" si="7"/>
        <v>9332.0276497695813</v>
      </c>
      <c r="M43" s="6">
        <f t="shared" si="4"/>
        <v>1.7448484848484846</v>
      </c>
      <c r="N43" s="6">
        <f t="shared" si="5"/>
        <v>1.7448484848484846</v>
      </c>
    </row>
    <row r="44" spans="1:14" x14ac:dyDescent="0.25">
      <c r="A44" s="3" t="s">
        <v>550</v>
      </c>
      <c r="B44" s="5">
        <v>1488</v>
      </c>
      <c r="E44" t="s">
        <v>552</v>
      </c>
      <c r="F44">
        <f t="shared" si="0"/>
        <v>20</v>
      </c>
      <c r="G44">
        <f t="shared" si="1"/>
        <v>2</v>
      </c>
      <c r="H44" s="1">
        <f t="shared" si="2"/>
        <v>42786</v>
      </c>
      <c r="I44">
        <v>-665</v>
      </c>
      <c r="J44">
        <f t="shared" si="3"/>
        <v>235.71428571428572</v>
      </c>
      <c r="K44">
        <f t="shared" si="6"/>
        <v>13013</v>
      </c>
      <c r="L44">
        <f t="shared" si="7"/>
        <v>9567.7419354838676</v>
      </c>
      <c r="M44" s="6">
        <f t="shared" si="4"/>
        <v>-3.8212121212121213</v>
      </c>
      <c r="N44" s="6">
        <f t="shared" si="5"/>
        <v>3.8212121212121213</v>
      </c>
    </row>
    <row r="45" spans="1:14" x14ac:dyDescent="0.25">
      <c r="A45" s="3" t="s">
        <v>551</v>
      </c>
      <c r="B45" s="5">
        <v>647</v>
      </c>
      <c r="E45" t="s">
        <v>553</v>
      </c>
      <c r="F45">
        <f t="shared" si="0"/>
        <v>21</v>
      </c>
      <c r="G45">
        <f t="shared" si="1"/>
        <v>2</v>
      </c>
      <c r="H45" s="1">
        <f t="shared" si="2"/>
        <v>42787</v>
      </c>
      <c r="I45">
        <v>659</v>
      </c>
      <c r="J45">
        <f t="shared" si="3"/>
        <v>235.71428571428572</v>
      </c>
      <c r="K45">
        <f t="shared" si="6"/>
        <v>13672</v>
      </c>
      <c r="L45">
        <f t="shared" si="7"/>
        <v>9803.4562211981538</v>
      </c>
      <c r="M45" s="6">
        <f t="shared" si="4"/>
        <v>1.7957575757575757</v>
      </c>
      <c r="N45" s="6">
        <f t="shared" si="5"/>
        <v>1.7957575757575757</v>
      </c>
    </row>
    <row r="46" spans="1:14" x14ac:dyDescent="0.25">
      <c r="A46" s="3" t="s">
        <v>552</v>
      </c>
      <c r="B46" s="5">
        <v>-665</v>
      </c>
      <c r="E46" t="s">
        <v>554</v>
      </c>
      <c r="F46">
        <f t="shared" si="0"/>
        <v>25</v>
      </c>
      <c r="G46">
        <f t="shared" si="1"/>
        <v>2</v>
      </c>
      <c r="H46" s="1">
        <f t="shared" si="2"/>
        <v>42791</v>
      </c>
      <c r="I46">
        <v>605</v>
      </c>
      <c r="J46">
        <f t="shared" si="3"/>
        <v>235.71428571428572</v>
      </c>
      <c r="K46">
        <f t="shared" si="6"/>
        <v>14277</v>
      </c>
      <c r="L46">
        <f t="shared" si="7"/>
        <v>10039.17050691244</v>
      </c>
      <c r="M46" s="6">
        <f t="shared" si="4"/>
        <v>1.5666666666666667</v>
      </c>
      <c r="N46" s="6">
        <f t="shared" si="5"/>
        <v>1.5666666666666667</v>
      </c>
    </row>
    <row r="47" spans="1:14" x14ac:dyDescent="0.25">
      <c r="A47" s="3" t="s">
        <v>553</v>
      </c>
      <c r="B47" s="5">
        <v>659</v>
      </c>
      <c r="E47" t="s">
        <v>555</v>
      </c>
      <c r="F47">
        <f t="shared" si="0"/>
        <v>26</v>
      </c>
      <c r="G47">
        <f t="shared" si="1"/>
        <v>2</v>
      </c>
      <c r="H47" s="1">
        <f t="shared" si="2"/>
        <v>42792</v>
      </c>
      <c r="I47">
        <v>130</v>
      </c>
      <c r="J47">
        <f t="shared" si="3"/>
        <v>235.71428571428572</v>
      </c>
      <c r="K47">
        <f t="shared" si="6"/>
        <v>14407</v>
      </c>
      <c r="L47">
        <f t="shared" si="7"/>
        <v>10274.884792626726</v>
      </c>
      <c r="M47" s="6">
        <f t="shared" si="4"/>
        <v>-0.44848484848484849</v>
      </c>
      <c r="N47" s="6">
        <f t="shared" si="5"/>
        <v>0.44848484848484849</v>
      </c>
    </row>
    <row r="48" spans="1:14" x14ac:dyDescent="0.25">
      <c r="A48" s="3" t="s">
        <v>554</v>
      </c>
      <c r="B48" s="5">
        <v>605</v>
      </c>
      <c r="E48" t="s">
        <v>556</v>
      </c>
      <c r="F48">
        <f t="shared" si="0"/>
        <v>28</v>
      </c>
      <c r="G48">
        <f t="shared" si="1"/>
        <v>2</v>
      </c>
      <c r="H48" s="1">
        <f t="shared" si="2"/>
        <v>42794</v>
      </c>
      <c r="I48">
        <v>473</v>
      </c>
      <c r="J48">
        <f t="shared" si="3"/>
        <v>235.71428571428572</v>
      </c>
      <c r="K48">
        <f t="shared" si="6"/>
        <v>14880</v>
      </c>
      <c r="L48">
        <f t="shared" si="7"/>
        <v>10510.599078341013</v>
      </c>
      <c r="M48" s="6">
        <f t="shared" si="4"/>
        <v>1.0066666666666666</v>
      </c>
      <c r="N48" s="6">
        <f t="shared" si="5"/>
        <v>1.0066666666666666</v>
      </c>
    </row>
    <row r="49" spans="1:14" x14ac:dyDescent="0.25">
      <c r="A49" s="3" t="s">
        <v>555</v>
      </c>
      <c r="B49" s="5">
        <v>130</v>
      </c>
      <c r="E49" t="s">
        <v>557</v>
      </c>
      <c r="F49">
        <f t="shared" si="0"/>
        <v>4</v>
      </c>
      <c r="G49">
        <f t="shared" si="1"/>
        <v>3</v>
      </c>
      <c r="H49" s="1">
        <f t="shared" si="2"/>
        <v>42798</v>
      </c>
      <c r="I49">
        <v>1760</v>
      </c>
      <c r="J49">
        <f t="shared" si="3"/>
        <v>222.58064516129033</v>
      </c>
      <c r="K49">
        <f t="shared" si="6"/>
        <v>16640</v>
      </c>
      <c r="L49">
        <f t="shared" si="7"/>
        <v>10733.179723502302</v>
      </c>
      <c r="M49" s="6">
        <f t="shared" si="4"/>
        <v>6.9072463768115941</v>
      </c>
      <c r="N49" s="6">
        <f t="shared" si="5"/>
        <v>6.9072463768115941</v>
      </c>
    </row>
    <row r="50" spans="1:14" x14ac:dyDescent="0.25">
      <c r="A50" s="3" t="s">
        <v>556</v>
      </c>
      <c r="B50" s="5">
        <v>473</v>
      </c>
      <c r="E50" t="s">
        <v>558</v>
      </c>
      <c r="F50">
        <f t="shared" si="0"/>
        <v>5</v>
      </c>
      <c r="G50">
        <f t="shared" si="1"/>
        <v>3</v>
      </c>
      <c r="H50" s="1">
        <f t="shared" si="2"/>
        <v>42799</v>
      </c>
      <c r="I50">
        <v>1300</v>
      </c>
      <c r="J50">
        <f t="shared" si="3"/>
        <v>222.58064516129033</v>
      </c>
      <c r="K50">
        <f t="shared" si="6"/>
        <v>17940</v>
      </c>
      <c r="L50">
        <f t="shared" si="7"/>
        <v>10955.760368663592</v>
      </c>
      <c r="M50" s="6">
        <f t="shared" si="4"/>
        <v>4.8405797101449277</v>
      </c>
      <c r="N50" s="6">
        <f t="shared" si="5"/>
        <v>4.8405797101449277</v>
      </c>
    </row>
    <row r="51" spans="1:14" x14ac:dyDescent="0.25">
      <c r="A51" s="3" t="s">
        <v>557</v>
      </c>
      <c r="B51" s="5">
        <v>1760</v>
      </c>
      <c r="E51" t="s">
        <v>559</v>
      </c>
      <c r="F51">
        <f t="shared" si="0"/>
        <v>7</v>
      </c>
      <c r="G51">
        <f t="shared" si="1"/>
        <v>3</v>
      </c>
      <c r="H51" s="1">
        <f t="shared" si="2"/>
        <v>42801</v>
      </c>
      <c r="I51">
        <v>34</v>
      </c>
      <c r="J51">
        <f t="shared" si="3"/>
        <v>222.58064516129033</v>
      </c>
      <c r="K51">
        <f t="shared" si="6"/>
        <v>17974</v>
      </c>
      <c r="L51">
        <f t="shared" si="7"/>
        <v>11178.341013824882</v>
      </c>
      <c r="M51" s="6">
        <f t="shared" si="4"/>
        <v>-0.8472463768115942</v>
      </c>
      <c r="N51" s="6">
        <f t="shared" si="5"/>
        <v>0.8472463768115942</v>
      </c>
    </row>
    <row r="52" spans="1:14" x14ac:dyDescent="0.25">
      <c r="A52" s="3" t="s">
        <v>558</v>
      </c>
      <c r="B52" s="5">
        <v>1300</v>
      </c>
      <c r="E52" t="s">
        <v>560</v>
      </c>
      <c r="F52">
        <f t="shared" si="0"/>
        <v>11</v>
      </c>
      <c r="G52">
        <f t="shared" si="1"/>
        <v>3</v>
      </c>
      <c r="H52" s="1">
        <f t="shared" si="2"/>
        <v>42805</v>
      </c>
      <c r="I52">
        <v>904</v>
      </c>
      <c r="J52">
        <f t="shared" si="3"/>
        <v>222.58064516129033</v>
      </c>
      <c r="K52">
        <f t="shared" si="6"/>
        <v>18878</v>
      </c>
      <c r="L52">
        <f t="shared" si="7"/>
        <v>11400.921658986172</v>
      </c>
      <c r="M52" s="6">
        <f t="shared" si="4"/>
        <v>3.0614492753623184</v>
      </c>
      <c r="N52" s="6">
        <f t="shared" si="5"/>
        <v>3.0614492753623184</v>
      </c>
    </row>
    <row r="53" spans="1:14" x14ac:dyDescent="0.25">
      <c r="A53" s="3" t="s">
        <v>559</v>
      </c>
      <c r="B53" s="5">
        <v>34</v>
      </c>
      <c r="E53" t="s">
        <v>561</v>
      </c>
      <c r="F53">
        <f t="shared" si="0"/>
        <v>12</v>
      </c>
      <c r="G53">
        <f t="shared" si="1"/>
        <v>3</v>
      </c>
      <c r="H53" s="1">
        <f t="shared" si="2"/>
        <v>42806</v>
      </c>
      <c r="I53">
        <v>400</v>
      </c>
      <c r="J53">
        <f t="shared" si="3"/>
        <v>222.58064516129033</v>
      </c>
      <c r="K53">
        <f t="shared" si="6"/>
        <v>19278</v>
      </c>
      <c r="L53">
        <f t="shared" si="7"/>
        <v>11623.502304147461</v>
      </c>
      <c r="M53" s="6">
        <f t="shared" si="4"/>
        <v>0.79710144927536219</v>
      </c>
      <c r="N53" s="6">
        <f t="shared" si="5"/>
        <v>0.79710144927536219</v>
      </c>
    </row>
    <row r="54" spans="1:14" x14ac:dyDescent="0.25">
      <c r="A54" s="3" t="s">
        <v>560</v>
      </c>
      <c r="B54" s="5">
        <v>904</v>
      </c>
      <c r="E54" t="s">
        <v>562</v>
      </c>
      <c r="F54">
        <f t="shared" si="0"/>
        <v>16</v>
      </c>
      <c r="G54">
        <f t="shared" si="1"/>
        <v>3</v>
      </c>
      <c r="H54" s="1">
        <f t="shared" si="2"/>
        <v>42810</v>
      </c>
      <c r="I54">
        <v>220</v>
      </c>
      <c r="J54">
        <f t="shared" si="3"/>
        <v>222.58064516129033</v>
      </c>
      <c r="K54">
        <f t="shared" si="6"/>
        <v>19498</v>
      </c>
      <c r="L54">
        <f t="shared" si="7"/>
        <v>11846.082949308751</v>
      </c>
      <c r="M54" s="6">
        <f t="shared" si="4"/>
        <v>-1.1594202898550777E-2</v>
      </c>
      <c r="N54" s="6">
        <f t="shared" si="5"/>
        <v>1.1594202898550777E-2</v>
      </c>
    </row>
    <row r="55" spans="1:14" x14ac:dyDescent="0.25">
      <c r="A55" s="3" t="s">
        <v>561</v>
      </c>
      <c r="B55" s="5">
        <v>400</v>
      </c>
      <c r="E55" t="s">
        <v>563</v>
      </c>
      <c r="F55">
        <f t="shared" si="0"/>
        <v>19</v>
      </c>
      <c r="G55">
        <f t="shared" si="1"/>
        <v>3</v>
      </c>
      <c r="H55" s="1">
        <f t="shared" si="2"/>
        <v>42813</v>
      </c>
      <c r="I55">
        <v>-3000</v>
      </c>
      <c r="J55">
        <f t="shared" si="3"/>
        <v>222.58064516129033</v>
      </c>
      <c r="K55">
        <f t="shared" si="6"/>
        <v>16498</v>
      </c>
      <c r="L55">
        <f t="shared" si="7"/>
        <v>12068.663594470041</v>
      </c>
      <c r="M55" s="6">
        <f t="shared" si="4"/>
        <v>-14.478260869565217</v>
      </c>
      <c r="N55" s="6">
        <f t="shared" si="5"/>
        <v>14.478260869565217</v>
      </c>
    </row>
    <row r="56" spans="1:14" x14ac:dyDescent="0.25">
      <c r="A56" s="3" t="s">
        <v>562</v>
      </c>
      <c r="B56" s="5">
        <v>220</v>
      </c>
      <c r="E56" t="s">
        <v>564</v>
      </c>
      <c r="F56">
        <f t="shared" si="0"/>
        <v>20</v>
      </c>
      <c r="G56">
        <f t="shared" si="1"/>
        <v>3</v>
      </c>
      <c r="H56" s="1">
        <f t="shared" si="2"/>
        <v>42814</v>
      </c>
      <c r="I56">
        <v>310</v>
      </c>
      <c r="J56">
        <f t="shared" si="3"/>
        <v>222.58064516129033</v>
      </c>
      <c r="K56">
        <f t="shared" si="6"/>
        <v>16808</v>
      </c>
      <c r="L56">
        <f t="shared" si="7"/>
        <v>12291.244239631331</v>
      </c>
      <c r="M56" s="6">
        <f t="shared" si="4"/>
        <v>0.39275362318840573</v>
      </c>
      <c r="N56" s="6">
        <f t="shared" si="5"/>
        <v>0.39275362318840573</v>
      </c>
    </row>
    <row r="57" spans="1:14" x14ac:dyDescent="0.25">
      <c r="A57" s="3" t="s">
        <v>563</v>
      </c>
      <c r="B57" s="5">
        <v>-3000</v>
      </c>
      <c r="E57" t="s">
        <v>565</v>
      </c>
      <c r="F57">
        <f t="shared" si="0"/>
        <v>22</v>
      </c>
      <c r="G57">
        <f t="shared" si="1"/>
        <v>3</v>
      </c>
      <c r="H57" s="1">
        <f t="shared" si="2"/>
        <v>42816</v>
      </c>
      <c r="I57">
        <v>294</v>
      </c>
      <c r="J57">
        <f t="shared" si="3"/>
        <v>222.58064516129033</v>
      </c>
      <c r="K57">
        <f t="shared" si="6"/>
        <v>17102</v>
      </c>
      <c r="L57">
        <f t="shared" si="7"/>
        <v>12513.824884792621</v>
      </c>
      <c r="M57" s="6">
        <f t="shared" si="4"/>
        <v>0.32086956521739124</v>
      </c>
      <c r="N57" s="6">
        <f t="shared" si="5"/>
        <v>0.32086956521739124</v>
      </c>
    </row>
    <row r="58" spans="1:14" x14ac:dyDescent="0.25">
      <c r="A58" s="3" t="s">
        <v>564</v>
      </c>
      <c r="B58" s="5">
        <v>310</v>
      </c>
      <c r="E58" t="s">
        <v>566</v>
      </c>
      <c r="F58">
        <f t="shared" si="0"/>
        <v>23</v>
      </c>
      <c r="G58">
        <f t="shared" si="1"/>
        <v>3</v>
      </c>
      <c r="H58" s="1">
        <f t="shared" si="2"/>
        <v>42817</v>
      </c>
      <c r="I58">
        <v>430</v>
      </c>
      <c r="J58">
        <f t="shared" si="3"/>
        <v>222.58064516129033</v>
      </c>
      <c r="K58">
        <f t="shared" si="6"/>
        <v>17532</v>
      </c>
      <c r="L58">
        <f t="shared" si="7"/>
        <v>12736.40552995391</v>
      </c>
      <c r="M58" s="6">
        <f t="shared" si="4"/>
        <v>0.93188405797101437</v>
      </c>
      <c r="N58" s="6">
        <f t="shared" si="5"/>
        <v>0.93188405797101437</v>
      </c>
    </row>
    <row r="59" spans="1:14" x14ac:dyDescent="0.25">
      <c r="A59" s="3" t="s">
        <v>565</v>
      </c>
      <c r="B59" s="5">
        <v>294</v>
      </c>
      <c r="E59" t="s">
        <v>567</v>
      </c>
      <c r="F59">
        <f t="shared" si="0"/>
        <v>24</v>
      </c>
      <c r="G59">
        <f t="shared" si="1"/>
        <v>3</v>
      </c>
      <c r="H59" s="1">
        <f t="shared" si="2"/>
        <v>42818</v>
      </c>
      <c r="I59">
        <v>3300</v>
      </c>
      <c r="J59">
        <f t="shared" si="3"/>
        <v>222.58064516129033</v>
      </c>
      <c r="K59">
        <f t="shared" si="6"/>
        <v>20832</v>
      </c>
      <c r="L59">
        <f t="shared" si="7"/>
        <v>12958.9861751152</v>
      </c>
      <c r="M59" s="6">
        <f t="shared" si="4"/>
        <v>13.826086956521738</v>
      </c>
      <c r="N59" s="6">
        <f t="shared" si="5"/>
        <v>13.826086956521738</v>
      </c>
    </row>
    <row r="60" spans="1:14" x14ac:dyDescent="0.25">
      <c r="A60" s="3" t="s">
        <v>566</v>
      </c>
      <c r="B60" s="5">
        <v>430</v>
      </c>
      <c r="E60" t="s">
        <v>568</v>
      </c>
      <c r="F60">
        <f t="shared" si="0"/>
        <v>25</v>
      </c>
      <c r="G60">
        <f t="shared" si="1"/>
        <v>3</v>
      </c>
      <c r="H60" s="1">
        <f t="shared" si="2"/>
        <v>42819</v>
      </c>
      <c r="I60">
        <v>468</v>
      </c>
      <c r="J60">
        <f t="shared" si="3"/>
        <v>222.58064516129033</v>
      </c>
      <c r="K60">
        <f t="shared" si="6"/>
        <v>21300</v>
      </c>
      <c r="L60">
        <f t="shared" si="7"/>
        <v>13181.56682027649</v>
      </c>
      <c r="M60" s="6">
        <f t="shared" si="4"/>
        <v>1.1026086956521739</v>
      </c>
      <c r="N60" s="6">
        <f t="shared" si="5"/>
        <v>1.1026086956521739</v>
      </c>
    </row>
    <row r="61" spans="1:14" x14ac:dyDescent="0.25">
      <c r="A61" s="3" t="s">
        <v>567</v>
      </c>
      <c r="B61" s="5">
        <v>3300</v>
      </c>
      <c r="E61" t="s">
        <v>569</v>
      </c>
      <c r="F61">
        <f t="shared" si="0"/>
        <v>26</v>
      </c>
      <c r="G61">
        <f t="shared" si="1"/>
        <v>3</v>
      </c>
      <c r="H61" s="1">
        <f t="shared" si="2"/>
        <v>42820</v>
      </c>
      <c r="I61">
        <v>264</v>
      </c>
      <c r="J61">
        <f t="shared" si="3"/>
        <v>222.58064516129033</v>
      </c>
      <c r="K61">
        <f t="shared" si="6"/>
        <v>21564</v>
      </c>
      <c r="L61">
        <f t="shared" si="7"/>
        <v>13404.14746543778</v>
      </c>
      <c r="M61" s="6">
        <f t="shared" si="4"/>
        <v>0.18608695652173907</v>
      </c>
      <c r="N61" s="6">
        <f t="shared" si="5"/>
        <v>0.18608695652173907</v>
      </c>
    </row>
    <row r="62" spans="1:14" x14ac:dyDescent="0.25">
      <c r="A62" s="3" t="s">
        <v>568</v>
      </c>
      <c r="B62" s="5">
        <v>468</v>
      </c>
      <c r="E62" t="s">
        <v>570</v>
      </c>
      <c r="F62">
        <f t="shared" si="0"/>
        <v>29</v>
      </c>
      <c r="G62">
        <f t="shared" si="1"/>
        <v>3</v>
      </c>
      <c r="H62" s="1">
        <f t="shared" si="2"/>
        <v>42823</v>
      </c>
      <c r="I62">
        <v>1130</v>
      </c>
      <c r="J62">
        <f t="shared" si="3"/>
        <v>222.58064516129033</v>
      </c>
      <c r="K62">
        <f t="shared" si="6"/>
        <v>22694</v>
      </c>
      <c r="L62">
        <f t="shared" si="7"/>
        <v>13626.72811059907</v>
      </c>
      <c r="M62" s="6">
        <f t="shared" si="4"/>
        <v>4.0768115942028977</v>
      </c>
      <c r="N62" s="6">
        <f t="shared" si="5"/>
        <v>4.0768115942028977</v>
      </c>
    </row>
    <row r="63" spans="1:14" x14ac:dyDescent="0.25">
      <c r="A63" s="3" t="s">
        <v>569</v>
      </c>
      <c r="B63" s="5">
        <v>264</v>
      </c>
      <c r="E63" t="s">
        <v>571</v>
      </c>
      <c r="F63">
        <f t="shared" si="0"/>
        <v>30</v>
      </c>
      <c r="G63">
        <f t="shared" si="1"/>
        <v>3</v>
      </c>
      <c r="H63" s="1">
        <f t="shared" si="2"/>
        <v>42824</v>
      </c>
      <c r="I63">
        <v>100</v>
      </c>
      <c r="J63">
        <f t="shared" si="3"/>
        <v>222.58064516129033</v>
      </c>
      <c r="K63">
        <f t="shared" si="6"/>
        <v>22794</v>
      </c>
      <c r="L63">
        <f t="shared" si="7"/>
        <v>13849.308755760359</v>
      </c>
      <c r="M63" s="6">
        <f t="shared" si="4"/>
        <v>-0.55072463768115942</v>
      </c>
      <c r="N63" s="6">
        <f t="shared" si="5"/>
        <v>0.55072463768115942</v>
      </c>
    </row>
    <row r="64" spans="1:14" x14ac:dyDescent="0.25">
      <c r="A64" s="3" t="s">
        <v>570</v>
      </c>
      <c r="B64" s="5">
        <v>1130</v>
      </c>
      <c r="E64" t="s">
        <v>572</v>
      </c>
      <c r="F64">
        <f t="shared" si="0"/>
        <v>31</v>
      </c>
      <c r="G64">
        <f t="shared" si="1"/>
        <v>3</v>
      </c>
      <c r="H64" s="1">
        <f t="shared" si="2"/>
        <v>42825</v>
      </c>
      <c r="I64">
        <v>240</v>
      </c>
      <c r="J64">
        <f t="shared" si="3"/>
        <v>222.58064516129033</v>
      </c>
      <c r="K64">
        <f t="shared" si="6"/>
        <v>23034</v>
      </c>
      <c r="L64">
        <f t="shared" si="7"/>
        <v>14071.889400921649</v>
      </c>
      <c r="M64" s="6">
        <f t="shared" si="4"/>
        <v>7.8260869565217328E-2</v>
      </c>
      <c r="N64" s="6">
        <f t="shared" si="5"/>
        <v>7.8260869565217328E-2</v>
      </c>
    </row>
    <row r="65" spans="1:14" x14ac:dyDescent="0.25">
      <c r="A65" s="3" t="s">
        <v>571</v>
      </c>
      <c r="B65" s="5">
        <v>100</v>
      </c>
      <c r="E65" t="s">
        <v>573</v>
      </c>
      <c r="F65">
        <f t="shared" si="0"/>
        <v>1</v>
      </c>
      <c r="G65">
        <f t="shared" si="1"/>
        <v>4</v>
      </c>
      <c r="H65" s="1">
        <f t="shared" si="2"/>
        <v>42826</v>
      </c>
      <c r="I65">
        <v>198</v>
      </c>
      <c r="J65">
        <f t="shared" si="3"/>
        <v>550</v>
      </c>
      <c r="K65">
        <f t="shared" si="6"/>
        <v>23232</v>
      </c>
      <c r="L65">
        <f t="shared" si="7"/>
        <v>14621.889400921649</v>
      </c>
      <c r="M65" s="6">
        <f t="shared" si="4"/>
        <v>-0.64</v>
      </c>
      <c r="N65" s="6">
        <f t="shared" si="5"/>
        <v>0.64</v>
      </c>
    </row>
    <row r="66" spans="1:14" x14ac:dyDescent="0.25">
      <c r="A66" s="3" t="s">
        <v>572</v>
      </c>
      <c r="B66" s="5">
        <v>240</v>
      </c>
      <c r="E66" t="s">
        <v>574</v>
      </c>
      <c r="F66">
        <f t="shared" ref="F66:F129" si="8">DAY(E66)</f>
        <v>2</v>
      </c>
      <c r="G66">
        <f t="shared" ref="G66:G129" si="9">MONTH(E66)</f>
        <v>4</v>
      </c>
      <c r="H66" s="1">
        <f t="shared" ref="H66:H129" si="10">DATE(2017,G66,F66)</f>
        <v>42827</v>
      </c>
      <c r="I66">
        <v>1078</v>
      </c>
      <c r="J66">
        <f t="shared" ref="J66:J129" si="11">VLOOKUP(G66,$P$2:$R$13,3,0)/VLOOKUP(G66,$P$2:$Q$13,2,0)</f>
        <v>550</v>
      </c>
      <c r="K66">
        <f t="shared" si="6"/>
        <v>24310</v>
      </c>
      <c r="L66">
        <f t="shared" si="7"/>
        <v>15171.889400921649</v>
      </c>
      <c r="M66" s="6">
        <f t="shared" ref="M66:M129" si="12">(I66-J66)/J66</f>
        <v>0.96</v>
      </c>
      <c r="N66" s="6">
        <f t="shared" ref="N66:N129" si="13">ABS(M66)</f>
        <v>0.96</v>
      </c>
    </row>
    <row r="67" spans="1:14" x14ac:dyDescent="0.25">
      <c r="A67" s="3" t="s">
        <v>573</v>
      </c>
      <c r="B67" s="5">
        <v>198</v>
      </c>
      <c r="E67" t="s">
        <v>575</v>
      </c>
      <c r="F67">
        <f t="shared" si="8"/>
        <v>3</v>
      </c>
      <c r="G67">
        <f t="shared" si="9"/>
        <v>4</v>
      </c>
      <c r="H67" s="1">
        <f t="shared" si="10"/>
        <v>42828</v>
      </c>
      <c r="I67">
        <v>-222</v>
      </c>
      <c r="J67">
        <f t="shared" si="11"/>
        <v>550</v>
      </c>
      <c r="K67">
        <f t="shared" ref="K67:K130" si="14">K66+I67</f>
        <v>24088</v>
      </c>
      <c r="L67">
        <f t="shared" ref="L67:L130" si="15">L66+J67</f>
        <v>15721.889400921649</v>
      </c>
      <c r="M67" s="6">
        <f t="shared" si="12"/>
        <v>-1.4036363636363636</v>
      </c>
      <c r="N67" s="6">
        <f t="shared" si="13"/>
        <v>1.4036363636363636</v>
      </c>
    </row>
    <row r="68" spans="1:14" x14ac:dyDescent="0.25">
      <c r="A68" s="3" t="s">
        <v>574</v>
      </c>
      <c r="B68" s="5">
        <v>1078</v>
      </c>
      <c r="E68" t="s">
        <v>576</v>
      </c>
      <c r="F68">
        <f t="shared" si="8"/>
        <v>4</v>
      </c>
      <c r="G68">
        <f t="shared" si="9"/>
        <v>4</v>
      </c>
      <c r="H68" s="1">
        <f t="shared" si="10"/>
        <v>42829</v>
      </c>
      <c r="I68">
        <v>545</v>
      </c>
      <c r="J68">
        <f t="shared" si="11"/>
        <v>550</v>
      </c>
      <c r="K68">
        <f t="shared" si="14"/>
        <v>24633</v>
      </c>
      <c r="L68">
        <f t="shared" si="15"/>
        <v>16271.889400921649</v>
      </c>
      <c r="M68" s="6">
        <f t="shared" si="12"/>
        <v>-9.0909090909090905E-3</v>
      </c>
      <c r="N68" s="6">
        <f t="shared" si="13"/>
        <v>9.0909090909090905E-3</v>
      </c>
    </row>
    <row r="69" spans="1:14" x14ac:dyDescent="0.25">
      <c r="A69" s="3" t="s">
        <v>575</v>
      </c>
      <c r="B69" s="5">
        <v>-222</v>
      </c>
      <c r="E69" t="s">
        <v>577</v>
      </c>
      <c r="F69">
        <f t="shared" si="8"/>
        <v>5</v>
      </c>
      <c r="G69">
        <f t="shared" si="9"/>
        <v>4</v>
      </c>
      <c r="H69" s="1">
        <f t="shared" si="10"/>
        <v>42830</v>
      </c>
      <c r="I69">
        <v>530</v>
      </c>
      <c r="J69">
        <f t="shared" si="11"/>
        <v>550</v>
      </c>
      <c r="K69">
        <f t="shared" si="14"/>
        <v>25163</v>
      </c>
      <c r="L69">
        <f t="shared" si="15"/>
        <v>16821.889400921649</v>
      </c>
      <c r="M69" s="6">
        <f t="shared" si="12"/>
        <v>-3.6363636363636362E-2</v>
      </c>
      <c r="N69" s="6">
        <f t="shared" si="13"/>
        <v>3.6363636363636362E-2</v>
      </c>
    </row>
    <row r="70" spans="1:14" x14ac:dyDescent="0.25">
      <c r="A70" s="3" t="s">
        <v>576</v>
      </c>
      <c r="B70" s="5">
        <v>545</v>
      </c>
      <c r="E70" t="s">
        <v>578</v>
      </c>
      <c r="F70">
        <f t="shared" si="8"/>
        <v>6</v>
      </c>
      <c r="G70">
        <f t="shared" si="9"/>
        <v>4</v>
      </c>
      <c r="H70" s="1">
        <f t="shared" si="10"/>
        <v>42831</v>
      </c>
      <c r="I70">
        <v>485</v>
      </c>
      <c r="J70">
        <f t="shared" si="11"/>
        <v>550</v>
      </c>
      <c r="K70">
        <f t="shared" si="14"/>
        <v>25648</v>
      </c>
      <c r="L70">
        <f t="shared" si="15"/>
        <v>17371.889400921649</v>
      </c>
      <c r="M70" s="6">
        <f t="shared" si="12"/>
        <v>-0.11818181818181818</v>
      </c>
      <c r="N70" s="6">
        <f t="shared" si="13"/>
        <v>0.11818181818181818</v>
      </c>
    </row>
    <row r="71" spans="1:14" x14ac:dyDescent="0.25">
      <c r="A71" s="3" t="s">
        <v>577</v>
      </c>
      <c r="B71" s="5">
        <v>530</v>
      </c>
      <c r="E71" t="s">
        <v>579</v>
      </c>
      <c r="F71">
        <f t="shared" si="8"/>
        <v>7</v>
      </c>
      <c r="G71">
        <f t="shared" si="9"/>
        <v>4</v>
      </c>
      <c r="H71" s="1">
        <f t="shared" si="10"/>
        <v>42832</v>
      </c>
      <c r="I71">
        <v>385</v>
      </c>
      <c r="J71">
        <f t="shared" si="11"/>
        <v>550</v>
      </c>
      <c r="K71">
        <f t="shared" si="14"/>
        <v>26033</v>
      </c>
      <c r="L71">
        <f t="shared" si="15"/>
        <v>17921.889400921649</v>
      </c>
      <c r="M71" s="6">
        <f t="shared" si="12"/>
        <v>-0.3</v>
      </c>
      <c r="N71" s="6">
        <f t="shared" si="13"/>
        <v>0.3</v>
      </c>
    </row>
    <row r="72" spans="1:14" x14ac:dyDescent="0.25">
      <c r="A72" s="3" t="s">
        <v>578</v>
      </c>
      <c r="B72" s="5">
        <v>485</v>
      </c>
      <c r="E72" t="s">
        <v>580</v>
      </c>
      <c r="F72">
        <f t="shared" si="8"/>
        <v>8</v>
      </c>
      <c r="G72">
        <f t="shared" si="9"/>
        <v>4</v>
      </c>
      <c r="H72" s="1">
        <f t="shared" si="10"/>
        <v>42833</v>
      </c>
      <c r="I72">
        <v>2442</v>
      </c>
      <c r="J72">
        <f t="shared" si="11"/>
        <v>550</v>
      </c>
      <c r="K72">
        <f t="shared" si="14"/>
        <v>28475</v>
      </c>
      <c r="L72">
        <f t="shared" si="15"/>
        <v>18471.889400921649</v>
      </c>
      <c r="M72" s="6">
        <f t="shared" si="12"/>
        <v>3.44</v>
      </c>
      <c r="N72" s="6">
        <f t="shared" si="13"/>
        <v>3.44</v>
      </c>
    </row>
    <row r="73" spans="1:14" x14ac:dyDescent="0.25">
      <c r="A73" s="3" t="s">
        <v>579</v>
      </c>
      <c r="B73" s="5">
        <v>385</v>
      </c>
      <c r="E73" t="s">
        <v>581</v>
      </c>
      <c r="F73">
        <f t="shared" si="8"/>
        <v>9</v>
      </c>
      <c r="G73">
        <f t="shared" si="9"/>
        <v>4</v>
      </c>
      <c r="H73" s="1">
        <f t="shared" si="10"/>
        <v>42834</v>
      </c>
      <c r="I73">
        <v>105</v>
      </c>
      <c r="J73">
        <f t="shared" si="11"/>
        <v>550</v>
      </c>
      <c r="K73">
        <f t="shared" si="14"/>
        <v>28580</v>
      </c>
      <c r="L73">
        <f t="shared" si="15"/>
        <v>19021.889400921649</v>
      </c>
      <c r="M73" s="6">
        <f t="shared" si="12"/>
        <v>-0.80909090909090908</v>
      </c>
      <c r="N73" s="6">
        <f t="shared" si="13"/>
        <v>0.80909090909090908</v>
      </c>
    </row>
    <row r="74" spans="1:14" x14ac:dyDescent="0.25">
      <c r="A74" s="3" t="s">
        <v>580</v>
      </c>
      <c r="B74" s="5">
        <v>2442</v>
      </c>
      <c r="E74" t="s">
        <v>582</v>
      </c>
      <c r="F74">
        <f t="shared" si="8"/>
        <v>10</v>
      </c>
      <c r="G74">
        <f t="shared" si="9"/>
        <v>4</v>
      </c>
      <c r="H74" s="1">
        <f t="shared" si="10"/>
        <v>42835</v>
      </c>
      <c r="I74">
        <v>120</v>
      </c>
      <c r="J74">
        <f t="shared" si="11"/>
        <v>550</v>
      </c>
      <c r="K74">
        <f t="shared" si="14"/>
        <v>28700</v>
      </c>
      <c r="L74">
        <f t="shared" si="15"/>
        <v>19571.889400921649</v>
      </c>
      <c r="M74" s="6">
        <f t="shared" si="12"/>
        <v>-0.78181818181818186</v>
      </c>
      <c r="N74" s="6">
        <f t="shared" si="13"/>
        <v>0.78181818181818186</v>
      </c>
    </row>
    <row r="75" spans="1:14" x14ac:dyDescent="0.25">
      <c r="A75" s="3" t="s">
        <v>581</v>
      </c>
      <c r="B75" s="5">
        <v>105</v>
      </c>
      <c r="E75" t="s">
        <v>583</v>
      </c>
      <c r="F75">
        <f t="shared" si="8"/>
        <v>11</v>
      </c>
      <c r="G75">
        <f t="shared" si="9"/>
        <v>4</v>
      </c>
      <c r="H75" s="1">
        <f t="shared" si="10"/>
        <v>42836</v>
      </c>
      <c r="I75">
        <v>1430</v>
      </c>
      <c r="J75">
        <f t="shared" si="11"/>
        <v>550</v>
      </c>
      <c r="K75">
        <f t="shared" si="14"/>
        <v>30130</v>
      </c>
      <c r="L75">
        <f t="shared" si="15"/>
        <v>20121.889400921649</v>
      </c>
      <c r="M75" s="6">
        <f t="shared" si="12"/>
        <v>1.6</v>
      </c>
      <c r="N75" s="6">
        <f t="shared" si="13"/>
        <v>1.6</v>
      </c>
    </row>
    <row r="76" spans="1:14" x14ac:dyDescent="0.25">
      <c r="A76" s="3" t="s">
        <v>582</v>
      </c>
      <c r="B76" s="5">
        <v>120</v>
      </c>
      <c r="E76" t="s">
        <v>584</v>
      </c>
      <c r="F76">
        <f t="shared" si="8"/>
        <v>12</v>
      </c>
      <c r="G76">
        <f t="shared" si="9"/>
        <v>4</v>
      </c>
      <c r="H76" s="1">
        <f t="shared" si="10"/>
        <v>42837</v>
      </c>
      <c r="I76">
        <v>20</v>
      </c>
      <c r="J76">
        <f t="shared" si="11"/>
        <v>550</v>
      </c>
      <c r="K76">
        <f t="shared" si="14"/>
        <v>30150</v>
      </c>
      <c r="L76">
        <f t="shared" si="15"/>
        <v>20671.889400921649</v>
      </c>
      <c r="M76" s="6">
        <f t="shared" si="12"/>
        <v>-0.96363636363636362</v>
      </c>
      <c r="N76" s="6">
        <f t="shared" si="13"/>
        <v>0.96363636363636362</v>
      </c>
    </row>
    <row r="77" spans="1:14" x14ac:dyDescent="0.25">
      <c r="A77" s="3" t="s">
        <v>583</v>
      </c>
      <c r="B77" s="5">
        <v>1430</v>
      </c>
      <c r="E77" t="s">
        <v>585</v>
      </c>
      <c r="F77">
        <f t="shared" si="8"/>
        <v>13</v>
      </c>
      <c r="G77">
        <f t="shared" si="9"/>
        <v>4</v>
      </c>
      <c r="H77" s="1">
        <f t="shared" si="10"/>
        <v>42838</v>
      </c>
      <c r="I77">
        <v>1639</v>
      </c>
      <c r="J77">
        <f t="shared" si="11"/>
        <v>550</v>
      </c>
      <c r="K77">
        <f t="shared" si="14"/>
        <v>31789</v>
      </c>
      <c r="L77">
        <f t="shared" si="15"/>
        <v>21221.889400921649</v>
      </c>
      <c r="M77" s="6">
        <f t="shared" si="12"/>
        <v>1.98</v>
      </c>
      <c r="N77" s="6">
        <f t="shared" si="13"/>
        <v>1.98</v>
      </c>
    </row>
    <row r="78" spans="1:14" x14ac:dyDescent="0.25">
      <c r="A78" s="3" t="s">
        <v>584</v>
      </c>
      <c r="B78" s="5">
        <v>20</v>
      </c>
      <c r="E78" t="s">
        <v>586</v>
      </c>
      <c r="F78">
        <f t="shared" si="8"/>
        <v>14</v>
      </c>
      <c r="G78">
        <f t="shared" si="9"/>
        <v>4</v>
      </c>
      <c r="H78" s="1">
        <f t="shared" si="10"/>
        <v>42839</v>
      </c>
      <c r="I78">
        <v>2200</v>
      </c>
      <c r="J78">
        <f t="shared" si="11"/>
        <v>550</v>
      </c>
      <c r="K78">
        <f t="shared" si="14"/>
        <v>33989</v>
      </c>
      <c r="L78">
        <f t="shared" si="15"/>
        <v>21771.889400921649</v>
      </c>
      <c r="M78" s="6">
        <f t="shared" si="12"/>
        <v>3</v>
      </c>
      <c r="N78" s="6">
        <f t="shared" si="13"/>
        <v>3</v>
      </c>
    </row>
    <row r="79" spans="1:14" x14ac:dyDescent="0.25">
      <c r="A79" s="3" t="s">
        <v>585</v>
      </c>
      <c r="B79" s="5">
        <v>1639</v>
      </c>
      <c r="E79" t="s">
        <v>587</v>
      </c>
      <c r="F79">
        <f t="shared" si="8"/>
        <v>15</v>
      </c>
      <c r="G79">
        <f t="shared" si="9"/>
        <v>4</v>
      </c>
      <c r="H79" s="1">
        <f t="shared" si="10"/>
        <v>42840</v>
      </c>
      <c r="I79">
        <v>264</v>
      </c>
      <c r="J79">
        <f t="shared" si="11"/>
        <v>550</v>
      </c>
      <c r="K79">
        <f t="shared" si="14"/>
        <v>34253</v>
      </c>
      <c r="L79">
        <f t="shared" si="15"/>
        <v>22321.889400921649</v>
      </c>
      <c r="M79" s="6">
        <f t="shared" si="12"/>
        <v>-0.52</v>
      </c>
      <c r="N79" s="6">
        <f t="shared" si="13"/>
        <v>0.52</v>
      </c>
    </row>
    <row r="80" spans="1:14" x14ac:dyDescent="0.25">
      <c r="A80" s="3" t="s">
        <v>586</v>
      </c>
      <c r="B80" s="5">
        <v>2200</v>
      </c>
      <c r="E80" t="s">
        <v>588</v>
      </c>
      <c r="F80">
        <f t="shared" si="8"/>
        <v>16</v>
      </c>
      <c r="G80">
        <f t="shared" si="9"/>
        <v>4</v>
      </c>
      <c r="H80" s="1">
        <f t="shared" si="10"/>
        <v>42841</v>
      </c>
      <c r="I80">
        <v>50</v>
      </c>
      <c r="J80">
        <f t="shared" si="11"/>
        <v>550</v>
      </c>
      <c r="K80">
        <f t="shared" si="14"/>
        <v>34303</v>
      </c>
      <c r="L80">
        <f t="shared" si="15"/>
        <v>22871.889400921649</v>
      </c>
      <c r="M80" s="6">
        <f t="shared" si="12"/>
        <v>-0.90909090909090906</v>
      </c>
      <c r="N80" s="6">
        <f t="shared" si="13"/>
        <v>0.90909090909090906</v>
      </c>
    </row>
    <row r="81" spans="1:14" x14ac:dyDescent="0.25">
      <c r="A81" s="3" t="s">
        <v>587</v>
      </c>
      <c r="B81" s="5">
        <v>264</v>
      </c>
      <c r="E81" t="s">
        <v>589</v>
      </c>
      <c r="F81">
        <f t="shared" si="8"/>
        <v>17</v>
      </c>
      <c r="G81">
        <f t="shared" si="9"/>
        <v>4</v>
      </c>
      <c r="H81" s="1">
        <f t="shared" si="10"/>
        <v>42842</v>
      </c>
      <c r="I81">
        <v>10</v>
      </c>
      <c r="J81">
        <f t="shared" si="11"/>
        <v>550</v>
      </c>
      <c r="K81">
        <f t="shared" si="14"/>
        <v>34313</v>
      </c>
      <c r="L81">
        <f t="shared" si="15"/>
        <v>23421.889400921649</v>
      </c>
      <c r="M81" s="6">
        <f t="shared" si="12"/>
        <v>-0.98181818181818181</v>
      </c>
      <c r="N81" s="6">
        <f t="shared" si="13"/>
        <v>0.98181818181818181</v>
      </c>
    </row>
    <row r="82" spans="1:14" x14ac:dyDescent="0.25">
      <c r="A82" s="3" t="s">
        <v>588</v>
      </c>
      <c r="B82" s="5">
        <v>50</v>
      </c>
      <c r="E82" t="s">
        <v>590</v>
      </c>
      <c r="F82">
        <f t="shared" si="8"/>
        <v>23</v>
      </c>
      <c r="G82">
        <f t="shared" si="9"/>
        <v>4</v>
      </c>
      <c r="H82" s="1">
        <f t="shared" si="10"/>
        <v>42848</v>
      </c>
      <c r="I82">
        <v>50</v>
      </c>
      <c r="J82">
        <f t="shared" si="11"/>
        <v>550</v>
      </c>
      <c r="K82">
        <f t="shared" si="14"/>
        <v>34363</v>
      </c>
      <c r="L82">
        <f t="shared" si="15"/>
        <v>23971.889400921649</v>
      </c>
      <c r="M82" s="6">
        <f t="shared" si="12"/>
        <v>-0.90909090909090906</v>
      </c>
      <c r="N82" s="6">
        <f t="shared" si="13"/>
        <v>0.90909090909090906</v>
      </c>
    </row>
    <row r="83" spans="1:14" x14ac:dyDescent="0.25">
      <c r="A83" s="3" t="s">
        <v>589</v>
      </c>
      <c r="B83" s="5">
        <v>10</v>
      </c>
      <c r="E83" t="s">
        <v>591</v>
      </c>
      <c r="F83">
        <f t="shared" si="8"/>
        <v>24</v>
      </c>
      <c r="G83">
        <f t="shared" si="9"/>
        <v>4</v>
      </c>
      <c r="H83" s="1">
        <f t="shared" si="10"/>
        <v>42849</v>
      </c>
      <c r="I83">
        <v>290</v>
      </c>
      <c r="J83">
        <f t="shared" si="11"/>
        <v>550</v>
      </c>
      <c r="K83">
        <f t="shared" si="14"/>
        <v>34653</v>
      </c>
      <c r="L83">
        <f t="shared" si="15"/>
        <v>24521.889400921649</v>
      </c>
      <c r="M83" s="6">
        <f t="shared" si="12"/>
        <v>-0.47272727272727272</v>
      </c>
      <c r="N83" s="6">
        <f t="shared" si="13"/>
        <v>0.47272727272727272</v>
      </c>
    </row>
    <row r="84" spans="1:14" x14ac:dyDescent="0.25">
      <c r="A84" s="3" t="s">
        <v>590</v>
      </c>
      <c r="B84" s="5">
        <v>50</v>
      </c>
      <c r="E84" t="s">
        <v>592</v>
      </c>
      <c r="F84">
        <f t="shared" si="8"/>
        <v>26</v>
      </c>
      <c r="G84">
        <f t="shared" si="9"/>
        <v>4</v>
      </c>
      <c r="H84" s="1">
        <f t="shared" si="10"/>
        <v>42851</v>
      </c>
      <c r="I84">
        <v>266</v>
      </c>
      <c r="J84">
        <f t="shared" si="11"/>
        <v>550</v>
      </c>
      <c r="K84">
        <f t="shared" si="14"/>
        <v>34919</v>
      </c>
      <c r="L84">
        <f t="shared" si="15"/>
        <v>25071.889400921649</v>
      </c>
      <c r="M84" s="6">
        <f t="shared" si="12"/>
        <v>-0.51636363636363636</v>
      </c>
      <c r="N84" s="6">
        <f t="shared" si="13"/>
        <v>0.51636363636363636</v>
      </c>
    </row>
    <row r="85" spans="1:14" x14ac:dyDescent="0.25">
      <c r="A85" s="3" t="s">
        <v>591</v>
      </c>
      <c r="B85" s="5">
        <v>290</v>
      </c>
      <c r="E85" t="s">
        <v>593</v>
      </c>
      <c r="F85">
        <f t="shared" si="8"/>
        <v>27</v>
      </c>
      <c r="G85">
        <f t="shared" si="9"/>
        <v>4</v>
      </c>
      <c r="H85" s="1">
        <f t="shared" si="10"/>
        <v>42852</v>
      </c>
      <c r="I85">
        <v>836</v>
      </c>
      <c r="J85">
        <f t="shared" si="11"/>
        <v>550</v>
      </c>
      <c r="K85">
        <f t="shared" si="14"/>
        <v>35755</v>
      </c>
      <c r="L85">
        <f t="shared" si="15"/>
        <v>25621.889400921649</v>
      </c>
      <c r="M85" s="6">
        <f t="shared" si="12"/>
        <v>0.52</v>
      </c>
      <c r="N85" s="6">
        <f t="shared" si="13"/>
        <v>0.52</v>
      </c>
    </row>
    <row r="86" spans="1:14" x14ac:dyDescent="0.25">
      <c r="A86" s="3" t="s">
        <v>592</v>
      </c>
      <c r="B86" s="5">
        <v>266</v>
      </c>
      <c r="E86" t="s">
        <v>594</v>
      </c>
      <c r="F86">
        <f t="shared" si="8"/>
        <v>28</v>
      </c>
      <c r="G86">
        <f t="shared" si="9"/>
        <v>4</v>
      </c>
      <c r="H86" s="1">
        <f t="shared" si="10"/>
        <v>42853</v>
      </c>
      <c r="I86">
        <v>800</v>
      </c>
      <c r="J86">
        <f t="shared" si="11"/>
        <v>550</v>
      </c>
      <c r="K86">
        <f t="shared" si="14"/>
        <v>36555</v>
      </c>
      <c r="L86">
        <f t="shared" si="15"/>
        <v>26171.889400921649</v>
      </c>
      <c r="M86" s="6">
        <f t="shared" si="12"/>
        <v>0.45454545454545453</v>
      </c>
      <c r="N86" s="6">
        <f t="shared" si="13"/>
        <v>0.45454545454545453</v>
      </c>
    </row>
    <row r="87" spans="1:14" x14ac:dyDescent="0.25">
      <c r="A87" s="3" t="s">
        <v>593</v>
      </c>
      <c r="B87" s="5">
        <v>836</v>
      </c>
      <c r="E87" t="s">
        <v>595</v>
      </c>
      <c r="F87">
        <f t="shared" si="8"/>
        <v>30</v>
      </c>
      <c r="G87">
        <f t="shared" si="9"/>
        <v>4</v>
      </c>
      <c r="H87" s="1">
        <f t="shared" si="10"/>
        <v>42855</v>
      </c>
      <c r="I87">
        <v>505</v>
      </c>
      <c r="J87">
        <f t="shared" si="11"/>
        <v>550</v>
      </c>
      <c r="K87">
        <f t="shared" si="14"/>
        <v>37060</v>
      </c>
      <c r="L87">
        <f t="shared" si="15"/>
        <v>26721.889400921649</v>
      </c>
      <c r="M87" s="6">
        <f t="shared" si="12"/>
        <v>-8.1818181818181818E-2</v>
      </c>
      <c r="N87" s="6">
        <f t="shared" si="13"/>
        <v>8.1818181818181818E-2</v>
      </c>
    </row>
    <row r="88" spans="1:14" x14ac:dyDescent="0.25">
      <c r="A88" s="3" t="s">
        <v>594</v>
      </c>
      <c r="B88" s="5">
        <v>800</v>
      </c>
      <c r="E88" t="s">
        <v>596</v>
      </c>
      <c r="F88">
        <f t="shared" si="8"/>
        <v>2</v>
      </c>
      <c r="G88">
        <f t="shared" si="9"/>
        <v>5</v>
      </c>
      <c r="H88" s="1">
        <f t="shared" si="10"/>
        <v>42857</v>
      </c>
      <c r="I88">
        <v>170</v>
      </c>
      <c r="J88">
        <f t="shared" si="11"/>
        <v>241.93548387096774</v>
      </c>
      <c r="K88">
        <f t="shared" si="14"/>
        <v>37230</v>
      </c>
      <c r="L88">
        <f t="shared" si="15"/>
        <v>26963.824884792615</v>
      </c>
      <c r="M88" s="6">
        <f t="shared" si="12"/>
        <v>-0.29733333333333334</v>
      </c>
      <c r="N88" s="6">
        <f t="shared" si="13"/>
        <v>0.29733333333333334</v>
      </c>
    </row>
    <row r="89" spans="1:14" x14ac:dyDescent="0.25">
      <c r="A89" s="3" t="s">
        <v>595</v>
      </c>
      <c r="B89" s="5">
        <v>505</v>
      </c>
      <c r="E89" t="s">
        <v>597</v>
      </c>
      <c r="F89">
        <f t="shared" si="8"/>
        <v>3</v>
      </c>
      <c r="G89">
        <f t="shared" si="9"/>
        <v>5</v>
      </c>
      <c r="H89" s="1">
        <f t="shared" si="10"/>
        <v>42858</v>
      </c>
      <c r="I89">
        <v>1876</v>
      </c>
      <c r="J89">
        <f t="shared" si="11"/>
        <v>241.93548387096774</v>
      </c>
      <c r="K89">
        <f t="shared" si="14"/>
        <v>39106</v>
      </c>
      <c r="L89">
        <f t="shared" si="15"/>
        <v>27205.760368663581</v>
      </c>
      <c r="M89" s="6">
        <f t="shared" si="12"/>
        <v>6.7541333333333329</v>
      </c>
      <c r="N89" s="6">
        <f t="shared" si="13"/>
        <v>6.7541333333333329</v>
      </c>
    </row>
    <row r="90" spans="1:14" x14ac:dyDescent="0.25">
      <c r="A90" s="3" t="s">
        <v>596</v>
      </c>
      <c r="B90" s="5">
        <v>170</v>
      </c>
      <c r="E90" t="s">
        <v>598</v>
      </c>
      <c r="F90">
        <f t="shared" si="8"/>
        <v>4</v>
      </c>
      <c r="G90">
        <f t="shared" si="9"/>
        <v>5</v>
      </c>
      <c r="H90" s="1">
        <f t="shared" si="10"/>
        <v>42859</v>
      </c>
      <c r="I90">
        <v>2092</v>
      </c>
      <c r="J90">
        <f t="shared" si="11"/>
        <v>241.93548387096774</v>
      </c>
      <c r="K90">
        <f t="shared" si="14"/>
        <v>41198</v>
      </c>
      <c r="L90">
        <f t="shared" si="15"/>
        <v>27447.695852534547</v>
      </c>
      <c r="M90" s="6">
        <f t="shared" si="12"/>
        <v>7.6469333333333331</v>
      </c>
      <c r="N90" s="6">
        <f t="shared" si="13"/>
        <v>7.6469333333333331</v>
      </c>
    </row>
    <row r="91" spans="1:14" x14ac:dyDescent="0.25">
      <c r="A91" s="3" t="s">
        <v>597</v>
      </c>
      <c r="B91" s="5">
        <v>1876</v>
      </c>
      <c r="E91" t="s">
        <v>599</v>
      </c>
      <c r="F91">
        <f t="shared" si="8"/>
        <v>5</v>
      </c>
      <c r="G91">
        <f t="shared" si="9"/>
        <v>5</v>
      </c>
      <c r="H91" s="1">
        <f t="shared" si="10"/>
        <v>42860</v>
      </c>
      <c r="I91">
        <v>99</v>
      </c>
      <c r="J91">
        <f t="shared" si="11"/>
        <v>241.93548387096774</v>
      </c>
      <c r="K91">
        <f t="shared" si="14"/>
        <v>41297</v>
      </c>
      <c r="L91">
        <f t="shared" si="15"/>
        <v>27689.631336405513</v>
      </c>
      <c r="M91" s="6">
        <f t="shared" si="12"/>
        <v>-0.59079999999999999</v>
      </c>
      <c r="N91" s="6">
        <f t="shared" si="13"/>
        <v>0.59079999999999999</v>
      </c>
    </row>
    <row r="92" spans="1:14" x14ac:dyDescent="0.25">
      <c r="A92" s="3" t="s">
        <v>598</v>
      </c>
      <c r="B92" s="5">
        <v>2092</v>
      </c>
      <c r="E92" t="s">
        <v>600</v>
      </c>
      <c r="F92">
        <f t="shared" si="8"/>
        <v>6</v>
      </c>
      <c r="G92">
        <f t="shared" si="9"/>
        <v>5</v>
      </c>
      <c r="H92" s="1">
        <f t="shared" si="10"/>
        <v>42861</v>
      </c>
      <c r="I92">
        <v>500</v>
      </c>
      <c r="J92">
        <f t="shared" si="11"/>
        <v>241.93548387096774</v>
      </c>
      <c r="K92">
        <f t="shared" si="14"/>
        <v>41797</v>
      </c>
      <c r="L92">
        <f t="shared" si="15"/>
        <v>27931.566820276479</v>
      </c>
      <c r="M92" s="6">
        <f t="shared" si="12"/>
        <v>1.0666666666666667</v>
      </c>
      <c r="N92" s="6">
        <f t="shared" si="13"/>
        <v>1.0666666666666667</v>
      </c>
    </row>
    <row r="93" spans="1:14" x14ac:dyDescent="0.25">
      <c r="A93" s="3" t="s">
        <v>599</v>
      </c>
      <c r="B93" s="5">
        <v>99</v>
      </c>
      <c r="E93" t="s">
        <v>601</v>
      </c>
      <c r="F93">
        <f t="shared" si="8"/>
        <v>8</v>
      </c>
      <c r="G93">
        <f t="shared" si="9"/>
        <v>5</v>
      </c>
      <c r="H93" s="1">
        <f t="shared" si="10"/>
        <v>42863</v>
      </c>
      <c r="I93">
        <v>994</v>
      </c>
      <c r="J93">
        <f t="shared" si="11"/>
        <v>241.93548387096774</v>
      </c>
      <c r="K93">
        <f t="shared" si="14"/>
        <v>42791</v>
      </c>
      <c r="L93">
        <f t="shared" si="15"/>
        <v>28173.502304147445</v>
      </c>
      <c r="M93" s="6">
        <f t="shared" si="12"/>
        <v>3.1085333333333329</v>
      </c>
      <c r="N93" s="6">
        <f t="shared" si="13"/>
        <v>3.1085333333333329</v>
      </c>
    </row>
    <row r="94" spans="1:14" x14ac:dyDescent="0.25">
      <c r="A94" s="3" t="s">
        <v>600</v>
      </c>
      <c r="B94" s="5">
        <v>500</v>
      </c>
      <c r="E94" t="s">
        <v>602</v>
      </c>
      <c r="F94">
        <f t="shared" si="8"/>
        <v>10</v>
      </c>
      <c r="G94">
        <f t="shared" si="9"/>
        <v>5</v>
      </c>
      <c r="H94" s="1">
        <f t="shared" si="10"/>
        <v>42865</v>
      </c>
      <c r="I94">
        <v>-100</v>
      </c>
      <c r="J94">
        <f t="shared" si="11"/>
        <v>241.93548387096774</v>
      </c>
      <c r="K94">
        <f t="shared" si="14"/>
        <v>42691</v>
      </c>
      <c r="L94">
        <f t="shared" si="15"/>
        <v>28415.437788018411</v>
      </c>
      <c r="M94" s="6">
        <f t="shared" si="12"/>
        <v>-1.4133333333333333</v>
      </c>
      <c r="N94" s="6">
        <f t="shared" si="13"/>
        <v>1.4133333333333333</v>
      </c>
    </row>
    <row r="95" spans="1:14" x14ac:dyDescent="0.25">
      <c r="A95" s="3" t="s">
        <v>601</v>
      </c>
      <c r="B95" s="5">
        <v>994</v>
      </c>
      <c r="E95" t="s">
        <v>603</v>
      </c>
      <c r="F95">
        <f t="shared" si="8"/>
        <v>11</v>
      </c>
      <c r="G95">
        <f t="shared" si="9"/>
        <v>5</v>
      </c>
      <c r="H95" s="1">
        <f t="shared" si="10"/>
        <v>42866</v>
      </c>
      <c r="I95">
        <v>120</v>
      </c>
      <c r="J95">
        <f t="shared" si="11"/>
        <v>241.93548387096774</v>
      </c>
      <c r="K95">
        <f t="shared" si="14"/>
        <v>42811</v>
      </c>
      <c r="L95">
        <f t="shared" si="15"/>
        <v>28657.373271889377</v>
      </c>
      <c r="M95" s="6">
        <f t="shared" si="12"/>
        <v>-0.504</v>
      </c>
      <c r="N95" s="6">
        <f t="shared" si="13"/>
        <v>0.504</v>
      </c>
    </row>
    <row r="96" spans="1:14" x14ac:dyDescent="0.25">
      <c r="A96" s="3" t="s">
        <v>602</v>
      </c>
      <c r="B96" s="5">
        <v>-100</v>
      </c>
      <c r="E96" t="s">
        <v>604</v>
      </c>
      <c r="F96">
        <f t="shared" si="8"/>
        <v>12</v>
      </c>
      <c r="G96">
        <f t="shared" si="9"/>
        <v>5</v>
      </c>
      <c r="H96" s="1">
        <f t="shared" si="10"/>
        <v>42867</v>
      </c>
      <c r="I96">
        <v>116</v>
      </c>
      <c r="J96">
        <f t="shared" si="11"/>
        <v>241.93548387096774</v>
      </c>
      <c r="K96">
        <f t="shared" si="14"/>
        <v>42927</v>
      </c>
      <c r="L96">
        <f t="shared" si="15"/>
        <v>28899.308755760343</v>
      </c>
      <c r="M96" s="6">
        <f t="shared" si="12"/>
        <v>-0.52053333333333329</v>
      </c>
      <c r="N96" s="6">
        <f t="shared" si="13"/>
        <v>0.52053333333333329</v>
      </c>
    </row>
    <row r="97" spans="1:14" x14ac:dyDescent="0.25">
      <c r="A97" s="3" t="s">
        <v>603</v>
      </c>
      <c r="B97" s="5">
        <v>120</v>
      </c>
      <c r="E97" t="s">
        <v>605</v>
      </c>
      <c r="F97">
        <f t="shared" si="8"/>
        <v>13</v>
      </c>
      <c r="G97">
        <f t="shared" si="9"/>
        <v>5</v>
      </c>
      <c r="H97" s="1">
        <f t="shared" si="10"/>
        <v>42868</v>
      </c>
      <c r="I97">
        <v>604</v>
      </c>
      <c r="J97">
        <f t="shared" si="11"/>
        <v>241.93548387096774</v>
      </c>
      <c r="K97">
        <f t="shared" si="14"/>
        <v>43531</v>
      </c>
      <c r="L97">
        <f t="shared" si="15"/>
        <v>29141.244239631309</v>
      </c>
      <c r="M97" s="6">
        <f t="shared" si="12"/>
        <v>1.4965333333333333</v>
      </c>
      <c r="N97" s="6">
        <f t="shared" si="13"/>
        <v>1.4965333333333333</v>
      </c>
    </row>
    <row r="98" spans="1:14" x14ac:dyDescent="0.25">
      <c r="A98" s="3" t="s">
        <v>604</v>
      </c>
      <c r="B98" s="5">
        <v>116</v>
      </c>
      <c r="E98" t="s">
        <v>606</v>
      </c>
      <c r="F98">
        <f t="shared" si="8"/>
        <v>14</v>
      </c>
      <c r="G98">
        <f t="shared" si="9"/>
        <v>5</v>
      </c>
      <c r="H98" s="1">
        <f t="shared" si="10"/>
        <v>42869</v>
      </c>
      <c r="I98">
        <v>150</v>
      </c>
      <c r="J98">
        <f t="shared" si="11"/>
        <v>241.93548387096774</v>
      </c>
      <c r="K98">
        <f t="shared" si="14"/>
        <v>43681</v>
      </c>
      <c r="L98">
        <f t="shared" si="15"/>
        <v>29383.179723502275</v>
      </c>
      <c r="M98" s="6">
        <f t="shared" si="12"/>
        <v>-0.38</v>
      </c>
      <c r="N98" s="6">
        <f t="shared" si="13"/>
        <v>0.38</v>
      </c>
    </row>
    <row r="99" spans="1:14" x14ac:dyDescent="0.25">
      <c r="A99" s="3" t="s">
        <v>605</v>
      </c>
      <c r="B99" s="5">
        <v>604</v>
      </c>
      <c r="E99" t="s">
        <v>607</v>
      </c>
      <c r="F99">
        <f t="shared" si="8"/>
        <v>15</v>
      </c>
      <c r="G99">
        <f t="shared" si="9"/>
        <v>5</v>
      </c>
      <c r="H99" s="1">
        <f t="shared" si="10"/>
        <v>42870</v>
      </c>
      <c r="I99">
        <v>1423</v>
      </c>
      <c r="J99">
        <f t="shared" si="11"/>
        <v>241.93548387096774</v>
      </c>
      <c r="K99">
        <f t="shared" si="14"/>
        <v>45104</v>
      </c>
      <c r="L99">
        <f t="shared" si="15"/>
        <v>29625.115207373241</v>
      </c>
      <c r="M99" s="6">
        <f t="shared" si="12"/>
        <v>4.881733333333333</v>
      </c>
      <c r="N99" s="6">
        <f t="shared" si="13"/>
        <v>4.881733333333333</v>
      </c>
    </row>
    <row r="100" spans="1:14" x14ac:dyDescent="0.25">
      <c r="A100" s="3" t="s">
        <v>606</v>
      </c>
      <c r="B100" s="5">
        <v>150</v>
      </c>
      <c r="E100" t="s">
        <v>608</v>
      </c>
      <c r="F100">
        <f t="shared" si="8"/>
        <v>16</v>
      </c>
      <c r="G100">
        <f t="shared" si="9"/>
        <v>5</v>
      </c>
      <c r="H100" s="1">
        <f t="shared" si="10"/>
        <v>42871</v>
      </c>
      <c r="I100">
        <v>1360</v>
      </c>
      <c r="J100">
        <f t="shared" si="11"/>
        <v>241.93548387096774</v>
      </c>
      <c r="K100">
        <f t="shared" si="14"/>
        <v>46464</v>
      </c>
      <c r="L100">
        <f t="shared" si="15"/>
        <v>29867.050691244207</v>
      </c>
      <c r="M100" s="6">
        <f t="shared" si="12"/>
        <v>4.6213333333333333</v>
      </c>
      <c r="N100" s="6">
        <f t="shared" si="13"/>
        <v>4.6213333333333333</v>
      </c>
    </row>
    <row r="101" spans="1:14" x14ac:dyDescent="0.25">
      <c r="A101" s="3" t="s">
        <v>607</v>
      </c>
      <c r="B101" s="5">
        <v>1423</v>
      </c>
      <c r="E101" t="s">
        <v>609</v>
      </c>
      <c r="F101">
        <f t="shared" si="8"/>
        <v>17</v>
      </c>
      <c r="G101">
        <f t="shared" si="9"/>
        <v>5</v>
      </c>
      <c r="H101" s="1">
        <f t="shared" si="10"/>
        <v>42872</v>
      </c>
      <c r="I101">
        <v>590</v>
      </c>
      <c r="J101">
        <f t="shared" si="11"/>
        <v>241.93548387096774</v>
      </c>
      <c r="K101">
        <f t="shared" si="14"/>
        <v>47054</v>
      </c>
      <c r="L101">
        <f t="shared" si="15"/>
        <v>30108.986175115173</v>
      </c>
      <c r="M101" s="6">
        <f t="shared" si="12"/>
        <v>1.4386666666666665</v>
      </c>
      <c r="N101" s="6">
        <f t="shared" si="13"/>
        <v>1.4386666666666665</v>
      </c>
    </row>
    <row r="102" spans="1:14" x14ac:dyDescent="0.25">
      <c r="A102" s="3" t="s">
        <v>608</v>
      </c>
      <c r="B102" s="5">
        <v>1360</v>
      </c>
      <c r="E102" t="s">
        <v>610</v>
      </c>
      <c r="F102">
        <f t="shared" si="8"/>
        <v>18</v>
      </c>
      <c r="G102">
        <f t="shared" si="9"/>
        <v>5</v>
      </c>
      <c r="H102" s="1">
        <f t="shared" si="10"/>
        <v>42873</v>
      </c>
      <c r="I102">
        <v>200</v>
      </c>
      <c r="J102">
        <f t="shared" si="11"/>
        <v>241.93548387096774</v>
      </c>
      <c r="K102">
        <f t="shared" si="14"/>
        <v>47254</v>
      </c>
      <c r="L102">
        <f t="shared" si="15"/>
        <v>30350.921658986139</v>
      </c>
      <c r="M102" s="6">
        <f t="shared" si="12"/>
        <v>-0.17333333333333334</v>
      </c>
      <c r="N102" s="6">
        <f t="shared" si="13"/>
        <v>0.17333333333333334</v>
      </c>
    </row>
    <row r="103" spans="1:14" x14ac:dyDescent="0.25">
      <c r="A103" s="3" t="s">
        <v>609</v>
      </c>
      <c r="B103" s="5">
        <v>590</v>
      </c>
      <c r="E103" t="s">
        <v>611</v>
      </c>
      <c r="F103">
        <f t="shared" si="8"/>
        <v>19</v>
      </c>
      <c r="G103">
        <f t="shared" si="9"/>
        <v>5</v>
      </c>
      <c r="H103" s="1">
        <f t="shared" si="10"/>
        <v>42874</v>
      </c>
      <c r="I103">
        <v>385</v>
      </c>
      <c r="J103">
        <f t="shared" si="11"/>
        <v>241.93548387096774</v>
      </c>
      <c r="K103">
        <f t="shared" si="14"/>
        <v>47639</v>
      </c>
      <c r="L103">
        <f t="shared" si="15"/>
        <v>30592.857142857105</v>
      </c>
      <c r="M103" s="6">
        <f t="shared" si="12"/>
        <v>0.59133333333333327</v>
      </c>
      <c r="N103" s="6">
        <f t="shared" si="13"/>
        <v>0.59133333333333327</v>
      </c>
    </row>
    <row r="104" spans="1:14" x14ac:dyDescent="0.25">
      <c r="A104" s="3" t="s">
        <v>610</v>
      </c>
      <c r="B104" s="5">
        <v>200</v>
      </c>
      <c r="E104" t="s">
        <v>612</v>
      </c>
      <c r="F104">
        <f t="shared" si="8"/>
        <v>23</v>
      </c>
      <c r="G104">
        <f t="shared" si="9"/>
        <v>5</v>
      </c>
      <c r="H104" s="1">
        <f t="shared" si="10"/>
        <v>42878</v>
      </c>
      <c r="I104">
        <v>330</v>
      </c>
      <c r="J104">
        <f t="shared" si="11"/>
        <v>241.93548387096774</v>
      </c>
      <c r="K104">
        <f t="shared" si="14"/>
        <v>47969</v>
      </c>
      <c r="L104">
        <f t="shared" si="15"/>
        <v>30834.792626728071</v>
      </c>
      <c r="M104" s="6">
        <f t="shared" si="12"/>
        <v>0.36399999999999999</v>
      </c>
      <c r="N104" s="6">
        <f t="shared" si="13"/>
        <v>0.36399999999999999</v>
      </c>
    </row>
    <row r="105" spans="1:14" x14ac:dyDescent="0.25">
      <c r="A105" s="3" t="s">
        <v>611</v>
      </c>
      <c r="B105" s="5">
        <v>385</v>
      </c>
      <c r="E105" t="s">
        <v>613</v>
      </c>
      <c r="F105">
        <f t="shared" si="8"/>
        <v>24</v>
      </c>
      <c r="G105">
        <f t="shared" si="9"/>
        <v>5</v>
      </c>
      <c r="H105" s="1">
        <f t="shared" si="10"/>
        <v>42879</v>
      </c>
      <c r="I105">
        <v>35</v>
      </c>
      <c r="J105">
        <f t="shared" si="11"/>
        <v>241.93548387096774</v>
      </c>
      <c r="K105">
        <f t="shared" si="14"/>
        <v>48004</v>
      </c>
      <c r="L105">
        <f t="shared" si="15"/>
        <v>31076.728110599037</v>
      </c>
      <c r="M105" s="6">
        <f t="shared" si="12"/>
        <v>-0.85533333333333339</v>
      </c>
      <c r="N105" s="6">
        <f t="shared" si="13"/>
        <v>0.85533333333333339</v>
      </c>
    </row>
    <row r="106" spans="1:14" x14ac:dyDescent="0.25">
      <c r="A106" s="3" t="s">
        <v>612</v>
      </c>
      <c r="B106" s="5">
        <v>330</v>
      </c>
      <c r="E106" t="s">
        <v>614</v>
      </c>
      <c r="F106">
        <f t="shared" si="8"/>
        <v>25</v>
      </c>
      <c r="G106">
        <f t="shared" si="9"/>
        <v>5</v>
      </c>
      <c r="H106" s="1">
        <f t="shared" si="10"/>
        <v>42880</v>
      </c>
      <c r="I106">
        <v>195</v>
      </c>
      <c r="J106">
        <f t="shared" si="11"/>
        <v>241.93548387096774</v>
      </c>
      <c r="K106">
        <f t="shared" si="14"/>
        <v>48199</v>
      </c>
      <c r="L106">
        <f t="shared" si="15"/>
        <v>31318.663594470003</v>
      </c>
      <c r="M106" s="6">
        <f t="shared" si="12"/>
        <v>-0.19400000000000001</v>
      </c>
      <c r="N106" s="6">
        <f t="shared" si="13"/>
        <v>0.19400000000000001</v>
      </c>
    </row>
    <row r="107" spans="1:14" x14ac:dyDescent="0.25">
      <c r="A107" s="3" t="s">
        <v>613</v>
      </c>
      <c r="B107" s="5">
        <v>35</v>
      </c>
      <c r="E107" t="s">
        <v>615</v>
      </c>
      <c r="F107">
        <f t="shared" si="8"/>
        <v>26</v>
      </c>
      <c r="G107">
        <f t="shared" si="9"/>
        <v>5</v>
      </c>
      <c r="H107" s="1">
        <f t="shared" si="10"/>
        <v>42881</v>
      </c>
      <c r="I107">
        <v>535</v>
      </c>
      <c r="J107">
        <f t="shared" si="11"/>
        <v>241.93548387096774</v>
      </c>
      <c r="K107">
        <f t="shared" si="14"/>
        <v>48734</v>
      </c>
      <c r="L107">
        <f t="shared" si="15"/>
        <v>31560.599078340969</v>
      </c>
      <c r="M107" s="6">
        <f t="shared" si="12"/>
        <v>1.2113333333333334</v>
      </c>
      <c r="N107" s="6">
        <f t="shared" si="13"/>
        <v>1.2113333333333334</v>
      </c>
    </row>
    <row r="108" spans="1:14" x14ac:dyDescent="0.25">
      <c r="A108" s="3" t="s">
        <v>614</v>
      </c>
      <c r="B108" s="5">
        <v>195</v>
      </c>
      <c r="E108" t="s">
        <v>616</v>
      </c>
      <c r="F108">
        <f t="shared" si="8"/>
        <v>27</v>
      </c>
      <c r="G108">
        <f t="shared" si="9"/>
        <v>5</v>
      </c>
      <c r="H108" s="1">
        <f t="shared" si="10"/>
        <v>42882</v>
      </c>
      <c r="I108">
        <v>495</v>
      </c>
      <c r="J108">
        <f t="shared" si="11"/>
        <v>241.93548387096774</v>
      </c>
      <c r="K108">
        <f t="shared" si="14"/>
        <v>49229</v>
      </c>
      <c r="L108">
        <f t="shared" si="15"/>
        <v>31802.534562211935</v>
      </c>
      <c r="M108" s="6">
        <f t="shared" si="12"/>
        <v>1.046</v>
      </c>
      <c r="N108" s="6">
        <f t="shared" si="13"/>
        <v>1.046</v>
      </c>
    </row>
    <row r="109" spans="1:14" x14ac:dyDescent="0.25">
      <c r="A109" s="3" t="s">
        <v>615</v>
      </c>
      <c r="B109" s="5">
        <v>535</v>
      </c>
      <c r="E109" t="s">
        <v>617</v>
      </c>
      <c r="F109">
        <f t="shared" si="8"/>
        <v>29</v>
      </c>
      <c r="G109">
        <f t="shared" si="9"/>
        <v>5</v>
      </c>
      <c r="H109" s="1">
        <f t="shared" si="10"/>
        <v>42884</v>
      </c>
      <c r="I109">
        <v>35</v>
      </c>
      <c r="J109">
        <f t="shared" si="11"/>
        <v>241.93548387096774</v>
      </c>
      <c r="K109">
        <f t="shared" si="14"/>
        <v>49264</v>
      </c>
      <c r="L109">
        <f t="shared" si="15"/>
        <v>32044.470046082901</v>
      </c>
      <c r="M109" s="6">
        <f t="shared" si="12"/>
        <v>-0.85533333333333339</v>
      </c>
      <c r="N109" s="6">
        <f t="shared" si="13"/>
        <v>0.85533333333333339</v>
      </c>
    </row>
    <row r="110" spans="1:14" x14ac:dyDescent="0.25">
      <c r="A110" s="3" t="s">
        <v>616</v>
      </c>
      <c r="B110" s="5">
        <v>495</v>
      </c>
      <c r="E110" t="s">
        <v>618</v>
      </c>
      <c r="F110">
        <f t="shared" si="8"/>
        <v>30</v>
      </c>
      <c r="G110">
        <f t="shared" si="9"/>
        <v>5</v>
      </c>
      <c r="H110" s="1">
        <f t="shared" si="10"/>
        <v>42885</v>
      </c>
      <c r="I110">
        <v>549</v>
      </c>
      <c r="J110">
        <f t="shared" si="11"/>
        <v>241.93548387096774</v>
      </c>
      <c r="K110">
        <f t="shared" si="14"/>
        <v>49813</v>
      </c>
      <c r="L110">
        <f t="shared" si="15"/>
        <v>32286.405529953867</v>
      </c>
      <c r="M110" s="6">
        <f t="shared" si="12"/>
        <v>1.2691999999999999</v>
      </c>
      <c r="N110" s="6">
        <f t="shared" si="13"/>
        <v>1.2691999999999999</v>
      </c>
    </row>
    <row r="111" spans="1:14" x14ac:dyDescent="0.25">
      <c r="A111" s="3" t="s">
        <v>617</v>
      </c>
      <c r="B111" s="5">
        <v>35</v>
      </c>
      <c r="E111" t="s">
        <v>619</v>
      </c>
      <c r="F111">
        <f t="shared" si="8"/>
        <v>31</v>
      </c>
      <c r="G111">
        <f t="shared" si="9"/>
        <v>5</v>
      </c>
      <c r="H111" s="1">
        <f t="shared" si="10"/>
        <v>42886</v>
      </c>
      <c r="I111">
        <v>-238</v>
      </c>
      <c r="J111">
        <f t="shared" si="11"/>
        <v>241.93548387096774</v>
      </c>
      <c r="K111">
        <f t="shared" si="14"/>
        <v>49575</v>
      </c>
      <c r="L111">
        <f t="shared" si="15"/>
        <v>32528.341013824833</v>
      </c>
      <c r="M111" s="6">
        <f t="shared" si="12"/>
        <v>-1.9837333333333333</v>
      </c>
      <c r="N111" s="6">
        <f t="shared" si="13"/>
        <v>1.9837333333333333</v>
      </c>
    </row>
    <row r="112" spans="1:14" x14ac:dyDescent="0.25">
      <c r="A112" s="3" t="s">
        <v>618</v>
      </c>
      <c r="B112" s="5">
        <v>549</v>
      </c>
      <c r="E112" t="s">
        <v>620</v>
      </c>
      <c r="F112">
        <f t="shared" si="8"/>
        <v>1</v>
      </c>
      <c r="G112">
        <f t="shared" si="9"/>
        <v>6</v>
      </c>
      <c r="H112" s="1">
        <f t="shared" si="10"/>
        <v>42887</v>
      </c>
      <c r="I112">
        <v>1435</v>
      </c>
      <c r="J112">
        <f t="shared" si="11"/>
        <v>290</v>
      </c>
      <c r="K112">
        <f t="shared" si="14"/>
        <v>51010</v>
      </c>
      <c r="L112">
        <f t="shared" si="15"/>
        <v>32818.341013824829</v>
      </c>
      <c r="M112" s="6">
        <f t="shared" si="12"/>
        <v>3.9482758620689653</v>
      </c>
      <c r="N112" s="6">
        <f t="shared" si="13"/>
        <v>3.9482758620689653</v>
      </c>
    </row>
    <row r="113" spans="1:14" x14ac:dyDescent="0.25">
      <c r="A113" s="3" t="s">
        <v>619</v>
      </c>
      <c r="B113" s="5">
        <v>-238</v>
      </c>
      <c r="E113" t="s">
        <v>621</v>
      </c>
      <c r="F113">
        <f t="shared" si="8"/>
        <v>3</v>
      </c>
      <c r="G113">
        <f t="shared" si="9"/>
        <v>6</v>
      </c>
      <c r="H113" s="1">
        <f t="shared" si="10"/>
        <v>42889</v>
      </c>
      <c r="I113">
        <v>50</v>
      </c>
      <c r="J113">
        <f t="shared" si="11"/>
        <v>290</v>
      </c>
      <c r="K113">
        <f t="shared" si="14"/>
        <v>51060</v>
      </c>
      <c r="L113">
        <f t="shared" si="15"/>
        <v>33108.341013824829</v>
      </c>
      <c r="M113" s="6">
        <f t="shared" si="12"/>
        <v>-0.82758620689655171</v>
      </c>
      <c r="N113" s="6">
        <f t="shared" si="13"/>
        <v>0.82758620689655171</v>
      </c>
    </row>
    <row r="114" spans="1:14" x14ac:dyDescent="0.25">
      <c r="A114" s="3" t="s">
        <v>620</v>
      </c>
      <c r="B114" s="5">
        <v>1435</v>
      </c>
      <c r="E114" t="s">
        <v>622</v>
      </c>
      <c r="F114">
        <f t="shared" si="8"/>
        <v>5</v>
      </c>
      <c r="G114">
        <f t="shared" si="9"/>
        <v>6</v>
      </c>
      <c r="H114" s="1">
        <f t="shared" si="10"/>
        <v>42891</v>
      </c>
      <c r="I114">
        <v>320</v>
      </c>
      <c r="J114">
        <f t="shared" si="11"/>
        <v>290</v>
      </c>
      <c r="K114">
        <f t="shared" si="14"/>
        <v>51380</v>
      </c>
      <c r="L114">
        <f t="shared" si="15"/>
        <v>33398.341013824829</v>
      </c>
      <c r="M114" s="6">
        <f t="shared" si="12"/>
        <v>0.10344827586206896</v>
      </c>
      <c r="N114" s="6">
        <f t="shared" si="13"/>
        <v>0.10344827586206896</v>
      </c>
    </row>
    <row r="115" spans="1:14" x14ac:dyDescent="0.25">
      <c r="A115" s="3" t="s">
        <v>621</v>
      </c>
      <c r="B115" s="5">
        <v>50</v>
      </c>
      <c r="E115" t="s">
        <v>623</v>
      </c>
      <c r="F115">
        <f t="shared" si="8"/>
        <v>6</v>
      </c>
      <c r="G115">
        <f t="shared" si="9"/>
        <v>6</v>
      </c>
      <c r="H115" s="1">
        <f t="shared" si="10"/>
        <v>42892</v>
      </c>
      <c r="I115">
        <v>532</v>
      </c>
      <c r="J115">
        <f t="shared" si="11"/>
        <v>290</v>
      </c>
      <c r="K115">
        <f t="shared" si="14"/>
        <v>51912</v>
      </c>
      <c r="L115">
        <f t="shared" si="15"/>
        <v>33688.341013824829</v>
      </c>
      <c r="M115" s="6">
        <f t="shared" si="12"/>
        <v>0.83448275862068966</v>
      </c>
      <c r="N115" s="6">
        <f t="shared" si="13"/>
        <v>0.83448275862068966</v>
      </c>
    </row>
    <row r="116" spans="1:14" x14ac:dyDescent="0.25">
      <c r="A116" s="3" t="s">
        <v>622</v>
      </c>
      <c r="B116" s="5">
        <v>320</v>
      </c>
      <c r="E116" t="s">
        <v>624</v>
      </c>
      <c r="F116">
        <f t="shared" si="8"/>
        <v>7</v>
      </c>
      <c r="G116">
        <f t="shared" si="9"/>
        <v>6</v>
      </c>
      <c r="H116" s="1">
        <f t="shared" si="10"/>
        <v>42893</v>
      </c>
      <c r="I116">
        <v>1650</v>
      </c>
      <c r="J116">
        <f t="shared" si="11"/>
        <v>290</v>
      </c>
      <c r="K116">
        <f t="shared" si="14"/>
        <v>53562</v>
      </c>
      <c r="L116">
        <f t="shared" si="15"/>
        <v>33978.341013824829</v>
      </c>
      <c r="M116" s="6">
        <f t="shared" si="12"/>
        <v>4.6896551724137927</v>
      </c>
      <c r="N116" s="6">
        <f t="shared" si="13"/>
        <v>4.6896551724137927</v>
      </c>
    </row>
    <row r="117" spans="1:14" x14ac:dyDescent="0.25">
      <c r="A117" s="3" t="s">
        <v>623</v>
      </c>
      <c r="B117" s="5">
        <v>532</v>
      </c>
      <c r="E117" t="s">
        <v>625</v>
      </c>
      <c r="F117">
        <f t="shared" si="8"/>
        <v>8</v>
      </c>
      <c r="G117">
        <f t="shared" si="9"/>
        <v>6</v>
      </c>
      <c r="H117" s="1">
        <f t="shared" si="10"/>
        <v>42894</v>
      </c>
      <c r="I117">
        <v>590</v>
      </c>
      <c r="J117">
        <f t="shared" si="11"/>
        <v>290</v>
      </c>
      <c r="K117">
        <f t="shared" si="14"/>
        <v>54152</v>
      </c>
      <c r="L117">
        <f t="shared" si="15"/>
        <v>34268.341013824829</v>
      </c>
      <c r="M117" s="6">
        <f t="shared" si="12"/>
        <v>1.0344827586206897</v>
      </c>
      <c r="N117" s="6">
        <f t="shared" si="13"/>
        <v>1.0344827586206897</v>
      </c>
    </row>
    <row r="118" spans="1:14" x14ac:dyDescent="0.25">
      <c r="A118" s="3" t="s">
        <v>624</v>
      </c>
      <c r="B118" s="5">
        <v>1650</v>
      </c>
      <c r="E118" t="s">
        <v>626</v>
      </c>
      <c r="F118">
        <f t="shared" si="8"/>
        <v>9</v>
      </c>
      <c r="G118">
        <f t="shared" si="9"/>
        <v>6</v>
      </c>
      <c r="H118" s="1">
        <f t="shared" si="10"/>
        <v>42895</v>
      </c>
      <c r="I118">
        <v>520</v>
      </c>
      <c r="J118">
        <f t="shared" si="11"/>
        <v>290</v>
      </c>
      <c r="K118">
        <f t="shared" si="14"/>
        <v>54672</v>
      </c>
      <c r="L118">
        <f t="shared" si="15"/>
        <v>34558.341013824829</v>
      </c>
      <c r="M118" s="6">
        <f t="shared" si="12"/>
        <v>0.7931034482758621</v>
      </c>
      <c r="N118" s="6">
        <f t="shared" si="13"/>
        <v>0.7931034482758621</v>
      </c>
    </row>
    <row r="119" spans="1:14" x14ac:dyDescent="0.25">
      <c r="A119" s="3" t="s">
        <v>625</v>
      </c>
      <c r="B119" s="5">
        <v>590</v>
      </c>
      <c r="E119" t="s">
        <v>627</v>
      </c>
      <c r="F119">
        <f t="shared" si="8"/>
        <v>10</v>
      </c>
      <c r="G119">
        <f t="shared" si="9"/>
        <v>6</v>
      </c>
      <c r="H119" s="1">
        <f t="shared" si="10"/>
        <v>42896</v>
      </c>
      <c r="I119">
        <v>25</v>
      </c>
      <c r="J119">
        <f t="shared" si="11"/>
        <v>290</v>
      </c>
      <c r="K119">
        <f t="shared" si="14"/>
        <v>54697</v>
      </c>
      <c r="L119">
        <f t="shared" si="15"/>
        <v>34848.341013824829</v>
      </c>
      <c r="M119" s="6">
        <f t="shared" si="12"/>
        <v>-0.91379310344827591</v>
      </c>
      <c r="N119" s="6">
        <f t="shared" si="13"/>
        <v>0.91379310344827591</v>
      </c>
    </row>
    <row r="120" spans="1:14" x14ac:dyDescent="0.25">
      <c r="A120" s="3" t="s">
        <v>626</v>
      </c>
      <c r="B120" s="5">
        <v>520</v>
      </c>
      <c r="E120" t="s">
        <v>628</v>
      </c>
      <c r="F120">
        <f t="shared" si="8"/>
        <v>11</v>
      </c>
      <c r="G120">
        <f t="shared" si="9"/>
        <v>6</v>
      </c>
      <c r="H120" s="1">
        <f t="shared" si="10"/>
        <v>42897</v>
      </c>
      <c r="I120">
        <v>194</v>
      </c>
      <c r="J120">
        <f t="shared" si="11"/>
        <v>290</v>
      </c>
      <c r="K120">
        <f t="shared" si="14"/>
        <v>54891</v>
      </c>
      <c r="L120">
        <f t="shared" si="15"/>
        <v>35138.341013824829</v>
      </c>
      <c r="M120" s="6">
        <f t="shared" si="12"/>
        <v>-0.33103448275862069</v>
      </c>
      <c r="N120" s="6">
        <f t="shared" si="13"/>
        <v>0.33103448275862069</v>
      </c>
    </row>
    <row r="121" spans="1:14" x14ac:dyDescent="0.25">
      <c r="A121" s="3" t="s">
        <v>627</v>
      </c>
      <c r="B121" s="5">
        <v>25</v>
      </c>
      <c r="E121" t="s">
        <v>629</v>
      </c>
      <c r="F121">
        <f t="shared" si="8"/>
        <v>12</v>
      </c>
      <c r="G121">
        <f t="shared" si="9"/>
        <v>6</v>
      </c>
      <c r="H121" s="1">
        <f t="shared" si="10"/>
        <v>42898</v>
      </c>
      <c r="I121">
        <v>2390</v>
      </c>
      <c r="J121">
        <f t="shared" si="11"/>
        <v>290</v>
      </c>
      <c r="K121">
        <f t="shared" si="14"/>
        <v>57281</v>
      </c>
      <c r="L121">
        <f t="shared" si="15"/>
        <v>35428.341013824829</v>
      </c>
      <c r="M121" s="6">
        <f t="shared" si="12"/>
        <v>7.2413793103448274</v>
      </c>
      <c r="N121" s="6">
        <f t="shared" si="13"/>
        <v>7.2413793103448274</v>
      </c>
    </row>
    <row r="122" spans="1:14" x14ac:dyDescent="0.25">
      <c r="A122" s="3" t="s">
        <v>628</v>
      </c>
      <c r="B122" s="5">
        <v>194</v>
      </c>
      <c r="E122" t="s">
        <v>630</v>
      </c>
      <c r="F122">
        <f t="shared" si="8"/>
        <v>13</v>
      </c>
      <c r="G122">
        <f t="shared" si="9"/>
        <v>6</v>
      </c>
      <c r="H122" s="1">
        <f t="shared" si="10"/>
        <v>42899</v>
      </c>
      <c r="I122">
        <v>388</v>
      </c>
      <c r="J122">
        <f t="shared" si="11"/>
        <v>290</v>
      </c>
      <c r="K122">
        <f t="shared" si="14"/>
        <v>57669</v>
      </c>
      <c r="L122">
        <f t="shared" si="15"/>
        <v>35718.341013824829</v>
      </c>
      <c r="M122" s="6">
        <f t="shared" si="12"/>
        <v>0.33793103448275863</v>
      </c>
      <c r="N122" s="6">
        <f t="shared" si="13"/>
        <v>0.33793103448275863</v>
      </c>
    </row>
    <row r="123" spans="1:14" x14ac:dyDescent="0.25">
      <c r="A123" s="3" t="s">
        <v>629</v>
      </c>
      <c r="B123" s="5">
        <v>2390</v>
      </c>
      <c r="E123" t="s">
        <v>631</v>
      </c>
      <c r="F123">
        <f t="shared" si="8"/>
        <v>15</v>
      </c>
      <c r="G123">
        <f t="shared" si="9"/>
        <v>6</v>
      </c>
      <c r="H123" s="1">
        <f t="shared" si="10"/>
        <v>42901</v>
      </c>
      <c r="I123">
        <v>25</v>
      </c>
      <c r="J123">
        <f t="shared" si="11"/>
        <v>290</v>
      </c>
      <c r="K123">
        <f t="shared" si="14"/>
        <v>57694</v>
      </c>
      <c r="L123">
        <f t="shared" si="15"/>
        <v>36008.341013824829</v>
      </c>
      <c r="M123" s="6">
        <f t="shared" si="12"/>
        <v>-0.91379310344827591</v>
      </c>
      <c r="N123" s="6">
        <f t="shared" si="13"/>
        <v>0.91379310344827591</v>
      </c>
    </row>
    <row r="124" spans="1:14" x14ac:dyDescent="0.25">
      <c r="A124" s="3" t="s">
        <v>630</v>
      </c>
      <c r="B124" s="5">
        <v>388</v>
      </c>
      <c r="E124" t="s">
        <v>632</v>
      </c>
      <c r="F124">
        <f t="shared" si="8"/>
        <v>16</v>
      </c>
      <c r="G124">
        <f t="shared" si="9"/>
        <v>6</v>
      </c>
      <c r="H124" s="1">
        <f t="shared" si="10"/>
        <v>42902</v>
      </c>
      <c r="I124">
        <v>10</v>
      </c>
      <c r="J124">
        <f t="shared" si="11"/>
        <v>290</v>
      </c>
      <c r="K124">
        <f t="shared" si="14"/>
        <v>57704</v>
      </c>
      <c r="L124">
        <f t="shared" si="15"/>
        <v>36298.341013824829</v>
      </c>
      <c r="M124" s="6">
        <f t="shared" si="12"/>
        <v>-0.96551724137931039</v>
      </c>
      <c r="N124" s="6">
        <f t="shared" si="13"/>
        <v>0.96551724137931039</v>
      </c>
    </row>
    <row r="125" spans="1:14" x14ac:dyDescent="0.25">
      <c r="A125" s="3" t="s">
        <v>631</v>
      </c>
      <c r="B125" s="5">
        <v>25</v>
      </c>
      <c r="E125" t="s">
        <v>633</v>
      </c>
      <c r="F125">
        <f t="shared" si="8"/>
        <v>18</v>
      </c>
      <c r="G125">
        <f t="shared" si="9"/>
        <v>6</v>
      </c>
      <c r="H125" s="1">
        <f t="shared" si="10"/>
        <v>42904</v>
      </c>
      <c r="I125">
        <v>30</v>
      </c>
      <c r="J125">
        <f t="shared" si="11"/>
        <v>290</v>
      </c>
      <c r="K125">
        <f t="shared" si="14"/>
        <v>57734</v>
      </c>
      <c r="L125">
        <f t="shared" si="15"/>
        <v>36588.341013824829</v>
      </c>
      <c r="M125" s="6">
        <f t="shared" si="12"/>
        <v>-0.89655172413793105</v>
      </c>
      <c r="N125" s="6">
        <f t="shared" si="13"/>
        <v>0.89655172413793105</v>
      </c>
    </row>
    <row r="126" spans="1:14" x14ac:dyDescent="0.25">
      <c r="A126" s="3" t="s">
        <v>632</v>
      </c>
      <c r="B126" s="5">
        <v>10</v>
      </c>
      <c r="E126" t="s">
        <v>634</v>
      </c>
      <c r="F126">
        <f t="shared" si="8"/>
        <v>19</v>
      </c>
      <c r="G126">
        <f t="shared" si="9"/>
        <v>6</v>
      </c>
      <c r="H126" s="1">
        <f t="shared" si="10"/>
        <v>42905</v>
      </c>
      <c r="I126">
        <v>240</v>
      </c>
      <c r="J126">
        <f t="shared" si="11"/>
        <v>290</v>
      </c>
      <c r="K126">
        <f t="shared" si="14"/>
        <v>57974</v>
      </c>
      <c r="L126">
        <f t="shared" si="15"/>
        <v>36878.341013824829</v>
      </c>
      <c r="M126" s="6">
        <f t="shared" si="12"/>
        <v>-0.17241379310344829</v>
      </c>
      <c r="N126" s="6">
        <f t="shared" si="13"/>
        <v>0.17241379310344829</v>
      </c>
    </row>
    <row r="127" spans="1:14" x14ac:dyDescent="0.25">
      <c r="A127" s="3" t="s">
        <v>633</v>
      </c>
      <c r="B127" s="5">
        <v>30</v>
      </c>
      <c r="E127" t="s">
        <v>635</v>
      </c>
      <c r="F127">
        <f t="shared" si="8"/>
        <v>20</v>
      </c>
      <c r="G127">
        <f t="shared" si="9"/>
        <v>6</v>
      </c>
      <c r="H127" s="1">
        <f t="shared" si="10"/>
        <v>42906</v>
      </c>
      <c r="I127">
        <v>25</v>
      </c>
      <c r="J127">
        <f t="shared" si="11"/>
        <v>290</v>
      </c>
      <c r="K127">
        <f t="shared" si="14"/>
        <v>57999</v>
      </c>
      <c r="L127">
        <f t="shared" si="15"/>
        <v>37168.341013824829</v>
      </c>
      <c r="M127" s="6">
        <f t="shared" si="12"/>
        <v>-0.91379310344827591</v>
      </c>
      <c r="N127" s="6">
        <f t="shared" si="13"/>
        <v>0.91379310344827591</v>
      </c>
    </row>
    <row r="128" spans="1:14" x14ac:dyDescent="0.25">
      <c r="A128" s="3" t="s">
        <v>634</v>
      </c>
      <c r="B128" s="5">
        <v>240</v>
      </c>
      <c r="E128" t="s">
        <v>636</v>
      </c>
      <c r="F128">
        <f t="shared" si="8"/>
        <v>21</v>
      </c>
      <c r="G128">
        <f t="shared" si="9"/>
        <v>6</v>
      </c>
      <c r="H128" s="1">
        <f t="shared" si="10"/>
        <v>42907</v>
      </c>
      <c r="I128">
        <v>250</v>
      </c>
      <c r="J128">
        <f t="shared" si="11"/>
        <v>290</v>
      </c>
      <c r="K128">
        <f t="shared" si="14"/>
        <v>58249</v>
      </c>
      <c r="L128">
        <f t="shared" si="15"/>
        <v>37458.341013824829</v>
      </c>
      <c r="M128" s="6">
        <f t="shared" si="12"/>
        <v>-0.13793103448275862</v>
      </c>
      <c r="N128" s="6">
        <f t="shared" si="13"/>
        <v>0.13793103448275862</v>
      </c>
    </row>
    <row r="129" spans="1:14" x14ac:dyDescent="0.25">
      <c r="A129" s="3" t="s">
        <v>635</v>
      </c>
      <c r="B129" s="5">
        <v>25</v>
      </c>
      <c r="E129" t="s">
        <v>637</v>
      </c>
      <c r="F129">
        <f t="shared" si="8"/>
        <v>22</v>
      </c>
      <c r="G129">
        <f t="shared" si="9"/>
        <v>6</v>
      </c>
      <c r="H129" s="1">
        <f t="shared" si="10"/>
        <v>42908</v>
      </c>
      <c r="I129">
        <v>245</v>
      </c>
      <c r="J129">
        <f t="shared" si="11"/>
        <v>290</v>
      </c>
      <c r="K129">
        <f t="shared" si="14"/>
        <v>58494</v>
      </c>
      <c r="L129">
        <f t="shared" si="15"/>
        <v>37748.341013824829</v>
      </c>
      <c r="M129" s="6">
        <f t="shared" si="12"/>
        <v>-0.15517241379310345</v>
      </c>
      <c r="N129" s="6">
        <f t="shared" si="13"/>
        <v>0.15517241379310345</v>
      </c>
    </row>
    <row r="130" spans="1:14" x14ac:dyDescent="0.25">
      <c r="A130" s="3" t="s">
        <v>636</v>
      </c>
      <c r="B130" s="5">
        <v>250</v>
      </c>
      <c r="E130" t="s">
        <v>638</v>
      </c>
      <c r="F130">
        <f t="shared" ref="F130:F193" si="16">DAY(E130)</f>
        <v>23</v>
      </c>
      <c r="G130">
        <f t="shared" ref="G130:G193" si="17">MONTH(E130)</f>
        <v>6</v>
      </c>
      <c r="H130" s="1">
        <f t="shared" ref="H130:H193" si="18">DATE(2017,G130,F130)</f>
        <v>42909</v>
      </c>
      <c r="I130">
        <v>1034</v>
      </c>
      <c r="J130">
        <f t="shared" ref="J130:J193" si="19">VLOOKUP(G130,$P$2:$R$13,3,0)/VLOOKUP(G130,$P$2:$Q$13,2,0)</f>
        <v>290</v>
      </c>
      <c r="K130">
        <f t="shared" si="14"/>
        <v>59528</v>
      </c>
      <c r="L130">
        <f t="shared" si="15"/>
        <v>38038.341013824829</v>
      </c>
      <c r="M130" s="6">
        <f t="shared" ref="M130:M193" si="20">(I130-J130)/J130</f>
        <v>2.5655172413793101</v>
      </c>
      <c r="N130" s="6">
        <f t="shared" ref="N130:N193" si="21">ABS(M130)</f>
        <v>2.5655172413793101</v>
      </c>
    </row>
    <row r="131" spans="1:14" x14ac:dyDescent="0.25">
      <c r="A131" s="3" t="s">
        <v>637</v>
      </c>
      <c r="B131" s="5">
        <v>245</v>
      </c>
      <c r="E131" t="s">
        <v>639</v>
      </c>
      <c r="F131">
        <f t="shared" si="16"/>
        <v>24</v>
      </c>
      <c r="G131">
        <f t="shared" si="17"/>
        <v>6</v>
      </c>
      <c r="H131" s="1">
        <f t="shared" si="18"/>
        <v>42910</v>
      </c>
      <c r="I131">
        <v>460</v>
      </c>
      <c r="J131">
        <f t="shared" si="19"/>
        <v>290</v>
      </c>
      <c r="K131">
        <f t="shared" ref="K131:K194" si="22">K130+I131</f>
        <v>59988</v>
      </c>
      <c r="L131">
        <f t="shared" ref="L131:L194" si="23">L130+J131</f>
        <v>38328.341013824829</v>
      </c>
      <c r="M131" s="6">
        <f t="shared" si="20"/>
        <v>0.58620689655172409</v>
      </c>
      <c r="N131" s="6">
        <f t="shared" si="21"/>
        <v>0.58620689655172409</v>
      </c>
    </row>
    <row r="132" spans="1:14" x14ac:dyDescent="0.25">
      <c r="A132" s="3" t="s">
        <v>638</v>
      </c>
      <c r="B132" s="5">
        <v>1034</v>
      </c>
      <c r="E132" t="s">
        <v>640</v>
      </c>
      <c r="F132">
        <f t="shared" si="16"/>
        <v>25</v>
      </c>
      <c r="G132">
        <f t="shared" si="17"/>
        <v>6</v>
      </c>
      <c r="H132" s="1">
        <f t="shared" si="18"/>
        <v>42911</v>
      </c>
      <c r="I132">
        <v>200</v>
      </c>
      <c r="J132">
        <f t="shared" si="19"/>
        <v>290</v>
      </c>
      <c r="K132">
        <f t="shared" si="22"/>
        <v>60188</v>
      </c>
      <c r="L132">
        <f t="shared" si="23"/>
        <v>38618.341013824829</v>
      </c>
      <c r="M132" s="6">
        <f t="shared" si="20"/>
        <v>-0.31034482758620691</v>
      </c>
      <c r="N132" s="6">
        <f t="shared" si="21"/>
        <v>0.31034482758620691</v>
      </c>
    </row>
    <row r="133" spans="1:14" x14ac:dyDescent="0.25">
      <c r="A133" s="3" t="s">
        <v>639</v>
      </c>
      <c r="B133" s="5">
        <v>460</v>
      </c>
      <c r="E133" t="s">
        <v>641</v>
      </c>
      <c r="F133">
        <f t="shared" si="16"/>
        <v>26</v>
      </c>
      <c r="G133">
        <f t="shared" si="17"/>
        <v>6</v>
      </c>
      <c r="H133" s="1">
        <f t="shared" si="18"/>
        <v>42912</v>
      </c>
      <c r="I133">
        <v>1221</v>
      </c>
      <c r="J133">
        <f t="shared" si="19"/>
        <v>290</v>
      </c>
      <c r="K133">
        <f t="shared" si="22"/>
        <v>61409</v>
      </c>
      <c r="L133">
        <f t="shared" si="23"/>
        <v>38908.341013824829</v>
      </c>
      <c r="M133" s="6">
        <f t="shared" si="20"/>
        <v>3.2103448275862068</v>
      </c>
      <c r="N133" s="6">
        <f t="shared" si="21"/>
        <v>3.2103448275862068</v>
      </c>
    </row>
    <row r="134" spans="1:14" x14ac:dyDescent="0.25">
      <c r="A134" s="3" t="s">
        <v>640</v>
      </c>
      <c r="B134" s="5">
        <v>200</v>
      </c>
      <c r="E134" t="s">
        <v>642</v>
      </c>
      <c r="F134">
        <f t="shared" si="16"/>
        <v>27</v>
      </c>
      <c r="G134">
        <f t="shared" si="17"/>
        <v>6</v>
      </c>
      <c r="H134" s="1">
        <f t="shared" si="18"/>
        <v>42913</v>
      </c>
      <c r="I134">
        <v>50</v>
      </c>
      <c r="J134">
        <f t="shared" si="19"/>
        <v>290</v>
      </c>
      <c r="K134">
        <f t="shared" si="22"/>
        <v>61459</v>
      </c>
      <c r="L134">
        <f t="shared" si="23"/>
        <v>39198.341013824829</v>
      </c>
      <c r="M134" s="6">
        <f t="shared" si="20"/>
        <v>-0.82758620689655171</v>
      </c>
      <c r="N134" s="6">
        <f t="shared" si="21"/>
        <v>0.82758620689655171</v>
      </c>
    </row>
    <row r="135" spans="1:14" x14ac:dyDescent="0.25">
      <c r="A135" s="3" t="s">
        <v>641</v>
      </c>
      <c r="B135" s="5">
        <v>1221</v>
      </c>
      <c r="E135" t="s">
        <v>643</v>
      </c>
      <c r="F135">
        <f t="shared" si="16"/>
        <v>29</v>
      </c>
      <c r="G135">
        <f t="shared" si="17"/>
        <v>6</v>
      </c>
      <c r="H135" s="1">
        <f t="shared" si="18"/>
        <v>42915</v>
      </c>
      <c r="I135">
        <v>200</v>
      </c>
      <c r="J135">
        <f t="shared" si="19"/>
        <v>290</v>
      </c>
      <c r="K135">
        <f t="shared" si="22"/>
        <v>61659</v>
      </c>
      <c r="L135">
        <f t="shared" si="23"/>
        <v>39488.341013824829</v>
      </c>
      <c r="M135" s="6">
        <f t="shared" si="20"/>
        <v>-0.31034482758620691</v>
      </c>
      <c r="N135" s="6">
        <f t="shared" si="21"/>
        <v>0.31034482758620691</v>
      </c>
    </row>
    <row r="136" spans="1:14" x14ac:dyDescent="0.25">
      <c r="A136" s="3" t="s">
        <v>642</v>
      </c>
      <c r="B136" s="5">
        <v>50</v>
      </c>
      <c r="E136" t="s">
        <v>644</v>
      </c>
      <c r="F136">
        <f t="shared" si="16"/>
        <v>30</v>
      </c>
      <c r="G136">
        <f t="shared" si="17"/>
        <v>6</v>
      </c>
      <c r="H136" s="1">
        <f t="shared" si="18"/>
        <v>42916</v>
      </c>
      <c r="I136">
        <v>300</v>
      </c>
      <c r="J136">
        <f t="shared" si="19"/>
        <v>290</v>
      </c>
      <c r="K136">
        <f t="shared" si="22"/>
        <v>61959</v>
      </c>
      <c r="L136">
        <f t="shared" si="23"/>
        <v>39778.341013824829</v>
      </c>
      <c r="M136" s="6">
        <f t="shared" si="20"/>
        <v>3.4482758620689655E-2</v>
      </c>
      <c r="N136" s="6">
        <f t="shared" si="21"/>
        <v>3.4482758620689655E-2</v>
      </c>
    </row>
    <row r="137" spans="1:14" x14ac:dyDescent="0.25">
      <c r="A137" s="3" t="s">
        <v>643</v>
      </c>
      <c r="B137" s="5">
        <v>200</v>
      </c>
      <c r="E137" t="s">
        <v>645</v>
      </c>
      <c r="F137">
        <f t="shared" si="16"/>
        <v>1</v>
      </c>
      <c r="G137">
        <f t="shared" si="17"/>
        <v>7</v>
      </c>
      <c r="H137" s="1">
        <f t="shared" si="18"/>
        <v>42917</v>
      </c>
      <c r="I137">
        <v>205</v>
      </c>
      <c r="J137">
        <f t="shared" si="19"/>
        <v>322.58064516129031</v>
      </c>
      <c r="K137">
        <f t="shared" si="22"/>
        <v>62164</v>
      </c>
      <c r="L137">
        <f t="shared" si="23"/>
        <v>40100.921658986117</v>
      </c>
      <c r="M137" s="6">
        <f t="shared" si="20"/>
        <v>-0.36449999999999999</v>
      </c>
      <c r="N137" s="6">
        <f t="shared" si="21"/>
        <v>0.36449999999999999</v>
      </c>
    </row>
    <row r="138" spans="1:14" x14ac:dyDescent="0.25">
      <c r="A138" s="3" t="s">
        <v>644</v>
      </c>
      <c r="B138" s="5">
        <v>300</v>
      </c>
      <c r="E138" t="s">
        <v>646</v>
      </c>
      <c r="F138">
        <f t="shared" si="16"/>
        <v>2</v>
      </c>
      <c r="G138">
        <f t="shared" si="17"/>
        <v>7</v>
      </c>
      <c r="H138" s="1">
        <f t="shared" si="18"/>
        <v>42918</v>
      </c>
      <c r="I138">
        <v>361</v>
      </c>
      <c r="J138">
        <f t="shared" si="19"/>
        <v>322.58064516129031</v>
      </c>
      <c r="K138">
        <f t="shared" si="22"/>
        <v>62525</v>
      </c>
      <c r="L138">
        <f t="shared" si="23"/>
        <v>40423.502304147405</v>
      </c>
      <c r="M138" s="6">
        <f t="shared" si="20"/>
        <v>0.11910000000000005</v>
      </c>
      <c r="N138" s="6">
        <f t="shared" si="21"/>
        <v>0.11910000000000005</v>
      </c>
    </row>
    <row r="139" spans="1:14" x14ac:dyDescent="0.25">
      <c r="A139" s="3" t="s">
        <v>645</v>
      </c>
      <c r="B139" s="5">
        <v>205</v>
      </c>
      <c r="E139" t="s">
        <v>647</v>
      </c>
      <c r="F139">
        <f t="shared" si="16"/>
        <v>3</v>
      </c>
      <c r="G139">
        <f t="shared" si="17"/>
        <v>7</v>
      </c>
      <c r="H139" s="1">
        <f t="shared" si="18"/>
        <v>42919</v>
      </c>
      <c r="I139">
        <v>462</v>
      </c>
      <c r="J139">
        <f t="shared" si="19"/>
        <v>322.58064516129031</v>
      </c>
      <c r="K139">
        <f t="shared" si="22"/>
        <v>62987</v>
      </c>
      <c r="L139">
        <f t="shared" si="23"/>
        <v>40746.082949308693</v>
      </c>
      <c r="M139" s="6">
        <f t="shared" si="20"/>
        <v>0.43220000000000008</v>
      </c>
      <c r="N139" s="6">
        <f t="shared" si="21"/>
        <v>0.43220000000000008</v>
      </c>
    </row>
    <row r="140" spans="1:14" x14ac:dyDescent="0.25">
      <c r="A140" s="3" t="s">
        <v>646</v>
      </c>
      <c r="B140" s="5">
        <v>361</v>
      </c>
      <c r="E140" t="s">
        <v>648</v>
      </c>
      <c r="F140">
        <f t="shared" si="16"/>
        <v>4</v>
      </c>
      <c r="G140">
        <f t="shared" si="17"/>
        <v>7</v>
      </c>
      <c r="H140" s="1">
        <f t="shared" si="18"/>
        <v>42920</v>
      </c>
      <c r="I140">
        <v>1866</v>
      </c>
      <c r="J140">
        <f t="shared" si="19"/>
        <v>322.58064516129031</v>
      </c>
      <c r="K140">
        <f t="shared" si="22"/>
        <v>64853</v>
      </c>
      <c r="L140">
        <f t="shared" si="23"/>
        <v>41068.663594469981</v>
      </c>
      <c r="M140" s="6">
        <f t="shared" si="20"/>
        <v>4.7846000000000002</v>
      </c>
      <c r="N140" s="6">
        <f t="shared" si="21"/>
        <v>4.7846000000000002</v>
      </c>
    </row>
    <row r="141" spans="1:14" x14ac:dyDescent="0.25">
      <c r="A141" s="3" t="s">
        <v>647</v>
      </c>
      <c r="B141" s="5">
        <v>462</v>
      </c>
      <c r="E141" t="s">
        <v>649</v>
      </c>
      <c r="F141">
        <f t="shared" si="16"/>
        <v>5</v>
      </c>
      <c r="G141">
        <f t="shared" si="17"/>
        <v>7</v>
      </c>
      <c r="H141" s="1">
        <f t="shared" si="18"/>
        <v>42921</v>
      </c>
      <c r="I141">
        <v>735</v>
      </c>
      <c r="J141">
        <f t="shared" si="19"/>
        <v>322.58064516129031</v>
      </c>
      <c r="K141">
        <f t="shared" si="22"/>
        <v>65588</v>
      </c>
      <c r="L141">
        <f t="shared" si="23"/>
        <v>41391.244239631269</v>
      </c>
      <c r="M141" s="6">
        <f t="shared" si="20"/>
        <v>1.2785000000000002</v>
      </c>
      <c r="N141" s="6">
        <f t="shared" si="21"/>
        <v>1.2785000000000002</v>
      </c>
    </row>
    <row r="142" spans="1:14" x14ac:dyDescent="0.25">
      <c r="A142" s="3" t="s">
        <v>648</v>
      </c>
      <c r="B142" s="5">
        <v>1866</v>
      </c>
      <c r="E142" t="s">
        <v>650</v>
      </c>
      <c r="F142">
        <f t="shared" si="16"/>
        <v>6</v>
      </c>
      <c r="G142">
        <f t="shared" si="17"/>
        <v>7</v>
      </c>
      <c r="H142" s="1">
        <f t="shared" si="18"/>
        <v>42922</v>
      </c>
      <c r="I142">
        <v>190</v>
      </c>
      <c r="J142">
        <f t="shared" si="19"/>
        <v>322.58064516129031</v>
      </c>
      <c r="K142">
        <f t="shared" si="22"/>
        <v>65778</v>
      </c>
      <c r="L142">
        <f t="shared" si="23"/>
        <v>41713.824884792557</v>
      </c>
      <c r="M142" s="6">
        <f t="shared" si="20"/>
        <v>-0.41099999999999998</v>
      </c>
      <c r="N142" s="6">
        <f t="shared" si="21"/>
        <v>0.41099999999999998</v>
      </c>
    </row>
    <row r="143" spans="1:14" x14ac:dyDescent="0.25">
      <c r="A143" s="3" t="s">
        <v>649</v>
      </c>
      <c r="B143" s="5">
        <v>735</v>
      </c>
      <c r="E143" t="s">
        <v>651</v>
      </c>
      <c r="F143">
        <f t="shared" si="16"/>
        <v>7</v>
      </c>
      <c r="G143">
        <f t="shared" si="17"/>
        <v>7</v>
      </c>
      <c r="H143" s="1">
        <f t="shared" si="18"/>
        <v>42923</v>
      </c>
      <c r="I143">
        <v>500</v>
      </c>
      <c r="J143">
        <f t="shared" si="19"/>
        <v>322.58064516129031</v>
      </c>
      <c r="K143">
        <f t="shared" si="22"/>
        <v>66278</v>
      </c>
      <c r="L143">
        <f t="shared" si="23"/>
        <v>42036.405529953845</v>
      </c>
      <c r="M143" s="6">
        <f t="shared" si="20"/>
        <v>0.55000000000000004</v>
      </c>
      <c r="N143" s="6">
        <f t="shared" si="21"/>
        <v>0.55000000000000004</v>
      </c>
    </row>
    <row r="144" spans="1:14" x14ac:dyDescent="0.25">
      <c r="A144" s="3" t="s">
        <v>650</v>
      </c>
      <c r="B144" s="5">
        <v>190</v>
      </c>
      <c r="E144" t="s">
        <v>652</v>
      </c>
      <c r="F144">
        <f t="shared" si="16"/>
        <v>8</v>
      </c>
      <c r="G144">
        <f t="shared" si="17"/>
        <v>7</v>
      </c>
      <c r="H144" s="1">
        <f t="shared" si="18"/>
        <v>42924</v>
      </c>
      <c r="I144">
        <v>217</v>
      </c>
      <c r="J144">
        <f t="shared" si="19"/>
        <v>322.58064516129031</v>
      </c>
      <c r="K144">
        <f t="shared" si="22"/>
        <v>66495</v>
      </c>
      <c r="L144">
        <f t="shared" si="23"/>
        <v>42358.986175115133</v>
      </c>
      <c r="M144" s="6">
        <f t="shared" si="20"/>
        <v>-0.32729999999999998</v>
      </c>
      <c r="N144" s="6">
        <f t="shared" si="21"/>
        <v>0.32729999999999998</v>
      </c>
    </row>
    <row r="145" spans="1:14" x14ac:dyDescent="0.25">
      <c r="A145" s="3" t="s">
        <v>651</v>
      </c>
      <c r="B145" s="5">
        <v>500</v>
      </c>
      <c r="E145" t="s">
        <v>653</v>
      </c>
      <c r="F145">
        <f t="shared" si="16"/>
        <v>9</v>
      </c>
      <c r="G145">
        <f t="shared" si="17"/>
        <v>7</v>
      </c>
      <c r="H145" s="1">
        <f t="shared" si="18"/>
        <v>42925</v>
      </c>
      <c r="I145">
        <v>414</v>
      </c>
      <c r="J145">
        <f t="shared" si="19"/>
        <v>322.58064516129031</v>
      </c>
      <c r="K145">
        <f t="shared" si="22"/>
        <v>66909</v>
      </c>
      <c r="L145">
        <f t="shared" si="23"/>
        <v>42681.566820276421</v>
      </c>
      <c r="M145" s="6">
        <f t="shared" si="20"/>
        <v>0.28340000000000004</v>
      </c>
      <c r="N145" s="6">
        <f t="shared" si="21"/>
        <v>0.28340000000000004</v>
      </c>
    </row>
    <row r="146" spans="1:14" x14ac:dyDescent="0.25">
      <c r="A146" s="3" t="s">
        <v>652</v>
      </c>
      <c r="B146" s="5">
        <v>217</v>
      </c>
      <c r="E146" t="s">
        <v>654</v>
      </c>
      <c r="F146">
        <f t="shared" si="16"/>
        <v>10</v>
      </c>
      <c r="G146">
        <f t="shared" si="17"/>
        <v>7</v>
      </c>
      <c r="H146" s="1">
        <f t="shared" si="18"/>
        <v>42926</v>
      </c>
      <c r="I146">
        <v>830</v>
      </c>
      <c r="J146">
        <f t="shared" si="19"/>
        <v>322.58064516129031</v>
      </c>
      <c r="K146">
        <f t="shared" si="22"/>
        <v>67739</v>
      </c>
      <c r="L146">
        <f t="shared" si="23"/>
        <v>43004.147465437709</v>
      </c>
      <c r="M146" s="6">
        <f t="shared" si="20"/>
        <v>1.5730000000000002</v>
      </c>
      <c r="N146" s="6">
        <f t="shared" si="21"/>
        <v>1.5730000000000002</v>
      </c>
    </row>
    <row r="147" spans="1:14" x14ac:dyDescent="0.25">
      <c r="A147" s="3" t="s">
        <v>653</v>
      </c>
      <c r="B147" s="5">
        <v>414</v>
      </c>
      <c r="E147" t="s">
        <v>655</v>
      </c>
      <c r="F147">
        <f t="shared" si="16"/>
        <v>11</v>
      </c>
      <c r="G147">
        <f t="shared" si="17"/>
        <v>7</v>
      </c>
      <c r="H147" s="1">
        <f t="shared" si="18"/>
        <v>42927</v>
      </c>
      <c r="I147">
        <v>190</v>
      </c>
      <c r="J147">
        <f t="shared" si="19"/>
        <v>322.58064516129031</v>
      </c>
      <c r="K147">
        <f t="shared" si="22"/>
        <v>67929</v>
      </c>
      <c r="L147">
        <f t="shared" si="23"/>
        <v>43326.728110598997</v>
      </c>
      <c r="M147" s="6">
        <f t="shared" si="20"/>
        <v>-0.41099999999999998</v>
      </c>
      <c r="N147" s="6">
        <f t="shared" si="21"/>
        <v>0.41099999999999998</v>
      </c>
    </row>
    <row r="148" spans="1:14" x14ac:dyDescent="0.25">
      <c r="A148" s="3" t="s">
        <v>654</v>
      </c>
      <c r="B148" s="5">
        <v>830</v>
      </c>
      <c r="E148" t="s">
        <v>656</v>
      </c>
      <c r="F148">
        <f t="shared" si="16"/>
        <v>12</v>
      </c>
      <c r="G148">
        <f t="shared" si="17"/>
        <v>7</v>
      </c>
      <c r="H148" s="1">
        <f t="shared" si="18"/>
        <v>42928</v>
      </c>
      <c r="I148">
        <v>200</v>
      </c>
      <c r="J148">
        <f t="shared" si="19"/>
        <v>322.58064516129031</v>
      </c>
      <c r="K148">
        <f t="shared" si="22"/>
        <v>68129</v>
      </c>
      <c r="L148">
        <f t="shared" si="23"/>
        <v>43649.308755760285</v>
      </c>
      <c r="M148" s="6">
        <f t="shared" si="20"/>
        <v>-0.37999999999999995</v>
      </c>
      <c r="N148" s="6">
        <f t="shared" si="21"/>
        <v>0.37999999999999995</v>
      </c>
    </row>
    <row r="149" spans="1:14" x14ac:dyDescent="0.25">
      <c r="A149" s="3" t="s">
        <v>655</v>
      </c>
      <c r="B149" s="5">
        <v>190</v>
      </c>
      <c r="E149" t="s">
        <v>657</v>
      </c>
      <c r="F149">
        <f t="shared" si="16"/>
        <v>14</v>
      </c>
      <c r="G149">
        <f t="shared" si="17"/>
        <v>7</v>
      </c>
      <c r="H149" s="1">
        <f t="shared" si="18"/>
        <v>42930</v>
      </c>
      <c r="I149">
        <v>10</v>
      </c>
      <c r="J149">
        <f t="shared" si="19"/>
        <v>322.58064516129031</v>
      </c>
      <c r="K149">
        <f t="shared" si="22"/>
        <v>68139</v>
      </c>
      <c r="L149">
        <f t="shared" si="23"/>
        <v>43971.889400921573</v>
      </c>
      <c r="M149" s="6">
        <f t="shared" si="20"/>
        <v>-0.96899999999999997</v>
      </c>
      <c r="N149" s="6">
        <f t="shared" si="21"/>
        <v>0.96899999999999997</v>
      </c>
    </row>
    <row r="150" spans="1:14" x14ac:dyDescent="0.25">
      <c r="A150" s="3" t="s">
        <v>656</v>
      </c>
      <c r="B150" s="5">
        <v>200</v>
      </c>
      <c r="E150" t="s">
        <v>658</v>
      </c>
      <c r="F150">
        <f t="shared" si="16"/>
        <v>15</v>
      </c>
      <c r="G150">
        <f t="shared" si="17"/>
        <v>7</v>
      </c>
      <c r="H150" s="1">
        <f t="shared" si="18"/>
        <v>42931</v>
      </c>
      <c r="I150">
        <v>35</v>
      </c>
      <c r="J150">
        <f t="shared" si="19"/>
        <v>322.58064516129031</v>
      </c>
      <c r="K150">
        <f t="shared" si="22"/>
        <v>68174</v>
      </c>
      <c r="L150">
        <f t="shared" si="23"/>
        <v>44294.470046082861</v>
      </c>
      <c r="M150" s="6">
        <f t="shared" si="20"/>
        <v>-0.89149999999999996</v>
      </c>
      <c r="N150" s="6">
        <f t="shared" si="21"/>
        <v>0.89149999999999996</v>
      </c>
    </row>
    <row r="151" spans="1:14" x14ac:dyDescent="0.25">
      <c r="A151" s="3" t="s">
        <v>657</v>
      </c>
      <c r="B151" s="5">
        <v>10</v>
      </c>
      <c r="E151" t="s">
        <v>659</v>
      </c>
      <c r="F151">
        <f t="shared" si="16"/>
        <v>16</v>
      </c>
      <c r="G151">
        <f t="shared" si="17"/>
        <v>7</v>
      </c>
      <c r="H151" s="1">
        <f t="shared" si="18"/>
        <v>42932</v>
      </c>
      <c r="I151">
        <v>290</v>
      </c>
      <c r="J151">
        <f t="shared" si="19"/>
        <v>322.58064516129031</v>
      </c>
      <c r="K151">
        <f t="shared" si="22"/>
        <v>68464</v>
      </c>
      <c r="L151">
        <f t="shared" si="23"/>
        <v>44617.050691244149</v>
      </c>
      <c r="M151" s="6">
        <f t="shared" si="20"/>
        <v>-0.10099999999999995</v>
      </c>
      <c r="N151" s="6">
        <f t="shared" si="21"/>
        <v>0.10099999999999995</v>
      </c>
    </row>
    <row r="152" spans="1:14" x14ac:dyDescent="0.25">
      <c r="A152" s="3" t="s">
        <v>658</v>
      </c>
      <c r="B152" s="5">
        <v>35</v>
      </c>
      <c r="E152" t="s">
        <v>660</v>
      </c>
      <c r="F152">
        <f t="shared" si="16"/>
        <v>17</v>
      </c>
      <c r="G152">
        <f t="shared" si="17"/>
        <v>7</v>
      </c>
      <c r="H152" s="1">
        <f t="shared" si="18"/>
        <v>42933</v>
      </c>
      <c r="I152">
        <v>10</v>
      </c>
      <c r="J152">
        <f t="shared" si="19"/>
        <v>322.58064516129031</v>
      </c>
      <c r="K152">
        <f t="shared" si="22"/>
        <v>68474</v>
      </c>
      <c r="L152">
        <f t="shared" si="23"/>
        <v>44939.631336405437</v>
      </c>
      <c r="M152" s="6">
        <f t="shared" si="20"/>
        <v>-0.96899999999999997</v>
      </c>
      <c r="N152" s="6">
        <f t="shared" si="21"/>
        <v>0.96899999999999997</v>
      </c>
    </row>
    <row r="153" spans="1:14" x14ac:dyDescent="0.25">
      <c r="A153" s="3" t="s">
        <v>659</v>
      </c>
      <c r="B153" s="5">
        <v>290</v>
      </c>
      <c r="E153" t="s">
        <v>661</v>
      </c>
      <c r="F153">
        <f t="shared" si="16"/>
        <v>18</v>
      </c>
      <c r="G153">
        <f t="shared" si="17"/>
        <v>7</v>
      </c>
      <c r="H153" s="1">
        <f t="shared" si="18"/>
        <v>42934</v>
      </c>
      <c r="I153">
        <v>490</v>
      </c>
      <c r="J153">
        <f t="shared" si="19"/>
        <v>322.58064516129031</v>
      </c>
      <c r="K153">
        <f t="shared" si="22"/>
        <v>68964</v>
      </c>
      <c r="L153">
        <f t="shared" si="23"/>
        <v>45262.211981566725</v>
      </c>
      <c r="M153" s="6">
        <f t="shared" si="20"/>
        <v>0.51900000000000013</v>
      </c>
      <c r="N153" s="6">
        <f t="shared" si="21"/>
        <v>0.51900000000000013</v>
      </c>
    </row>
    <row r="154" spans="1:14" x14ac:dyDescent="0.25">
      <c r="A154" s="3" t="s">
        <v>660</v>
      </c>
      <c r="B154" s="5">
        <v>10</v>
      </c>
      <c r="E154" t="s">
        <v>662</v>
      </c>
      <c r="F154">
        <f t="shared" si="16"/>
        <v>19</v>
      </c>
      <c r="G154">
        <f t="shared" si="17"/>
        <v>7</v>
      </c>
      <c r="H154" s="1">
        <f t="shared" si="18"/>
        <v>42935</v>
      </c>
      <c r="I154">
        <v>272</v>
      </c>
      <c r="J154">
        <f t="shared" si="19"/>
        <v>322.58064516129031</v>
      </c>
      <c r="K154">
        <f t="shared" si="22"/>
        <v>69236</v>
      </c>
      <c r="L154">
        <f t="shared" si="23"/>
        <v>45584.792626728013</v>
      </c>
      <c r="M154" s="6">
        <f t="shared" si="20"/>
        <v>-0.15679999999999997</v>
      </c>
      <c r="N154" s="6">
        <f t="shared" si="21"/>
        <v>0.15679999999999997</v>
      </c>
    </row>
    <row r="155" spans="1:14" x14ac:dyDescent="0.25">
      <c r="A155" s="3" t="s">
        <v>661</v>
      </c>
      <c r="B155" s="5">
        <v>490</v>
      </c>
      <c r="E155" t="s">
        <v>663</v>
      </c>
      <c r="F155">
        <f t="shared" si="16"/>
        <v>20</v>
      </c>
      <c r="G155">
        <f t="shared" si="17"/>
        <v>7</v>
      </c>
      <c r="H155" s="1">
        <f t="shared" si="18"/>
        <v>42936</v>
      </c>
      <c r="I155">
        <v>1355</v>
      </c>
      <c r="J155">
        <f t="shared" si="19"/>
        <v>322.58064516129031</v>
      </c>
      <c r="K155">
        <f t="shared" si="22"/>
        <v>70591</v>
      </c>
      <c r="L155">
        <f t="shared" si="23"/>
        <v>45907.373271889301</v>
      </c>
      <c r="M155" s="6">
        <f t="shared" si="20"/>
        <v>3.2005000000000003</v>
      </c>
      <c r="N155" s="6">
        <f t="shared" si="21"/>
        <v>3.2005000000000003</v>
      </c>
    </row>
    <row r="156" spans="1:14" x14ac:dyDescent="0.25">
      <c r="A156" s="3" t="s">
        <v>662</v>
      </c>
      <c r="B156" s="5">
        <v>272</v>
      </c>
      <c r="E156" t="s">
        <v>664</v>
      </c>
      <c r="F156">
        <f t="shared" si="16"/>
        <v>23</v>
      </c>
      <c r="G156">
        <f t="shared" si="17"/>
        <v>7</v>
      </c>
      <c r="H156" s="1">
        <f t="shared" si="18"/>
        <v>42939</v>
      </c>
      <c r="I156">
        <v>335</v>
      </c>
      <c r="J156">
        <f t="shared" si="19"/>
        <v>322.58064516129031</v>
      </c>
      <c r="K156">
        <f t="shared" si="22"/>
        <v>70926</v>
      </c>
      <c r="L156">
        <f t="shared" si="23"/>
        <v>46229.953917050589</v>
      </c>
      <c r="M156" s="6">
        <f t="shared" si="20"/>
        <v>3.8500000000000055E-2</v>
      </c>
      <c r="N156" s="6">
        <f t="shared" si="21"/>
        <v>3.8500000000000055E-2</v>
      </c>
    </row>
    <row r="157" spans="1:14" x14ac:dyDescent="0.25">
      <c r="A157" s="3" t="s">
        <v>663</v>
      </c>
      <c r="B157" s="5">
        <v>1355</v>
      </c>
      <c r="E157" t="s">
        <v>665</v>
      </c>
      <c r="F157">
        <f t="shared" si="16"/>
        <v>24</v>
      </c>
      <c r="G157">
        <f t="shared" si="17"/>
        <v>7</v>
      </c>
      <c r="H157" s="1">
        <f t="shared" si="18"/>
        <v>42940</v>
      </c>
      <c r="I157">
        <v>1100</v>
      </c>
      <c r="J157">
        <f t="shared" si="19"/>
        <v>322.58064516129031</v>
      </c>
      <c r="K157">
        <f t="shared" si="22"/>
        <v>72026</v>
      </c>
      <c r="L157">
        <f t="shared" si="23"/>
        <v>46552.534562211877</v>
      </c>
      <c r="M157" s="6">
        <f t="shared" si="20"/>
        <v>2.41</v>
      </c>
      <c r="N157" s="6">
        <f t="shared" si="21"/>
        <v>2.41</v>
      </c>
    </row>
    <row r="158" spans="1:14" x14ac:dyDescent="0.25">
      <c r="A158" s="3" t="s">
        <v>664</v>
      </c>
      <c r="B158" s="5">
        <v>335</v>
      </c>
      <c r="E158" t="s">
        <v>666</v>
      </c>
      <c r="F158">
        <f t="shared" si="16"/>
        <v>26</v>
      </c>
      <c r="G158">
        <f t="shared" si="17"/>
        <v>7</v>
      </c>
      <c r="H158" s="1">
        <f t="shared" si="18"/>
        <v>42942</v>
      </c>
      <c r="I158">
        <v>396</v>
      </c>
      <c r="J158">
        <f t="shared" si="19"/>
        <v>322.58064516129031</v>
      </c>
      <c r="K158">
        <f t="shared" si="22"/>
        <v>72422</v>
      </c>
      <c r="L158">
        <f t="shared" si="23"/>
        <v>46875.115207373165</v>
      </c>
      <c r="M158" s="6">
        <f t="shared" si="20"/>
        <v>0.22760000000000005</v>
      </c>
      <c r="N158" s="6">
        <f t="shared" si="21"/>
        <v>0.22760000000000005</v>
      </c>
    </row>
    <row r="159" spans="1:14" x14ac:dyDescent="0.25">
      <c r="A159" s="3" t="s">
        <v>665</v>
      </c>
      <c r="B159" s="5">
        <v>1100</v>
      </c>
      <c r="E159" t="s">
        <v>667</v>
      </c>
      <c r="F159">
        <f t="shared" si="16"/>
        <v>28</v>
      </c>
      <c r="G159">
        <f t="shared" si="17"/>
        <v>7</v>
      </c>
      <c r="H159" s="1">
        <f t="shared" si="18"/>
        <v>42944</v>
      </c>
      <c r="I159">
        <v>1668</v>
      </c>
      <c r="J159">
        <f t="shared" si="19"/>
        <v>322.58064516129031</v>
      </c>
      <c r="K159">
        <f t="shared" si="22"/>
        <v>74090</v>
      </c>
      <c r="L159">
        <f t="shared" si="23"/>
        <v>47197.695852534453</v>
      </c>
      <c r="M159" s="6">
        <f t="shared" si="20"/>
        <v>4.1708000000000007</v>
      </c>
      <c r="N159" s="6">
        <f t="shared" si="21"/>
        <v>4.1708000000000007</v>
      </c>
    </row>
    <row r="160" spans="1:14" x14ac:dyDescent="0.25">
      <c r="A160" s="3" t="s">
        <v>666</v>
      </c>
      <c r="B160" s="5">
        <v>396</v>
      </c>
      <c r="E160" t="s">
        <v>668</v>
      </c>
      <c r="F160">
        <f t="shared" si="16"/>
        <v>29</v>
      </c>
      <c r="G160">
        <f t="shared" si="17"/>
        <v>7</v>
      </c>
      <c r="H160" s="1">
        <f t="shared" si="18"/>
        <v>42945</v>
      </c>
      <c r="I160">
        <v>430</v>
      </c>
      <c r="J160">
        <f t="shared" si="19"/>
        <v>322.58064516129031</v>
      </c>
      <c r="K160">
        <f t="shared" si="22"/>
        <v>74520</v>
      </c>
      <c r="L160">
        <f t="shared" si="23"/>
        <v>47520.276497695741</v>
      </c>
      <c r="M160" s="6">
        <f t="shared" si="20"/>
        <v>0.33300000000000007</v>
      </c>
      <c r="N160" s="6">
        <f t="shared" si="21"/>
        <v>0.33300000000000007</v>
      </c>
    </row>
    <row r="161" spans="1:14" x14ac:dyDescent="0.25">
      <c r="A161" s="3" t="s">
        <v>667</v>
      </c>
      <c r="B161" s="5">
        <v>1668</v>
      </c>
      <c r="E161" t="s">
        <v>669</v>
      </c>
      <c r="F161">
        <f t="shared" si="16"/>
        <v>30</v>
      </c>
      <c r="G161">
        <f t="shared" si="17"/>
        <v>7</v>
      </c>
      <c r="H161" s="1">
        <f t="shared" si="18"/>
        <v>42946</v>
      </c>
      <c r="I161">
        <v>20</v>
      </c>
      <c r="J161">
        <f t="shared" si="19"/>
        <v>322.58064516129031</v>
      </c>
      <c r="K161">
        <f t="shared" si="22"/>
        <v>74540</v>
      </c>
      <c r="L161">
        <f t="shared" si="23"/>
        <v>47842.857142857029</v>
      </c>
      <c r="M161" s="6">
        <f t="shared" si="20"/>
        <v>-0.93799999999999994</v>
      </c>
      <c r="N161" s="6">
        <f t="shared" si="21"/>
        <v>0.93799999999999994</v>
      </c>
    </row>
    <row r="162" spans="1:14" x14ac:dyDescent="0.25">
      <c r="A162" s="3" t="s">
        <v>668</v>
      </c>
      <c r="B162" s="5">
        <v>430</v>
      </c>
      <c r="E162" t="s">
        <v>670</v>
      </c>
      <c r="F162">
        <f t="shared" si="16"/>
        <v>2</v>
      </c>
      <c r="G162">
        <f t="shared" si="17"/>
        <v>8</v>
      </c>
      <c r="H162" s="1">
        <f t="shared" si="18"/>
        <v>42949</v>
      </c>
      <c r="I162">
        <v>1140</v>
      </c>
      <c r="J162">
        <f t="shared" si="19"/>
        <v>524.19354838709683</v>
      </c>
      <c r="K162">
        <f t="shared" si="22"/>
        <v>75680</v>
      </c>
      <c r="L162">
        <f t="shared" si="23"/>
        <v>48367.050691244127</v>
      </c>
      <c r="M162" s="6">
        <f t="shared" si="20"/>
        <v>1.1747692307692306</v>
      </c>
      <c r="N162" s="6">
        <f t="shared" si="21"/>
        <v>1.1747692307692306</v>
      </c>
    </row>
    <row r="163" spans="1:14" x14ac:dyDescent="0.25">
      <c r="A163" s="3" t="s">
        <v>669</v>
      </c>
      <c r="B163" s="5">
        <v>20</v>
      </c>
      <c r="E163" t="s">
        <v>671</v>
      </c>
      <c r="F163">
        <f t="shared" si="16"/>
        <v>4</v>
      </c>
      <c r="G163">
        <f t="shared" si="17"/>
        <v>8</v>
      </c>
      <c r="H163" s="1">
        <f t="shared" si="18"/>
        <v>42951</v>
      </c>
      <c r="I163">
        <v>50</v>
      </c>
      <c r="J163">
        <f t="shared" si="19"/>
        <v>524.19354838709683</v>
      </c>
      <c r="K163">
        <f t="shared" si="22"/>
        <v>75730</v>
      </c>
      <c r="L163">
        <f t="shared" si="23"/>
        <v>48891.244239631225</v>
      </c>
      <c r="M163" s="6">
        <f t="shared" si="20"/>
        <v>-0.9046153846153846</v>
      </c>
      <c r="N163" s="6">
        <f t="shared" si="21"/>
        <v>0.9046153846153846</v>
      </c>
    </row>
    <row r="164" spans="1:14" x14ac:dyDescent="0.25">
      <c r="A164" s="3" t="s">
        <v>670</v>
      </c>
      <c r="B164" s="5">
        <v>1140</v>
      </c>
      <c r="E164" t="s">
        <v>672</v>
      </c>
      <c r="F164">
        <f t="shared" si="16"/>
        <v>5</v>
      </c>
      <c r="G164">
        <f t="shared" si="17"/>
        <v>8</v>
      </c>
      <c r="H164" s="1">
        <f t="shared" si="18"/>
        <v>42952</v>
      </c>
      <c r="I164">
        <v>130</v>
      </c>
      <c r="J164">
        <f t="shared" si="19"/>
        <v>524.19354838709683</v>
      </c>
      <c r="K164">
        <f t="shared" si="22"/>
        <v>75860</v>
      </c>
      <c r="L164">
        <f t="shared" si="23"/>
        <v>49415.437788018324</v>
      </c>
      <c r="M164" s="6">
        <f t="shared" si="20"/>
        <v>-0.752</v>
      </c>
      <c r="N164" s="6">
        <f t="shared" si="21"/>
        <v>0.752</v>
      </c>
    </row>
    <row r="165" spans="1:14" x14ac:dyDescent="0.25">
      <c r="A165" s="3" t="s">
        <v>671</v>
      </c>
      <c r="B165" s="5">
        <v>50</v>
      </c>
      <c r="E165" t="s">
        <v>673</v>
      </c>
      <c r="F165">
        <f t="shared" si="16"/>
        <v>6</v>
      </c>
      <c r="G165">
        <f t="shared" si="17"/>
        <v>8</v>
      </c>
      <c r="H165" s="1">
        <f t="shared" si="18"/>
        <v>42953</v>
      </c>
      <c r="I165">
        <v>2774</v>
      </c>
      <c r="J165">
        <f t="shared" si="19"/>
        <v>524.19354838709683</v>
      </c>
      <c r="K165">
        <f t="shared" si="22"/>
        <v>78634</v>
      </c>
      <c r="L165">
        <f t="shared" si="23"/>
        <v>49939.631336405422</v>
      </c>
      <c r="M165" s="6">
        <f t="shared" si="20"/>
        <v>4.2919384615384617</v>
      </c>
      <c r="N165" s="6">
        <f t="shared" si="21"/>
        <v>4.2919384615384617</v>
      </c>
    </row>
    <row r="166" spans="1:14" x14ac:dyDescent="0.25">
      <c r="A166" s="3" t="s">
        <v>672</v>
      </c>
      <c r="B166" s="5">
        <v>130</v>
      </c>
      <c r="E166" t="s">
        <v>674</v>
      </c>
      <c r="F166">
        <f t="shared" si="16"/>
        <v>7</v>
      </c>
      <c r="G166">
        <f t="shared" si="17"/>
        <v>8</v>
      </c>
      <c r="H166" s="1">
        <f t="shared" si="18"/>
        <v>42954</v>
      </c>
      <c r="I166">
        <v>-360</v>
      </c>
      <c r="J166">
        <f t="shared" si="19"/>
        <v>524.19354838709683</v>
      </c>
      <c r="K166">
        <f t="shared" si="22"/>
        <v>78274</v>
      </c>
      <c r="L166">
        <f t="shared" si="23"/>
        <v>50463.824884792521</v>
      </c>
      <c r="M166" s="6">
        <f t="shared" si="20"/>
        <v>-1.6867692307692308</v>
      </c>
      <c r="N166" s="6">
        <f t="shared" si="21"/>
        <v>1.6867692307692308</v>
      </c>
    </row>
    <row r="167" spans="1:14" x14ac:dyDescent="0.25">
      <c r="A167" s="3" t="s">
        <v>673</v>
      </c>
      <c r="B167" s="5">
        <v>2774</v>
      </c>
      <c r="E167" t="s">
        <v>675</v>
      </c>
      <c r="F167">
        <f t="shared" si="16"/>
        <v>9</v>
      </c>
      <c r="G167">
        <f t="shared" si="17"/>
        <v>8</v>
      </c>
      <c r="H167" s="1">
        <f t="shared" si="18"/>
        <v>42956</v>
      </c>
      <c r="I167">
        <v>450</v>
      </c>
      <c r="J167">
        <f t="shared" si="19"/>
        <v>524.19354838709683</v>
      </c>
      <c r="K167">
        <f t="shared" si="22"/>
        <v>78724</v>
      </c>
      <c r="L167">
        <f t="shared" si="23"/>
        <v>50988.018433179619</v>
      </c>
      <c r="M167" s="6">
        <f t="shared" si="20"/>
        <v>-0.14153846153846161</v>
      </c>
      <c r="N167" s="6">
        <f t="shared" si="21"/>
        <v>0.14153846153846161</v>
      </c>
    </row>
    <row r="168" spans="1:14" x14ac:dyDescent="0.25">
      <c r="A168" s="3" t="s">
        <v>674</v>
      </c>
      <c r="B168" s="5">
        <v>-360</v>
      </c>
      <c r="E168" t="s">
        <v>676</v>
      </c>
      <c r="F168">
        <f t="shared" si="16"/>
        <v>11</v>
      </c>
      <c r="G168">
        <f t="shared" si="17"/>
        <v>8</v>
      </c>
      <c r="H168" s="1">
        <f t="shared" si="18"/>
        <v>42958</v>
      </c>
      <c r="I168">
        <v>289</v>
      </c>
      <c r="J168">
        <f t="shared" si="19"/>
        <v>524.19354838709683</v>
      </c>
      <c r="K168">
        <f t="shared" si="22"/>
        <v>79013</v>
      </c>
      <c r="L168">
        <f t="shared" si="23"/>
        <v>51512.211981566717</v>
      </c>
      <c r="M168" s="6">
        <f t="shared" si="20"/>
        <v>-0.44867692307692314</v>
      </c>
      <c r="N168" s="6">
        <f t="shared" si="21"/>
        <v>0.44867692307692314</v>
      </c>
    </row>
    <row r="169" spans="1:14" x14ac:dyDescent="0.25">
      <c r="A169" s="3" t="s">
        <v>675</v>
      </c>
      <c r="B169" s="5">
        <v>450</v>
      </c>
      <c r="E169" t="s">
        <v>677</v>
      </c>
      <c r="F169">
        <f t="shared" si="16"/>
        <v>12</v>
      </c>
      <c r="G169">
        <f t="shared" si="17"/>
        <v>8</v>
      </c>
      <c r="H169" s="1">
        <f t="shared" si="18"/>
        <v>42959</v>
      </c>
      <c r="I169">
        <v>679</v>
      </c>
      <c r="J169">
        <f t="shared" si="19"/>
        <v>524.19354838709683</v>
      </c>
      <c r="K169">
        <f t="shared" si="22"/>
        <v>79692</v>
      </c>
      <c r="L169">
        <f t="shared" si="23"/>
        <v>52036.405529953816</v>
      </c>
      <c r="M169" s="6">
        <f t="shared" si="20"/>
        <v>0.2953230769230768</v>
      </c>
      <c r="N169" s="6">
        <f t="shared" si="21"/>
        <v>0.2953230769230768</v>
      </c>
    </row>
    <row r="170" spans="1:14" x14ac:dyDescent="0.25">
      <c r="A170" s="3" t="s">
        <v>676</v>
      </c>
      <c r="B170" s="5">
        <v>289</v>
      </c>
      <c r="E170" t="s">
        <v>678</v>
      </c>
      <c r="F170">
        <f t="shared" si="16"/>
        <v>13</v>
      </c>
      <c r="G170">
        <f t="shared" si="17"/>
        <v>8</v>
      </c>
      <c r="H170" s="1">
        <f t="shared" si="18"/>
        <v>42960</v>
      </c>
      <c r="I170">
        <v>1050</v>
      </c>
      <c r="J170">
        <f t="shared" si="19"/>
        <v>524.19354838709683</v>
      </c>
      <c r="K170">
        <f t="shared" si="22"/>
        <v>80742</v>
      </c>
      <c r="L170">
        <f t="shared" si="23"/>
        <v>52560.599078340914</v>
      </c>
      <c r="M170" s="6">
        <f t="shared" si="20"/>
        <v>1.003076923076923</v>
      </c>
      <c r="N170" s="6">
        <f t="shared" si="21"/>
        <v>1.003076923076923</v>
      </c>
    </row>
    <row r="171" spans="1:14" x14ac:dyDescent="0.25">
      <c r="A171" s="3" t="s">
        <v>677</v>
      </c>
      <c r="B171" s="5">
        <v>679</v>
      </c>
      <c r="E171" t="s">
        <v>679</v>
      </c>
      <c r="F171">
        <f t="shared" si="16"/>
        <v>14</v>
      </c>
      <c r="G171">
        <f t="shared" si="17"/>
        <v>8</v>
      </c>
      <c r="H171" s="1">
        <f t="shared" si="18"/>
        <v>42961</v>
      </c>
      <c r="I171">
        <v>4252</v>
      </c>
      <c r="J171">
        <f t="shared" si="19"/>
        <v>524.19354838709683</v>
      </c>
      <c r="K171">
        <f t="shared" si="22"/>
        <v>84994</v>
      </c>
      <c r="L171">
        <f t="shared" si="23"/>
        <v>53084.792626728013</v>
      </c>
      <c r="M171" s="6">
        <f t="shared" si="20"/>
        <v>7.1115076923076916</v>
      </c>
      <c r="N171" s="6">
        <f t="shared" si="21"/>
        <v>7.1115076923076916</v>
      </c>
    </row>
    <row r="172" spans="1:14" x14ac:dyDescent="0.25">
      <c r="A172" s="3" t="s">
        <v>678</v>
      </c>
      <c r="B172" s="5">
        <v>1050</v>
      </c>
      <c r="E172" t="s">
        <v>680</v>
      </c>
      <c r="F172">
        <f t="shared" si="16"/>
        <v>15</v>
      </c>
      <c r="G172">
        <f t="shared" si="17"/>
        <v>8</v>
      </c>
      <c r="H172" s="1">
        <f t="shared" si="18"/>
        <v>42962</v>
      </c>
      <c r="I172">
        <v>803</v>
      </c>
      <c r="J172">
        <f t="shared" si="19"/>
        <v>524.19354838709683</v>
      </c>
      <c r="K172">
        <f t="shared" si="22"/>
        <v>85797</v>
      </c>
      <c r="L172">
        <f t="shared" si="23"/>
        <v>53608.986175115111</v>
      </c>
      <c r="M172" s="6">
        <f t="shared" si="20"/>
        <v>0.53187692307692291</v>
      </c>
      <c r="N172" s="6">
        <f t="shared" si="21"/>
        <v>0.53187692307692291</v>
      </c>
    </row>
    <row r="173" spans="1:14" x14ac:dyDescent="0.25">
      <c r="A173" s="3" t="s">
        <v>679</v>
      </c>
      <c r="B173" s="5">
        <v>4252</v>
      </c>
      <c r="E173" t="s">
        <v>681</v>
      </c>
      <c r="F173">
        <f t="shared" si="16"/>
        <v>17</v>
      </c>
      <c r="G173">
        <f t="shared" si="17"/>
        <v>8</v>
      </c>
      <c r="H173" s="1">
        <f t="shared" si="18"/>
        <v>42964</v>
      </c>
      <c r="I173">
        <v>300</v>
      </c>
      <c r="J173">
        <f t="shared" si="19"/>
        <v>524.19354838709683</v>
      </c>
      <c r="K173">
        <f t="shared" si="22"/>
        <v>86097</v>
      </c>
      <c r="L173">
        <f t="shared" si="23"/>
        <v>54133.17972350221</v>
      </c>
      <c r="M173" s="6">
        <f t="shared" si="20"/>
        <v>-0.42769230769230776</v>
      </c>
      <c r="N173" s="6">
        <f t="shared" si="21"/>
        <v>0.42769230769230776</v>
      </c>
    </row>
    <row r="174" spans="1:14" x14ac:dyDescent="0.25">
      <c r="A174" s="3" t="s">
        <v>680</v>
      </c>
      <c r="B174" s="5">
        <v>803</v>
      </c>
      <c r="E174" t="s">
        <v>682</v>
      </c>
      <c r="F174">
        <f t="shared" si="16"/>
        <v>20</v>
      </c>
      <c r="G174">
        <f t="shared" si="17"/>
        <v>8</v>
      </c>
      <c r="H174" s="1">
        <f t="shared" si="18"/>
        <v>42967</v>
      </c>
      <c r="I174">
        <v>235</v>
      </c>
      <c r="J174">
        <f t="shared" si="19"/>
        <v>524.19354838709683</v>
      </c>
      <c r="K174">
        <f t="shared" si="22"/>
        <v>86332</v>
      </c>
      <c r="L174">
        <f t="shared" si="23"/>
        <v>54657.373271889308</v>
      </c>
      <c r="M174" s="6">
        <f t="shared" si="20"/>
        <v>-0.5516923076923077</v>
      </c>
      <c r="N174" s="6">
        <f t="shared" si="21"/>
        <v>0.5516923076923077</v>
      </c>
    </row>
    <row r="175" spans="1:14" x14ac:dyDescent="0.25">
      <c r="A175" s="3" t="s">
        <v>681</v>
      </c>
      <c r="B175" s="5">
        <v>300</v>
      </c>
      <c r="E175" t="s">
        <v>683</v>
      </c>
      <c r="F175">
        <f t="shared" si="16"/>
        <v>21</v>
      </c>
      <c r="G175">
        <f t="shared" si="17"/>
        <v>8</v>
      </c>
      <c r="H175" s="1">
        <f t="shared" si="18"/>
        <v>42968</v>
      </c>
      <c r="I175">
        <v>300</v>
      </c>
      <c r="J175">
        <f t="shared" si="19"/>
        <v>524.19354838709683</v>
      </c>
      <c r="K175">
        <f t="shared" si="22"/>
        <v>86632</v>
      </c>
      <c r="L175">
        <f t="shared" si="23"/>
        <v>55181.566820276406</v>
      </c>
      <c r="M175" s="6">
        <f t="shared" si="20"/>
        <v>-0.42769230769230776</v>
      </c>
      <c r="N175" s="6">
        <f t="shared" si="21"/>
        <v>0.42769230769230776</v>
      </c>
    </row>
    <row r="176" spans="1:14" x14ac:dyDescent="0.25">
      <c r="A176" s="3" t="s">
        <v>682</v>
      </c>
      <c r="B176" s="5">
        <v>235</v>
      </c>
      <c r="E176" t="s">
        <v>684</v>
      </c>
      <c r="F176">
        <f t="shared" si="16"/>
        <v>22</v>
      </c>
      <c r="G176">
        <f t="shared" si="17"/>
        <v>8</v>
      </c>
      <c r="H176" s="1">
        <f t="shared" si="18"/>
        <v>42969</v>
      </c>
      <c r="I176">
        <v>1320</v>
      </c>
      <c r="J176">
        <f t="shared" si="19"/>
        <v>524.19354838709683</v>
      </c>
      <c r="K176">
        <f t="shared" si="22"/>
        <v>87952</v>
      </c>
      <c r="L176">
        <f t="shared" si="23"/>
        <v>55705.760368663505</v>
      </c>
      <c r="M176" s="6">
        <f t="shared" si="20"/>
        <v>1.518153846153846</v>
      </c>
      <c r="N176" s="6">
        <f t="shared" si="21"/>
        <v>1.518153846153846</v>
      </c>
    </row>
    <row r="177" spans="1:14" x14ac:dyDescent="0.25">
      <c r="A177" s="3" t="s">
        <v>683</v>
      </c>
      <c r="B177" s="5">
        <v>300</v>
      </c>
      <c r="E177" t="s">
        <v>685</v>
      </c>
      <c r="F177">
        <f t="shared" si="16"/>
        <v>23</v>
      </c>
      <c r="G177">
        <f t="shared" si="17"/>
        <v>8</v>
      </c>
      <c r="H177" s="1">
        <f t="shared" si="18"/>
        <v>42970</v>
      </c>
      <c r="I177">
        <v>450</v>
      </c>
      <c r="J177">
        <f t="shared" si="19"/>
        <v>524.19354838709683</v>
      </c>
      <c r="K177">
        <f t="shared" si="22"/>
        <v>88402</v>
      </c>
      <c r="L177">
        <f t="shared" si="23"/>
        <v>56229.953917050603</v>
      </c>
      <c r="M177" s="6">
        <f t="shared" si="20"/>
        <v>-0.14153846153846161</v>
      </c>
      <c r="N177" s="6">
        <f t="shared" si="21"/>
        <v>0.14153846153846161</v>
      </c>
    </row>
    <row r="178" spans="1:14" x14ac:dyDescent="0.25">
      <c r="A178" s="3" t="s">
        <v>684</v>
      </c>
      <c r="B178" s="5">
        <v>1320</v>
      </c>
      <c r="E178" t="s">
        <v>686</v>
      </c>
      <c r="F178">
        <f t="shared" si="16"/>
        <v>25</v>
      </c>
      <c r="G178">
        <f t="shared" si="17"/>
        <v>8</v>
      </c>
      <c r="H178" s="1">
        <f t="shared" si="18"/>
        <v>42972</v>
      </c>
      <c r="I178">
        <v>1272</v>
      </c>
      <c r="J178">
        <f t="shared" si="19"/>
        <v>524.19354838709683</v>
      </c>
      <c r="K178">
        <f t="shared" si="22"/>
        <v>89674</v>
      </c>
      <c r="L178">
        <f t="shared" si="23"/>
        <v>56754.147465437702</v>
      </c>
      <c r="M178" s="6">
        <f t="shared" si="20"/>
        <v>1.4265846153846151</v>
      </c>
      <c r="N178" s="6">
        <f t="shared" si="21"/>
        <v>1.4265846153846151</v>
      </c>
    </row>
    <row r="179" spans="1:14" x14ac:dyDescent="0.25">
      <c r="A179" s="3" t="s">
        <v>685</v>
      </c>
      <c r="B179" s="5">
        <v>450</v>
      </c>
      <c r="E179" t="s">
        <v>687</v>
      </c>
      <c r="F179">
        <f t="shared" si="16"/>
        <v>26</v>
      </c>
      <c r="G179">
        <f t="shared" si="17"/>
        <v>8</v>
      </c>
      <c r="H179" s="1">
        <f t="shared" si="18"/>
        <v>42973</v>
      </c>
      <c r="I179">
        <v>1000</v>
      </c>
      <c r="J179">
        <f t="shared" si="19"/>
        <v>524.19354838709683</v>
      </c>
      <c r="K179">
        <f t="shared" si="22"/>
        <v>90674</v>
      </c>
      <c r="L179">
        <f t="shared" si="23"/>
        <v>57278.3410138248</v>
      </c>
      <c r="M179" s="6">
        <f t="shared" si="20"/>
        <v>0.90769230769230747</v>
      </c>
      <c r="N179" s="6">
        <f t="shared" si="21"/>
        <v>0.90769230769230747</v>
      </c>
    </row>
    <row r="180" spans="1:14" x14ac:dyDescent="0.25">
      <c r="A180" s="3" t="s">
        <v>686</v>
      </c>
      <c r="B180" s="5">
        <v>1272</v>
      </c>
      <c r="E180" t="s">
        <v>688</v>
      </c>
      <c r="F180">
        <f t="shared" si="16"/>
        <v>28</v>
      </c>
      <c r="G180">
        <f t="shared" si="17"/>
        <v>8</v>
      </c>
      <c r="H180" s="1">
        <f t="shared" si="18"/>
        <v>42975</v>
      </c>
      <c r="I180">
        <v>490</v>
      </c>
      <c r="J180">
        <f t="shared" si="19"/>
        <v>524.19354838709683</v>
      </c>
      <c r="K180">
        <f t="shared" si="22"/>
        <v>91164</v>
      </c>
      <c r="L180">
        <f t="shared" si="23"/>
        <v>57802.534562211898</v>
      </c>
      <c r="M180" s="6">
        <f t="shared" si="20"/>
        <v>-6.5230769230769328E-2</v>
      </c>
      <c r="N180" s="6">
        <f t="shared" si="21"/>
        <v>6.5230769230769328E-2</v>
      </c>
    </row>
    <row r="181" spans="1:14" x14ac:dyDescent="0.25">
      <c r="A181" s="3" t="s">
        <v>687</v>
      </c>
      <c r="B181" s="5">
        <v>1000</v>
      </c>
      <c r="E181" t="s">
        <v>689</v>
      </c>
      <c r="F181">
        <f t="shared" si="16"/>
        <v>29</v>
      </c>
      <c r="G181">
        <f t="shared" si="17"/>
        <v>8</v>
      </c>
      <c r="H181" s="1">
        <f t="shared" si="18"/>
        <v>42976</v>
      </c>
      <c r="I181">
        <v>187</v>
      </c>
      <c r="J181">
        <f t="shared" si="19"/>
        <v>524.19354838709683</v>
      </c>
      <c r="K181">
        <f t="shared" si="22"/>
        <v>91351</v>
      </c>
      <c r="L181">
        <f t="shared" si="23"/>
        <v>58326.728110598997</v>
      </c>
      <c r="M181" s="6">
        <f t="shared" si="20"/>
        <v>-0.64326153846153855</v>
      </c>
      <c r="N181" s="6">
        <f t="shared" si="21"/>
        <v>0.64326153846153855</v>
      </c>
    </row>
    <row r="182" spans="1:14" x14ac:dyDescent="0.25">
      <c r="A182" s="3" t="s">
        <v>688</v>
      </c>
      <c r="B182" s="5">
        <v>490</v>
      </c>
      <c r="E182" t="s">
        <v>690</v>
      </c>
      <c r="F182">
        <f t="shared" si="16"/>
        <v>3</v>
      </c>
      <c r="G182">
        <f t="shared" si="17"/>
        <v>9</v>
      </c>
      <c r="H182" s="1">
        <f t="shared" si="18"/>
        <v>42981</v>
      </c>
      <c r="I182">
        <v>387</v>
      </c>
      <c r="J182">
        <f t="shared" si="19"/>
        <v>316.66666666666669</v>
      </c>
      <c r="K182">
        <f t="shared" si="22"/>
        <v>91738</v>
      </c>
      <c r="L182">
        <f t="shared" si="23"/>
        <v>58643.394777265661</v>
      </c>
      <c r="M182" s="6">
        <f t="shared" si="20"/>
        <v>0.22210526315789467</v>
      </c>
      <c r="N182" s="6">
        <f t="shared" si="21"/>
        <v>0.22210526315789467</v>
      </c>
    </row>
    <row r="183" spans="1:14" x14ac:dyDescent="0.25">
      <c r="A183" s="3" t="s">
        <v>689</v>
      </c>
      <c r="B183" s="5">
        <v>187</v>
      </c>
      <c r="E183" t="s">
        <v>691</v>
      </c>
      <c r="F183">
        <f t="shared" si="16"/>
        <v>4</v>
      </c>
      <c r="G183">
        <f t="shared" si="17"/>
        <v>9</v>
      </c>
      <c r="H183" s="1">
        <f t="shared" si="18"/>
        <v>42982</v>
      </c>
      <c r="I183">
        <v>105</v>
      </c>
      <c r="J183">
        <f t="shared" si="19"/>
        <v>316.66666666666669</v>
      </c>
      <c r="K183">
        <f t="shared" si="22"/>
        <v>91843</v>
      </c>
      <c r="L183">
        <f t="shared" si="23"/>
        <v>58960.061443932325</v>
      </c>
      <c r="M183" s="6">
        <f t="shared" si="20"/>
        <v>-0.66842105263157892</v>
      </c>
      <c r="N183" s="6">
        <f t="shared" si="21"/>
        <v>0.66842105263157892</v>
      </c>
    </row>
    <row r="184" spans="1:14" x14ac:dyDescent="0.25">
      <c r="A184" s="3" t="s">
        <v>690</v>
      </c>
      <c r="B184" s="5">
        <v>387</v>
      </c>
      <c r="E184" t="s">
        <v>692</v>
      </c>
      <c r="F184">
        <f t="shared" si="16"/>
        <v>5</v>
      </c>
      <c r="G184">
        <f t="shared" si="17"/>
        <v>9</v>
      </c>
      <c r="H184" s="1">
        <f t="shared" si="18"/>
        <v>42983</v>
      </c>
      <c r="I184">
        <v>530</v>
      </c>
      <c r="J184">
        <f t="shared" si="19"/>
        <v>316.66666666666669</v>
      </c>
      <c r="K184">
        <f t="shared" si="22"/>
        <v>92373</v>
      </c>
      <c r="L184">
        <f t="shared" si="23"/>
        <v>59276.72811059899</v>
      </c>
      <c r="M184" s="6">
        <f t="shared" si="20"/>
        <v>0.67368421052631566</v>
      </c>
      <c r="N184" s="6">
        <f t="shared" si="21"/>
        <v>0.67368421052631566</v>
      </c>
    </row>
    <row r="185" spans="1:14" x14ac:dyDescent="0.25">
      <c r="A185" s="3" t="s">
        <v>691</v>
      </c>
      <c r="B185" s="5">
        <v>105</v>
      </c>
      <c r="E185" t="s">
        <v>693</v>
      </c>
      <c r="F185">
        <f t="shared" si="16"/>
        <v>6</v>
      </c>
      <c r="G185">
        <f t="shared" si="17"/>
        <v>9</v>
      </c>
      <c r="H185" s="1">
        <f t="shared" si="18"/>
        <v>42984</v>
      </c>
      <c r="I185">
        <v>700</v>
      </c>
      <c r="J185">
        <f t="shared" si="19"/>
        <v>316.66666666666669</v>
      </c>
      <c r="K185">
        <f t="shared" si="22"/>
        <v>93073</v>
      </c>
      <c r="L185">
        <f t="shared" si="23"/>
        <v>59593.394777265654</v>
      </c>
      <c r="M185" s="6">
        <f t="shared" si="20"/>
        <v>1.2105263157894735</v>
      </c>
      <c r="N185" s="6">
        <f t="shared" si="21"/>
        <v>1.2105263157894735</v>
      </c>
    </row>
    <row r="186" spans="1:14" x14ac:dyDescent="0.25">
      <c r="A186" s="3" t="s">
        <v>692</v>
      </c>
      <c r="B186" s="5">
        <v>530</v>
      </c>
      <c r="E186" t="s">
        <v>694</v>
      </c>
      <c r="F186">
        <f t="shared" si="16"/>
        <v>7</v>
      </c>
      <c r="G186">
        <f t="shared" si="17"/>
        <v>9</v>
      </c>
      <c r="H186" s="1">
        <f t="shared" si="18"/>
        <v>42985</v>
      </c>
      <c r="I186">
        <v>711</v>
      </c>
      <c r="J186">
        <f t="shared" si="19"/>
        <v>316.66666666666669</v>
      </c>
      <c r="K186">
        <f t="shared" si="22"/>
        <v>93784</v>
      </c>
      <c r="L186">
        <f t="shared" si="23"/>
        <v>59910.061443932318</v>
      </c>
      <c r="M186" s="6">
        <f t="shared" si="20"/>
        <v>1.2452631578947366</v>
      </c>
      <c r="N186" s="6">
        <f t="shared" si="21"/>
        <v>1.2452631578947366</v>
      </c>
    </row>
    <row r="187" spans="1:14" x14ac:dyDescent="0.25">
      <c r="A187" s="3" t="s">
        <v>693</v>
      </c>
      <c r="B187" s="5">
        <v>700</v>
      </c>
      <c r="E187" t="s">
        <v>695</v>
      </c>
      <c r="F187">
        <f t="shared" si="16"/>
        <v>8</v>
      </c>
      <c r="G187">
        <f t="shared" si="17"/>
        <v>9</v>
      </c>
      <c r="H187" s="1">
        <f t="shared" si="18"/>
        <v>42986</v>
      </c>
      <c r="I187">
        <v>2203</v>
      </c>
      <c r="J187">
        <f t="shared" si="19"/>
        <v>316.66666666666669</v>
      </c>
      <c r="K187">
        <f t="shared" si="22"/>
        <v>95987</v>
      </c>
      <c r="L187">
        <f t="shared" si="23"/>
        <v>60226.728110598982</v>
      </c>
      <c r="M187" s="6">
        <f t="shared" si="20"/>
        <v>5.9568421052631573</v>
      </c>
      <c r="N187" s="6">
        <f t="shared" si="21"/>
        <v>5.9568421052631573</v>
      </c>
    </row>
    <row r="188" spans="1:14" x14ac:dyDescent="0.25">
      <c r="A188" s="3" t="s">
        <v>694</v>
      </c>
      <c r="B188" s="5">
        <v>711</v>
      </c>
      <c r="E188" t="s">
        <v>696</v>
      </c>
      <c r="F188">
        <f t="shared" si="16"/>
        <v>9</v>
      </c>
      <c r="G188">
        <f t="shared" si="17"/>
        <v>9</v>
      </c>
      <c r="H188" s="1">
        <f t="shared" si="18"/>
        <v>42987</v>
      </c>
      <c r="I188">
        <v>-139</v>
      </c>
      <c r="J188">
        <f t="shared" si="19"/>
        <v>316.66666666666669</v>
      </c>
      <c r="K188">
        <f t="shared" si="22"/>
        <v>95848</v>
      </c>
      <c r="L188">
        <f t="shared" si="23"/>
        <v>60543.394777265647</v>
      </c>
      <c r="M188" s="6">
        <f t="shared" si="20"/>
        <v>-1.4389473684210525</v>
      </c>
      <c r="N188" s="6">
        <f t="shared" si="21"/>
        <v>1.4389473684210525</v>
      </c>
    </row>
    <row r="189" spans="1:14" x14ac:dyDescent="0.25">
      <c r="A189" s="3" t="s">
        <v>695</v>
      </c>
      <c r="B189" s="5">
        <v>2203</v>
      </c>
      <c r="E189" t="s">
        <v>697</v>
      </c>
      <c r="F189">
        <f t="shared" si="16"/>
        <v>10</v>
      </c>
      <c r="G189">
        <f t="shared" si="17"/>
        <v>9</v>
      </c>
      <c r="H189" s="1">
        <f t="shared" si="18"/>
        <v>42988</v>
      </c>
      <c r="I189">
        <v>625</v>
      </c>
      <c r="J189">
        <f t="shared" si="19"/>
        <v>316.66666666666669</v>
      </c>
      <c r="K189">
        <f t="shared" si="22"/>
        <v>96473</v>
      </c>
      <c r="L189">
        <f t="shared" si="23"/>
        <v>60860.061443932311</v>
      </c>
      <c r="M189" s="6">
        <f t="shared" si="20"/>
        <v>0.97368421052631571</v>
      </c>
      <c r="N189" s="6">
        <f t="shared" si="21"/>
        <v>0.97368421052631571</v>
      </c>
    </row>
    <row r="190" spans="1:14" x14ac:dyDescent="0.25">
      <c r="A190" s="3" t="s">
        <v>696</v>
      </c>
      <c r="B190" s="5">
        <v>-139</v>
      </c>
      <c r="E190" t="s">
        <v>698</v>
      </c>
      <c r="F190">
        <f t="shared" si="16"/>
        <v>11</v>
      </c>
      <c r="G190">
        <f t="shared" si="17"/>
        <v>9</v>
      </c>
      <c r="H190" s="1">
        <f t="shared" si="18"/>
        <v>42989</v>
      </c>
      <c r="I190">
        <v>380</v>
      </c>
      <c r="J190">
        <f t="shared" si="19"/>
        <v>316.66666666666669</v>
      </c>
      <c r="K190">
        <f t="shared" si="22"/>
        <v>96853</v>
      </c>
      <c r="L190">
        <f t="shared" si="23"/>
        <v>61176.728110598975</v>
      </c>
      <c r="M190" s="6">
        <f t="shared" si="20"/>
        <v>0.19999999999999993</v>
      </c>
      <c r="N190" s="6">
        <f t="shared" si="21"/>
        <v>0.19999999999999993</v>
      </c>
    </row>
    <row r="191" spans="1:14" x14ac:dyDescent="0.25">
      <c r="A191" s="3" t="s">
        <v>697</v>
      </c>
      <c r="B191" s="5">
        <v>625</v>
      </c>
      <c r="E191" t="s">
        <v>699</v>
      </c>
      <c r="F191">
        <f t="shared" si="16"/>
        <v>12</v>
      </c>
      <c r="G191">
        <f t="shared" si="17"/>
        <v>9</v>
      </c>
      <c r="H191" s="1">
        <f t="shared" si="18"/>
        <v>42990</v>
      </c>
      <c r="I191">
        <v>500</v>
      </c>
      <c r="J191">
        <f t="shared" si="19"/>
        <v>316.66666666666669</v>
      </c>
      <c r="K191">
        <f t="shared" si="22"/>
        <v>97353</v>
      </c>
      <c r="L191">
        <f t="shared" si="23"/>
        <v>61493.394777265639</v>
      </c>
      <c r="M191" s="6">
        <f t="shared" si="20"/>
        <v>0.57894736842105254</v>
      </c>
      <c r="N191" s="6">
        <f t="shared" si="21"/>
        <v>0.57894736842105254</v>
      </c>
    </row>
    <row r="192" spans="1:14" x14ac:dyDescent="0.25">
      <c r="A192" s="3" t="s">
        <v>698</v>
      </c>
      <c r="B192" s="5">
        <v>380</v>
      </c>
      <c r="E192" t="s">
        <v>700</v>
      </c>
      <c r="F192">
        <f t="shared" si="16"/>
        <v>13</v>
      </c>
      <c r="G192">
        <f t="shared" si="17"/>
        <v>9</v>
      </c>
      <c r="H192" s="1">
        <f t="shared" si="18"/>
        <v>42991</v>
      </c>
      <c r="I192">
        <v>3579</v>
      </c>
      <c r="J192">
        <f t="shared" si="19"/>
        <v>316.66666666666669</v>
      </c>
      <c r="K192">
        <f t="shared" si="22"/>
        <v>100932</v>
      </c>
      <c r="L192">
        <f t="shared" si="23"/>
        <v>61810.061443932304</v>
      </c>
      <c r="M192" s="6">
        <f t="shared" si="20"/>
        <v>10.302105263157895</v>
      </c>
      <c r="N192" s="6">
        <f t="shared" si="21"/>
        <v>10.302105263157895</v>
      </c>
    </row>
    <row r="193" spans="1:14" x14ac:dyDescent="0.25">
      <c r="A193" s="3" t="s">
        <v>699</v>
      </c>
      <c r="B193" s="5">
        <v>500</v>
      </c>
      <c r="E193" t="s">
        <v>701</v>
      </c>
      <c r="F193">
        <f t="shared" si="16"/>
        <v>14</v>
      </c>
      <c r="G193">
        <f t="shared" si="17"/>
        <v>9</v>
      </c>
      <c r="H193" s="1">
        <f t="shared" si="18"/>
        <v>42992</v>
      </c>
      <c r="I193">
        <v>212</v>
      </c>
      <c r="J193">
        <f t="shared" si="19"/>
        <v>316.66666666666669</v>
      </c>
      <c r="K193">
        <f t="shared" si="22"/>
        <v>101144</v>
      </c>
      <c r="L193">
        <f t="shared" si="23"/>
        <v>62126.728110598968</v>
      </c>
      <c r="M193" s="6">
        <f t="shared" si="20"/>
        <v>-0.33052631578947372</v>
      </c>
      <c r="N193" s="6">
        <f t="shared" si="21"/>
        <v>0.33052631578947372</v>
      </c>
    </row>
    <row r="194" spans="1:14" x14ac:dyDescent="0.25">
      <c r="A194" s="3" t="s">
        <v>700</v>
      </c>
      <c r="B194" s="5">
        <v>3579</v>
      </c>
      <c r="E194" t="s">
        <v>702</v>
      </c>
      <c r="F194">
        <f t="shared" ref="F194:F257" si="24">DAY(E194)</f>
        <v>15</v>
      </c>
      <c r="G194">
        <f t="shared" ref="G194:G257" si="25">MONTH(E194)</f>
        <v>9</v>
      </c>
      <c r="H194" s="1">
        <f t="shared" ref="H194:H257" si="26">DATE(2017,G194,F194)</f>
        <v>42993</v>
      </c>
      <c r="I194">
        <v>1760</v>
      </c>
      <c r="J194">
        <f t="shared" ref="J194:J257" si="27">VLOOKUP(G194,$P$2:$R$13,3,0)/VLOOKUP(G194,$P$2:$Q$13,2,0)</f>
        <v>316.66666666666669</v>
      </c>
      <c r="K194">
        <f t="shared" si="22"/>
        <v>102904</v>
      </c>
      <c r="L194">
        <f t="shared" si="23"/>
        <v>62443.394777265632</v>
      </c>
      <c r="M194" s="6">
        <f t="shared" ref="M194:M257" si="28">(I194-J194)/J194</f>
        <v>4.5578947368421048</v>
      </c>
      <c r="N194" s="6">
        <f t="shared" ref="N194:N257" si="29">ABS(M194)</f>
        <v>4.5578947368421048</v>
      </c>
    </row>
    <row r="195" spans="1:14" x14ac:dyDescent="0.25">
      <c r="A195" s="3" t="s">
        <v>701</v>
      </c>
      <c r="B195" s="5">
        <v>212</v>
      </c>
      <c r="E195" t="s">
        <v>703</v>
      </c>
      <c r="F195">
        <f t="shared" si="24"/>
        <v>16</v>
      </c>
      <c r="G195">
        <f t="shared" si="25"/>
        <v>9</v>
      </c>
      <c r="H195" s="1">
        <f t="shared" si="26"/>
        <v>42994</v>
      </c>
      <c r="I195">
        <v>707</v>
      </c>
      <c r="J195">
        <f t="shared" si="27"/>
        <v>316.66666666666669</v>
      </c>
      <c r="K195">
        <f t="shared" ref="K195:K258" si="30">K194+I195</f>
        <v>103611</v>
      </c>
      <c r="L195">
        <f t="shared" ref="L195:L258" si="31">L194+J195</f>
        <v>62760.061443932296</v>
      </c>
      <c r="M195" s="6">
        <f t="shared" si="28"/>
        <v>1.2326315789473683</v>
      </c>
      <c r="N195" s="6">
        <f t="shared" si="29"/>
        <v>1.2326315789473683</v>
      </c>
    </row>
    <row r="196" spans="1:14" x14ac:dyDescent="0.25">
      <c r="A196" s="3" t="s">
        <v>702</v>
      </c>
      <c r="B196" s="5">
        <v>1760</v>
      </c>
      <c r="E196" t="s">
        <v>704</v>
      </c>
      <c r="F196">
        <f t="shared" si="24"/>
        <v>17</v>
      </c>
      <c r="G196">
        <f t="shared" si="25"/>
        <v>9</v>
      </c>
      <c r="H196" s="1">
        <f t="shared" si="26"/>
        <v>42995</v>
      </c>
      <c r="I196">
        <v>3527</v>
      </c>
      <c r="J196">
        <f t="shared" si="27"/>
        <v>316.66666666666669</v>
      </c>
      <c r="K196">
        <f t="shared" si="30"/>
        <v>107138</v>
      </c>
      <c r="L196">
        <f t="shared" si="31"/>
        <v>63076.72811059896</v>
      </c>
      <c r="M196" s="6">
        <f t="shared" si="28"/>
        <v>10.137894736842105</v>
      </c>
      <c r="N196" s="6">
        <f t="shared" si="29"/>
        <v>10.137894736842105</v>
      </c>
    </row>
    <row r="197" spans="1:14" x14ac:dyDescent="0.25">
      <c r="A197" s="3" t="s">
        <v>703</v>
      </c>
      <c r="B197" s="5">
        <v>707</v>
      </c>
      <c r="E197" t="s">
        <v>705</v>
      </c>
      <c r="F197">
        <f t="shared" si="24"/>
        <v>18</v>
      </c>
      <c r="G197">
        <f t="shared" si="25"/>
        <v>9</v>
      </c>
      <c r="H197" s="1">
        <f t="shared" si="26"/>
        <v>42996</v>
      </c>
      <c r="I197">
        <v>790</v>
      </c>
      <c r="J197">
        <f t="shared" si="27"/>
        <v>316.66666666666669</v>
      </c>
      <c r="K197">
        <f t="shared" si="30"/>
        <v>107928</v>
      </c>
      <c r="L197">
        <f t="shared" si="31"/>
        <v>63393.394777265625</v>
      </c>
      <c r="M197" s="6">
        <f t="shared" si="28"/>
        <v>1.4947368421052629</v>
      </c>
      <c r="N197" s="6">
        <f t="shared" si="29"/>
        <v>1.4947368421052629</v>
      </c>
    </row>
    <row r="198" spans="1:14" x14ac:dyDescent="0.25">
      <c r="A198" s="3" t="s">
        <v>704</v>
      </c>
      <c r="B198" s="5">
        <v>3527</v>
      </c>
      <c r="E198" t="s">
        <v>706</v>
      </c>
      <c r="F198">
        <f t="shared" si="24"/>
        <v>23</v>
      </c>
      <c r="G198">
        <f t="shared" si="25"/>
        <v>9</v>
      </c>
      <c r="H198" s="1">
        <f t="shared" si="26"/>
        <v>43001</v>
      </c>
      <c r="I198">
        <v>700</v>
      </c>
      <c r="J198">
        <f t="shared" si="27"/>
        <v>316.66666666666669</v>
      </c>
      <c r="K198">
        <f t="shared" si="30"/>
        <v>108628</v>
      </c>
      <c r="L198">
        <f t="shared" si="31"/>
        <v>63710.061443932289</v>
      </c>
      <c r="M198" s="6">
        <f t="shared" si="28"/>
        <v>1.2105263157894735</v>
      </c>
      <c r="N198" s="6">
        <f t="shared" si="29"/>
        <v>1.2105263157894735</v>
      </c>
    </row>
    <row r="199" spans="1:14" x14ac:dyDescent="0.25">
      <c r="A199" s="3" t="s">
        <v>705</v>
      </c>
      <c r="B199" s="5">
        <v>790</v>
      </c>
      <c r="E199" t="s">
        <v>707</v>
      </c>
      <c r="F199">
        <f t="shared" si="24"/>
        <v>25</v>
      </c>
      <c r="G199">
        <f t="shared" si="25"/>
        <v>9</v>
      </c>
      <c r="H199" s="1">
        <f t="shared" si="26"/>
        <v>43003</v>
      </c>
      <c r="I199">
        <v>565</v>
      </c>
      <c r="J199">
        <f t="shared" si="27"/>
        <v>316.66666666666669</v>
      </c>
      <c r="K199">
        <f t="shared" si="30"/>
        <v>109193</v>
      </c>
      <c r="L199">
        <f t="shared" si="31"/>
        <v>64026.728110598953</v>
      </c>
      <c r="M199" s="6">
        <f t="shared" si="28"/>
        <v>0.78421052631578936</v>
      </c>
      <c r="N199" s="6">
        <f t="shared" si="29"/>
        <v>0.78421052631578936</v>
      </c>
    </row>
    <row r="200" spans="1:14" x14ac:dyDescent="0.25">
      <c r="A200" s="3" t="s">
        <v>706</v>
      </c>
      <c r="B200" s="5">
        <v>700</v>
      </c>
      <c r="E200" t="s">
        <v>708</v>
      </c>
      <c r="F200">
        <f t="shared" si="24"/>
        <v>26</v>
      </c>
      <c r="G200">
        <f t="shared" si="25"/>
        <v>9</v>
      </c>
      <c r="H200" s="1">
        <f t="shared" si="26"/>
        <v>43004</v>
      </c>
      <c r="I200">
        <v>583</v>
      </c>
      <c r="J200">
        <f t="shared" si="27"/>
        <v>316.66666666666669</v>
      </c>
      <c r="K200">
        <f t="shared" si="30"/>
        <v>109776</v>
      </c>
      <c r="L200">
        <f t="shared" si="31"/>
        <v>64343.394777265617</v>
      </c>
      <c r="M200" s="6">
        <f t="shared" si="28"/>
        <v>0.84105263157894727</v>
      </c>
      <c r="N200" s="6">
        <f t="shared" si="29"/>
        <v>0.84105263157894727</v>
      </c>
    </row>
    <row r="201" spans="1:14" x14ac:dyDescent="0.25">
      <c r="A201" s="3" t="s">
        <v>707</v>
      </c>
      <c r="B201" s="5">
        <v>565</v>
      </c>
      <c r="E201" t="s">
        <v>709</v>
      </c>
      <c r="F201">
        <f t="shared" si="24"/>
        <v>28</v>
      </c>
      <c r="G201">
        <f t="shared" si="25"/>
        <v>9</v>
      </c>
      <c r="H201" s="1">
        <f t="shared" si="26"/>
        <v>43006</v>
      </c>
      <c r="I201">
        <v>1108</v>
      </c>
      <c r="J201">
        <f t="shared" si="27"/>
        <v>316.66666666666669</v>
      </c>
      <c r="K201">
        <f t="shared" si="30"/>
        <v>110884</v>
      </c>
      <c r="L201">
        <f t="shared" si="31"/>
        <v>64660.061443932282</v>
      </c>
      <c r="M201" s="6">
        <f t="shared" si="28"/>
        <v>2.4989473684210521</v>
      </c>
      <c r="N201" s="6">
        <f t="shared" si="29"/>
        <v>2.4989473684210521</v>
      </c>
    </row>
    <row r="202" spans="1:14" x14ac:dyDescent="0.25">
      <c r="A202" s="3" t="s">
        <v>708</v>
      </c>
      <c r="B202" s="5">
        <v>583</v>
      </c>
      <c r="E202" t="s">
        <v>710</v>
      </c>
      <c r="F202">
        <f t="shared" si="24"/>
        <v>29</v>
      </c>
      <c r="G202">
        <f t="shared" si="25"/>
        <v>9</v>
      </c>
      <c r="H202" s="1">
        <f t="shared" si="26"/>
        <v>43007</v>
      </c>
      <c r="I202">
        <v>1780</v>
      </c>
      <c r="J202">
        <f t="shared" si="27"/>
        <v>316.66666666666669</v>
      </c>
      <c r="K202">
        <f t="shared" si="30"/>
        <v>112664</v>
      </c>
      <c r="L202">
        <f t="shared" si="31"/>
        <v>64976.728110598946</v>
      </c>
      <c r="M202" s="6">
        <f t="shared" si="28"/>
        <v>4.6210526315789471</v>
      </c>
      <c r="N202" s="6">
        <f t="shared" si="29"/>
        <v>4.6210526315789471</v>
      </c>
    </row>
    <row r="203" spans="1:14" x14ac:dyDescent="0.25">
      <c r="A203" s="3" t="s">
        <v>709</v>
      </c>
      <c r="B203" s="5">
        <v>1108</v>
      </c>
      <c r="E203" t="s">
        <v>711</v>
      </c>
      <c r="F203">
        <f t="shared" si="24"/>
        <v>30</v>
      </c>
      <c r="G203">
        <f t="shared" si="25"/>
        <v>9</v>
      </c>
      <c r="H203" s="1">
        <f t="shared" si="26"/>
        <v>43008</v>
      </c>
      <c r="I203">
        <v>1164</v>
      </c>
      <c r="J203">
        <f t="shared" si="27"/>
        <v>316.66666666666669</v>
      </c>
      <c r="K203">
        <f t="shared" si="30"/>
        <v>113828</v>
      </c>
      <c r="L203">
        <f t="shared" si="31"/>
        <v>65293.39477726561</v>
      </c>
      <c r="M203" s="6">
        <f t="shared" si="28"/>
        <v>2.6757894736842101</v>
      </c>
      <c r="N203" s="6">
        <f t="shared" si="29"/>
        <v>2.6757894736842101</v>
      </c>
    </row>
    <row r="204" spans="1:14" x14ac:dyDescent="0.25">
      <c r="A204" s="3" t="s">
        <v>710</v>
      </c>
      <c r="B204" s="5">
        <v>1780</v>
      </c>
      <c r="E204" t="s">
        <v>712</v>
      </c>
      <c r="F204">
        <f t="shared" si="24"/>
        <v>1</v>
      </c>
      <c r="G204">
        <f t="shared" si="25"/>
        <v>10</v>
      </c>
      <c r="H204" s="1">
        <f t="shared" si="26"/>
        <v>43009</v>
      </c>
      <c r="I204">
        <v>400</v>
      </c>
      <c r="J204">
        <f t="shared" si="27"/>
        <v>516.12903225806451</v>
      </c>
      <c r="K204">
        <f t="shared" si="30"/>
        <v>114228</v>
      </c>
      <c r="L204">
        <f t="shared" si="31"/>
        <v>65809.523809523671</v>
      </c>
      <c r="M204" s="6">
        <f t="shared" si="28"/>
        <v>-0.22500000000000001</v>
      </c>
      <c r="N204" s="6">
        <f t="shared" si="29"/>
        <v>0.22500000000000001</v>
      </c>
    </row>
    <row r="205" spans="1:14" x14ac:dyDescent="0.25">
      <c r="A205" s="3" t="s">
        <v>711</v>
      </c>
      <c r="B205" s="5">
        <v>1164</v>
      </c>
      <c r="E205" t="s">
        <v>713</v>
      </c>
      <c r="F205">
        <f t="shared" si="24"/>
        <v>2</v>
      </c>
      <c r="G205">
        <f t="shared" si="25"/>
        <v>10</v>
      </c>
      <c r="H205" s="1">
        <f t="shared" si="26"/>
        <v>43010</v>
      </c>
      <c r="I205">
        <v>80</v>
      </c>
      <c r="J205">
        <f t="shared" si="27"/>
        <v>516.12903225806451</v>
      </c>
      <c r="K205">
        <f t="shared" si="30"/>
        <v>114308</v>
      </c>
      <c r="L205">
        <f t="shared" si="31"/>
        <v>66325.652841781732</v>
      </c>
      <c r="M205" s="6">
        <f t="shared" si="28"/>
        <v>-0.84499999999999997</v>
      </c>
      <c r="N205" s="6">
        <f t="shared" si="29"/>
        <v>0.84499999999999997</v>
      </c>
    </row>
    <row r="206" spans="1:14" x14ac:dyDescent="0.25">
      <c r="A206" s="3" t="s">
        <v>712</v>
      </c>
      <c r="B206" s="5">
        <v>400</v>
      </c>
      <c r="E206" t="s">
        <v>714</v>
      </c>
      <c r="F206">
        <f t="shared" si="24"/>
        <v>3</v>
      </c>
      <c r="G206">
        <f t="shared" si="25"/>
        <v>10</v>
      </c>
      <c r="H206" s="1">
        <f t="shared" si="26"/>
        <v>43011</v>
      </c>
      <c r="I206">
        <v>-135</v>
      </c>
      <c r="J206">
        <f t="shared" si="27"/>
        <v>516.12903225806451</v>
      </c>
      <c r="K206">
        <f t="shared" si="30"/>
        <v>114173</v>
      </c>
      <c r="L206">
        <f t="shared" si="31"/>
        <v>66841.781874039792</v>
      </c>
      <c r="M206" s="6">
        <f t="shared" si="28"/>
        <v>-1.2615624999999999</v>
      </c>
      <c r="N206" s="6">
        <f t="shared" si="29"/>
        <v>1.2615624999999999</v>
      </c>
    </row>
    <row r="207" spans="1:14" x14ac:dyDescent="0.25">
      <c r="A207" s="3" t="s">
        <v>713</v>
      </c>
      <c r="B207" s="5">
        <v>80</v>
      </c>
      <c r="E207" t="s">
        <v>715</v>
      </c>
      <c r="F207">
        <f t="shared" si="24"/>
        <v>4</v>
      </c>
      <c r="G207">
        <f t="shared" si="25"/>
        <v>10</v>
      </c>
      <c r="H207" s="1">
        <f t="shared" si="26"/>
        <v>43012</v>
      </c>
      <c r="I207">
        <v>-1300</v>
      </c>
      <c r="J207">
        <f t="shared" si="27"/>
        <v>516.12903225806451</v>
      </c>
      <c r="K207">
        <f t="shared" si="30"/>
        <v>112873</v>
      </c>
      <c r="L207">
        <f t="shared" si="31"/>
        <v>67357.910906297853</v>
      </c>
      <c r="M207" s="6">
        <f t="shared" si="28"/>
        <v>-3.5187499999999998</v>
      </c>
      <c r="N207" s="6">
        <f t="shared" si="29"/>
        <v>3.5187499999999998</v>
      </c>
    </row>
    <row r="208" spans="1:14" x14ac:dyDescent="0.25">
      <c r="A208" s="3" t="s">
        <v>714</v>
      </c>
      <c r="B208" s="5">
        <v>-135</v>
      </c>
      <c r="E208" t="s">
        <v>716</v>
      </c>
      <c r="F208">
        <f t="shared" si="24"/>
        <v>5</v>
      </c>
      <c r="G208">
        <f t="shared" si="25"/>
        <v>10</v>
      </c>
      <c r="H208" s="1">
        <f t="shared" si="26"/>
        <v>43013</v>
      </c>
      <c r="I208">
        <v>55</v>
      </c>
      <c r="J208">
        <f t="shared" si="27"/>
        <v>516.12903225806451</v>
      </c>
      <c r="K208">
        <f t="shared" si="30"/>
        <v>112928</v>
      </c>
      <c r="L208">
        <f t="shared" si="31"/>
        <v>67874.039938555914</v>
      </c>
      <c r="M208" s="6">
        <f t="shared" si="28"/>
        <v>-0.8934375</v>
      </c>
      <c r="N208" s="6">
        <f t="shared" si="29"/>
        <v>0.8934375</v>
      </c>
    </row>
    <row r="209" spans="1:14" x14ac:dyDescent="0.25">
      <c r="A209" s="3" t="s">
        <v>715</v>
      </c>
      <c r="B209" s="5">
        <v>-1300</v>
      </c>
      <c r="E209" t="s">
        <v>717</v>
      </c>
      <c r="F209">
        <f t="shared" si="24"/>
        <v>6</v>
      </c>
      <c r="G209">
        <f t="shared" si="25"/>
        <v>10</v>
      </c>
      <c r="H209" s="1">
        <f t="shared" si="26"/>
        <v>43014</v>
      </c>
      <c r="I209">
        <v>2889</v>
      </c>
      <c r="J209">
        <f t="shared" si="27"/>
        <v>516.12903225806451</v>
      </c>
      <c r="K209">
        <f t="shared" si="30"/>
        <v>115817</v>
      </c>
      <c r="L209">
        <f t="shared" si="31"/>
        <v>68390.168970813975</v>
      </c>
      <c r="M209" s="6">
        <f t="shared" si="28"/>
        <v>4.5974374999999998</v>
      </c>
      <c r="N209" s="6">
        <f t="shared" si="29"/>
        <v>4.5974374999999998</v>
      </c>
    </row>
    <row r="210" spans="1:14" x14ac:dyDescent="0.25">
      <c r="A210" s="3" t="s">
        <v>716</v>
      </c>
      <c r="B210" s="5">
        <v>55</v>
      </c>
      <c r="E210" t="s">
        <v>718</v>
      </c>
      <c r="F210">
        <f t="shared" si="24"/>
        <v>7</v>
      </c>
      <c r="G210">
        <f t="shared" si="25"/>
        <v>10</v>
      </c>
      <c r="H210" s="1">
        <f t="shared" si="26"/>
        <v>43015</v>
      </c>
      <c r="I210">
        <v>155</v>
      </c>
      <c r="J210">
        <f t="shared" si="27"/>
        <v>516.12903225806451</v>
      </c>
      <c r="K210">
        <f t="shared" si="30"/>
        <v>115972</v>
      </c>
      <c r="L210">
        <f t="shared" si="31"/>
        <v>68906.298003072035</v>
      </c>
      <c r="M210" s="6">
        <f t="shared" si="28"/>
        <v>-0.69968750000000002</v>
      </c>
      <c r="N210" s="6">
        <f t="shared" si="29"/>
        <v>0.69968750000000002</v>
      </c>
    </row>
    <row r="211" spans="1:14" x14ac:dyDescent="0.25">
      <c r="A211" s="3" t="s">
        <v>717</v>
      </c>
      <c r="B211" s="5">
        <v>2889</v>
      </c>
      <c r="E211" t="s">
        <v>719</v>
      </c>
      <c r="F211">
        <f t="shared" si="24"/>
        <v>8</v>
      </c>
      <c r="G211">
        <f t="shared" si="25"/>
        <v>10</v>
      </c>
      <c r="H211" s="1">
        <f t="shared" si="26"/>
        <v>43016</v>
      </c>
      <c r="I211">
        <v>1080</v>
      </c>
      <c r="J211">
        <f t="shared" si="27"/>
        <v>516.12903225806451</v>
      </c>
      <c r="K211">
        <f t="shared" si="30"/>
        <v>117052</v>
      </c>
      <c r="L211">
        <f t="shared" si="31"/>
        <v>69422.427035330096</v>
      </c>
      <c r="M211" s="6">
        <f t="shared" si="28"/>
        <v>1.0925</v>
      </c>
      <c r="N211" s="6">
        <f t="shared" si="29"/>
        <v>1.0925</v>
      </c>
    </row>
    <row r="212" spans="1:14" x14ac:dyDescent="0.25">
      <c r="A212" s="3" t="s">
        <v>718</v>
      </c>
      <c r="B212" s="5">
        <v>155</v>
      </c>
      <c r="E212" t="s">
        <v>720</v>
      </c>
      <c r="F212">
        <f t="shared" si="24"/>
        <v>9</v>
      </c>
      <c r="G212">
        <f t="shared" si="25"/>
        <v>10</v>
      </c>
      <c r="H212" s="1">
        <f t="shared" si="26"/>
        <v>43017</v>
      </c>
      <c r="I212">
        <v>735</v>
      </c>
      <c r="J212">
        <f t="shared" si="27"/>
        <v>516.12903225806451</v>
      </c>
      <c r="K212">
        <f t="shared" si="30"/>
        <v>117787</v>
      </c>
      <c r="L212">
        <f t="shared" si="31"/>
        <v>69938.556067588157</v>
      </c>
      <c r="M212" s="6">
        <f t="shared" si="28"/>
        <v>0.42406250000000001</v>
      </c>
      <c r="N212" s="6">
        <f t="shared" si="29"/>
        <v>0.42406250000000001</v>
      </c>
    </row>
    <row r="213" spans="1:14" x14ac:dyDescent="0.25">
      <c r="A213" s="3" t="s">
        <v>719</v>
      </c>
      <c r="B213" s="5">
        <v>1080</v>
      </c>
      <c r="E213" t="s">
        <v>721</v>
      </c>
      <c r="F213">
        <f t="shared" si="24"/>
        <v>10</v>
      </c>
      <c r="G213">
        <f t="shared" si="25"/>
        <v>10</v>
      </c>
      <c r="H213" s="1">
        <f t="shared" si="26"/>
        <v>43018</v>
      </c>
      <c r="I213">
        <v>1093</v>
      </c>
      <c r="J213">
        <f t="shared" si="27"/>
        <v>516.12903225806451</v>
      </c>
      <c r="K213">
        <f t="shared" si="30"/>
        <v>118880</v>
      </c>
      <c r="L213">
        <f t="shared" si="31"/>
        <v>70454.685099846218</v>
      </c>
      <c r="M213" s="6">
        <f t="shared" si="28"/>
        <v>1.1176874999999999</v>
      </c>
      <c r="N213" s="6">
        <f t="shared" si="29"/>
        <v>1.1176874999999999</v>
      </c>
    </row>
    <row r="214" spans="1:14" x14ac:dyDescent="0.25">
      <c r="A214" s="3" t="s">
        <v>720</v>
      </c>
      <c r="B214" s="5">
        <v>735</v>
      </c>
      <c r="E214" t="s">
        <v>722</v>
      </c>
      <c r="F214">
        <f t="shared" si="24"/>
        <v>11</v>
      </c>
      <c r="G214">
        <f t="shared" si="25"/>
        <v>10</v>
      </c>
      <c r="H214" s="1">
        <f t="shared" si="26"/>
        <v>43019</v>
      </c>
      <c r="I214">
        <v>1055</v>
      </c>
      <c r="J214">
        <f t="shared" si="27"/>
        <v>516.12903225806451</v>
      </c>
      <c r="K214">
        <f t="shared" si="30"/>
        <v>119935</v>
      </c>
      <c r="L214">
        <f t="shared" si="31"/>
        <v>70970.814132104279</v>
      </c>
      <c r="M214" s="6">
        <f t="shared" si="28"/>
        <v>1.0440625000000001</v>
      </c>
      <c r="N214" s="6">
        <f t="shared" si="29"/>
        <v>1.0440625000000001</v>
      </c>
    </row>
    <row r="215" spans="1:14" x14ac:dyDescent="0.25">
      <c r="A215" s="3" t="s">
        <v>721</v>
      </c>
      <c r="B215" s="5">
        <v>1093</v>
      </c>
      <c r="E215" t="s">
        <v>723</v>
      </c>
      <c r="F215">
        <f t="shared" si="24"/>
        <v>12</v>
      </c>
      <c r="G215">
        <f t="shared" si="25"/>
        <v>10</v>
      </c>
      <c r="H215" s="1">
        <f t="shared" si="26"/>
        <v>43020</v>
      </c>
      <c r="I215">
        <v>560</v>
      </c>
      <c r="J215">
        <f t="shared" si="27"/>
        <v>516.12903225806451</v>
      </c>
      <c r="K215">
        <f t="shared" si="30"/>
        <v>120495</v>
      </c>
      <c r="L215">
        <f t="shared" si="31"/>
        <v>71486.943164362339</v>
      </c>
      <c r="M215" s="6">
        <f t="shared" si="28"/>
        <v>8.5000000000000006E-2</v>
      </c>
      <c r="N215" s="6">
        <f t="shared" si="29"/>
        <v>8.5000000000000006E-2</v>
      </c>
    </row>
    <row r="216" spans="1:14" x14ac:dyDescent="0.25">
      <c r="A216" s="3" t="s">
        <v>722</v>
      </c>
      <c r="B216" s="5">
        <v>1055</v>
      </c>
      <c r="E216" t="s">
        <v>724</v>
      </c>
      <c r="F216">
        <f t="shared" si="24"/>
        <v>13</v>
      </c>
      <c r="G216">
        <f t="shared" si="25"/>
        <v>10</v>
      </c>
      <c r="H216" s="1">
        <f t="shared" si="26"/>
        <v>43021</v>
      </c>
      <c r="I216">
        <v>465</v>
      </c>
      <c r="J216">
        <f t="shared" si="27"/>
        <v>516.12903225806451</v>
      </c>
      <c r="K216">
        <f t="shared" si="30"/>
        <v>120960</v>
      </c>
      <c r="L216">
        <f t="shared" si="31"/>
        <v>72003.0721966204</v>
      </c>
      <c r="M216" s="6">
        <f t="shared" si="28"/>
        <v>-9.9062499999999998E-2</v>
      </c>
      <c r="N216" s="6">
        <f t="shared" si="29"/>
        <v>9.9062499999999998E-2</v>
      </c>
    </row>
    <row r="217" spans="1:14" x14ac:dyDescent="0.25">
      <c r="A217" s="3" t="s">
        <v>723</v>
      </c>
      <c r="B217" s="5">
        <v>560</v>
      </c>
      <c r="E217" t="s">
        <v>725</v>
      </c>
      <c r="F217">
        <f t="shared" si="24"/>
        <v>14</v>
      </c>
      <c r="G217">
        <f t="shared" si="25"/>
        <v>10</v>
      </c>
      <c r="H217" s="1">
        <f t="shared" si="26"/>
        <v>43022</v>
      </c>
      <c r="I217">
        <v>2035</v>
      </c>
      <c r="J217">
        <f t="shared" si="27"/>
        <v>516.12903225806451</v>
      </c>
      <c r="K217">
        <f t="shared" si="30"/>
        <v>122995</v>
      </c>
      <c r="L217">
        <f t="shared" si="31"/>
        <v>72519.201228878461</v>
      </c>
      <c r="M217" s="6">
        <f t="shared" si="28"/>
        <v>2.9428125000000001</v>
      </c>
      <c r="N217" s="6">
        <f t="shared" si="29"/>
        <v>2.9428125000000001</v>
      </c>
    </row>
    <row r="218" spans="1:14" x14ac:dyDescent="0.25">
      <c r="A218" s="3" t="s">
        <v>724</v>
      </c>
      <c r="B218" s="5">
        <v>465</v>
      </c>
      <c r="E218" t="s">
        <v>726</v>
      </c>
      <c r="F218">
        <f t="shared" si="24"/>
        <v>15</v>
      </c>
      <c r="G218">
        <f t="shared" si="25"/>
        <v>10</v>
      </c>
      <c r="H218" s="1">
        <f t="shared" si="26"/>
        <v>43023</v>
      </c>
      <c r="I218">
        <v>360</v>
      </c>
      <c r="J218">
        <f t="shared" si="27"/>
        <v>516.12903225806451</v>
      </c>
      <c r="K218">
        <f t="shared" si="30"/>
        <v>123355</v>
      </c>
      <c r="L218">
        <f t="shared" si="31"/>
        <v>73035.330261136522</v>
      </c>
      <c r="M218" s="6">
        <f t="shared" si="28"/>
        <v>-0.30249999999999999</v>
      </c>
      <c r="N218" s="6">
        <f t="shared" si="29"/>
        <v>0.30249999999999999</v>
      </c>
    </row>
    <row r="219" spans="1:14" x14ac:dyDescent="0.25">
      <c r="A219" s="3" t="s">
        <v>725</v>
      </c>
      <c r="B219" s="5">
        <v>2035</v>
      </c>
      <c r="E219" t="s">
        <v>727</v>
      </c>
      <c r="F219">
        <f t="shared" si="24"/>
        <v>16</v>
      </c>
      <c r="G219">
        <f t="shared" si="25"/>
        <v>10</v>
      </c>
      <c r="H219" s="1">
        <f t="shared" si="26"/>
        <v>43024</v>
      </c>
      <c r="I219">
        <v>262</v>
      </c>
      <c r="J219">
        <f t="shared" si="27"/>
        <v>516.12903225806451</v>
      </c>
      <c r="K219">
        <f t="shared" si="30"/>
        <v>123617</v>
      </c>
      <c r="L219">
        <f t="shared" si="31"/>
        <v>73551.459293394582</v>
      </c>
      <c r="M219" s="6">
        <f t="shared" si="28"/>
        <v>-0.49237500000000001</v>
      </c>
      <c r="N219" s="6">
        <f t="shared" si="29"/>
        <v>0.49237500000000001</v>
      </c>
    </row>
    <row r="220" spans="1:14" x14ac:dyDescent="0.25">
      <c r="A220" s="3" t="s">
        <v>726</v>
      </c>
      <c r="B220" s="5">
        <v>360</v>
      </c>
      <c r="E220" t="s">
        <v>728</v>
      </c>
      <c r="F220">
        <f t="shared" si="24"/>
        <v>17</v>
      </c>
      <c r="G220">
        <f t="shared" si="25"/>
        <v>10</v>
      </c>
      <c r="H220" s="1">
        <f t="shared" si="26"/>
        <v>43025</v>
      </c>
      <c r="I220">
        <v>383</v>
      </c>
      <c r="J220">
        <f t="shared" si="27"/>
        <v>516.12903225806451</v>
      </c>
      <c r="K220">
        <f t="shared" si="30"/>
        <v>124000</v>
      </c>
      <c r="L220">
        <f t="shared" si="31"/>
        <v>74067.588325652643</v>
      </c>
      <c r="M220" s="6">
        <f t="shared" si="28"/>
        <v>-0.25793749999999999</v>
      </c>
      <c r="N220" s="6">
        <f t="shared" si="29"/>
        <v>0.25793749999999999</v>
      </c>
    </row>
    <row r="221" spans="1:14" x14ac:dyDescent="0.25">
      <c r="A221" s="3" t="s">
        <v>727</v>
      </c>
      <c r="B221" s="5">
        <v>262</v>
      </c>
      <c r="E221" t="s">
        <v>729</v>
      </c>
      <c r="F221">
        <f t="shared" si="24"/>
        <v>18</v>
      </c>
      <c r="G221">
        <f t="shared" si="25"/>
        <v>10</v>
      </c>
      <c r="H221" s="1">
        <f t="shared" si="26"/>
        <v>43026</v>
      </c>
      <c r="I221">
        <v>455</v>
      </c>
      <c r="J221">
        <f t="shared" si="27"/>
        <v>516.12903225806451</v>
      </c>
      <c r="K221">
        <f t="shared" si="30"/>
        <v>124455</v>
      </c>
      <c r="L221">
        <f t="shared" si="31"/>
        <v>74583.717357910704</v>
      </c>
      <c r="M221" s="6">
        <f t="shared" si="28"/>
        <v>-0.11843749999999999</v>
      </c>
      <c r="N221" s="6">
        <f t="shared" si="29"/>
        <v>0.11843749999999999</v>
      </c>
    </row>
    <row r="222" spans="1:14" x14ac:dyDescent="0.25">
      <c r="A222" s="3" t="s">
        <v>728</v>
      </c>
      <c r="B222" s="5">
        <v>383</v>
      </c>
      <c r="E222" t="s">
        <v>730</v>
      </c>
      <c r="F222">
        <f t="shared" si="24"/>
        <v>19</v>
      </c>
      <c r="G222">
        <f t="shared" si="25"/>
        <v>10</v>
      </c>
      <c r="H222" s="1">
        <f t="shared" si="26"/>
        <v>43027</v>
      </c>
      <c r="I222">
        <v>230</v>
      </c>
      <c r="J222">
        <f t="shared" si="27"/>
        <v>516.12903225806451</v>
      </c>
      <c r="K222">
        <f t="shared" si="30"/>
        <v>124685</v>
      </c>
      <c r="L222">
        <f t="shared" si="31"/>
        <v>75099.846390168765</v>
      </c>
      <c r="M222" s="6">
        <f t="shared" si="28"/>
        <v>-0.55437499999999995</v>
      </c>
      <c r="N222" s="6">
        <f t="shared" si="29"/>
        <v>0.55437499999999995</v>
      </c>
    </row>
    <row r="223" spans="1:14" x14ac:dyDescent="0.25">
      <c r="A223" s="3" t="s">
        <v>729</v>
      </c>
      <c r="B223" s="5">
        <v>455</v>
      </c>
      <c r="E223" t="s">
        <v>731</v>
      </c>
      <c r="F223">
        <f t="shared" si="24"/>
        <v>20</v>
      </c>
      <c r="G223">
        <f t="shared" si="25"/>
        <v>10</v>
      </c>
      <c r="H223" s="1">
        <f t="shared" si="26"/>
        <v>43028</v>
      </c>
      <c r="I223">
        <v>180</v>
      </c>
      <c r="J223">
        <f t="shared" si="27"/>
        <v>516.12903225806451</v>
      </c>
      <c r="K223">
        <f t="shared" si="30"/>
        <v>124865</v>
      </c>
      <c r="L223">
        <f t="shared" si="31"/>
        <v>75615.975422426825</v>
      </c>
      <c r="M223" s="6">
        <f t="shared" si="28"/>
        <v>-0.65125</v>
      </c>
      <c r="N223" s="6">
        <f t="shared" si="29"/>
        <v>0.65125</v>
      </c>
    </row>
    <row r="224" spans="1:14" x14ac:dyDescent="0.25">
      <c r="A224" s="3" t="s">
        <v>730</v>
      </c>
      <c r="B224" s="5">
        <v>230</v>
      </c>
      <c r="E224" t="s">
        <v>732</v>
      </c>
      <c r="F224">
        <f t="shared" si="24"/>
        <v>21</v>
      </c>
      <c r="G224">
        <f t="shared" si="25"/>
        <v>10</v>
      </c>
      <c r="H224" s="1">
        <f t="shared" si="26"/>
        <v>43029</v>
      </c>
      <c r="I224">
        <v>1120</v>
      </c>
      <c r="J224">
        <f t="shared" si="27"/>
        <v>516.12903225806451</v>
      </c>
      <c r="K224">
        <f t="shared" si="30"/>
        <v>125985</v>
      </c>
      <c r="L224">
        <f t="shared" si="31"/>
        <v>76132.104454684886</v>
      </c>
      <c r="M224" s="6">
        <f t="shared" si="28"/>
        <v>1.17</v>
      </c>
      <c r="N224" s="6">
        <f t="shared" si="29"/>
        <v>1.17</v>
      </c>
    </row>
    <row r="225" spans="1:14" x14ac:dyDescent="0.25">
      <c r="A225" s="3" t="s">
        <v>731</v>
      </c>
      <c r="B225" s="5">
        <v>180</v>
      </c>
      <c r="E225" t="s">
        <v>733</v>
      </c>
      <c r="F225">
        <f t="shared" si="24"/>
        <v>22</v>
      </c>
      <c r="G225">
        <f t="shared" si="25"/>
        <v>10</v>
      </c>
      <c r="H225" s="1">
        <f t="shared" si="26"/>
        <v>43030</v>
      </c>
      <c r="I225">
        <v>530</v>
      </c>
      <c r="J225">
        <f t="shared" si="27"/>
        <v>516.12903225806451</v>
      </c>
      <c r="K225">
        <f t="shared" si="30"/>
        <v>126515</v>
      </c>
      <c r="L225">
        <f t="shared" si="31"/>
        <v>76648.233486942947</v>
      </c>
      <c r="M225" s="6">
        <f t="shared" si="28"/>
        <v>2.6875000000000007E-2</v>
      </c>
      <c r="N225" s="6">
        <f t="shared" si="29"/>
        <v>2.6875000000000007E-2</v>
      </c>
    </row>
    <row r="226" spans="1:14" x14ac:dyDescent="0.25">
      <c r="A226" s="3" t="s">
        <v>732</v>
      </c>
      <c r="B226" s="5">
        <v>1120</v>
      </c>
      <c r="E226" t="s">
        <v>734</v>
      </c>
      <c r="F226">
        <f t="shared" si="24"/>
        <v>23</v>
      </c>
      <c r="G226">
        <f t="shared" si="25"/>
        <v>10</v>
      </c>
      <c r="H226" s="1">
        <f t="shared" si="26"/>
        <v>43031</v>
      </c>
      <c r="I226">
        <v>347</v>
      </c>
      <c r="J226">
        <f t="shared" si="27"/>
        <v>516.12903225806451</v>
      </c>
      <c r="K226">
        <f t="shared" si="30"/>
        <v>126862</v>
      </c>
      <c r="L226">
        <f t="shared" si="31"/>
        <v>77164.362519201008</v>
      </c>
      <c r="M226" s="6">
        <f t="shared" si="28"/>
        <v>-0.32768750000000002</v>
      </c>
      <c r="N226" s="6">
        <f t="shared" si="29"/>
        <v>0.32768750000000002</v>
      </c>
    </row>
    <row r="227" spans="1:14" x14ac:dyDescent="0.25">
      <c r="A227" s="3" t="s">
        <v>733</v>
      </c>
      <c r="B227" s="5">
        <v>530</v>
      </c>
      <c r="E227" t="s">
        <v>735</v>
      </c>
      <c r="F227">
        <f t="shared" si="24"/>
        <v>24</v>
      </c>
      <c r="G227">
        <f t="shared" si="25"/>
        <v>10</v>
      </c>
      <c r="H227" s="1">
        <f t="shared" si="26"/>
        <v>43032</v>
      </c>
      <c r="I227">
        <v>175</v>
      </c>
      <c r="J227">
        <f t="shared" si="27"/>
        <v>516.12903225806451</v>
      </c>
      <c r="K227">
        <f t="shared" si="30"/>
        <v>127037</v>
      </c>
      <c r="L227">
        <f t="shared" si="31"/>
        <v>77680.491551459068</v>
      </c>
      <c r="M227" s="6">
        <f t="shared" si="28"/>
        <v>-0.66093749999999996</v>
      </c>
      <c r="N227" s="6">
        <f t="shared" si="29"/>
        <v>0.66093749999999996</v>
      </c>
    </row>
    <row r="228" spans="1:14" x14ac:dyDescent="0.25">
      <c r="A228" s="3" t="s">
        <v>734</v>
      </c>
      <c r="B228" s="5">
        <v>347</v>
      </c>
      <c r="E228" t="s">
        <v>736</v>
      </c>
      <c r="F228">
        <f t="shared" si="24"/>
        <v>25</v>
      </c>
      <c r="G228">
        <f t="shared" si="25"/>
        <v>10</v>
      </c>
      <c r="H228" s="1">
        <f t="shared" si="26"/>
        <v>43033</v>
      </c>
      <c r="I228">
        <v>660</v>
      </c>
      <c r="J228">
        <f t="shared" si="27"/>
        <v>516.12903225806451</v>
      </c>
      <c r="K228">
        <f t="shared" si="30"/>
        <v>127697</v>
      </c>
      <c r="L228">
        <f t="shared" si="31"/>
        <v>78196.620583717129</v>
      </c>
      <c r="M228" s="6">
        <f t="shared" si="28"/>
        <v>0.27875</v>
      </c>
      <c r="N228" s="6">
        <f t="shared" si="29"/>
        <v>0.27875</v>
      </c>
    </row>
    <row r="229" spans="1:14" x14ac:dyDescent="0.25">
      <c r="A229" s="3" t="s">
        <v>735</v>
      </c>
      <c r="B229" s="5">
        <v>175</v>
      </c>
      <c r="E229" t="s">
        <v>737</v>
      </c>
      <c r="F229">
        <f t="shared" si="24"/>
        <v>26</v>
      </c>
      <c r="G229">
        <f t="shared" si="25"/>
        <v>10</v>
      </c>
      <c r="H229" s="1">
        <f t="shared" si="26"/>
        <v>43034</v>
      </c>
      <c r="I229">
        <v>371</v>
      </c>
      <c r="J229">
        <f t="shared" si="27"/>
        <v>516.12903225806451</v>
      </c>
      <c r="K229">
        <f t="shared" si="30"/>
        <v>128068</v>
      </c>
      <c r="L229">
        <f t="shared" si="31"/>
        <v>78712.74961597519</v>
      </c>
      <c r="M229" s="6">
        <f t="shared" si="28"/>
        <v>-0.28118749999999998</v>
      </c>
      <c r="N229" s="6">
        <f t="shared" si="29"/>
        <v>0.28118749999999998</v>
      </c>
    </row>
    <row r="230" spans="1:14" x14ac:dyDescent="0.25">
      <c r="A230" s="3" t="s">
        <v>736</v>
      </c>
      <c r="B230" s="5">
        <v>660</v>
      </c>
      <c r="E230" t="s">
        <v>738</v>
      </c>
      <c r="F230">
        <f t="shared" si="24"/>
        <v>27</v>
      </c>
      <c r="G230">
        <f t="shared" si="25"/>
        <v>10</v>
      </c>
      <c r="H230" s="1">
        <f t="shared" si="26"/>
        <v>43035</v>
      </c>
      <c r="I230">
        <v>690</v>
      </c>
      <c r="J230">
        <f t="shared" si="27"/>
        <v>516.12903225806451</v>
      </c>
      <c r="K230">
        <f t="shared" si="30"/>
        <v>128758</v>
      </c>
      <c r="L230">
        <f t="shared" si="31"/>
        <v>79228.878648233251</v>
      </c>
      <c r="M230" s="6">
        <f t="shared" si="28"/>
        <v>0.33687500000000004</v>
      </c>
      <c r="N230" s="6">
        <f t="shared" si="29"/>
        <v>0.33687500000000004</v>
      </c>
    </row>
    <row r="231" spans="1:14" x14ac:dyDescent="0.25">
      <c r="A231" s="3" t="s">
        <v>737</v>
      </c>
      <c r="B231" s="5">
        <v>371</v>
      </c>
      <c r="E231" t="s">
        <v>739</v>
      </c>
      <c r="F231">
        <f t="shared" si="24"/>
        <v>28</v>
      </c>
      <c r="G231">
        <f t="shared" si="25"/>
        <v>10</v>
      </c>
      <c r="H231" s="1">
        <f t="shared" si="26"/>
        <v>43036</v>
      </c>
      <c r="I231">
        <v>1356</v>
      </c>
      <c r="J231">
        <f t="shared" si="27"/>
        <v>516.12903225806451</v>
      </c>
      <c r="K231">
        <f t="shared" si="30"/>
        <v>130114</v>
      </c>
      <c r="L231">
        <f t="shared" si="31"/>
        <v>79745.007680491311</v>
      </c>
      <c r="M231" s="6">
        <f t="shared" si="28"/>
        <v>1.6272500000000001</v>
      </c>
      <c r="N231" s="6">
        <f t="shared" si="29"/>
        <v>1.6272500000000001</v>
      </c>
    </row>
    <row r="232" spans="1:14" x14ac:dyDescent="0.25">
      <c r="A232" s="3" t="s">
        <v>738</v>
      </c>
      <c r="B232" s="5">
        <v>690</v>
      </c>
      <c r="E232" t="s">
        <v>740</v>
      </c>
      <c r="F232">
        <f t="shared" si="24"/>
        <v>29</v>
      </c>
      <c r="G232">
        <f t="shared" si="25"/>
        <v>10</v>
      </c>
      <c r="H232" s="1">
        <f t="shared" si="26"/>
        <v>43037</v>
      </c>
      <c r="I232">
        <v>190</v>
      </c>
      <c r="J232">
        <f t="shared" si="27"/>
        <v>516.12903225806451</v>
      </c>
      <c r="K232">
        <f t="shared" si="30"/>
        <v>130304</v>
      </c>
      <c r="L232">
        <f t="shared" si="31"/>
        <v>80261.136712749372</v>
      </c>
      <c r="M232" s="6">
        <f t="shared" si="28"/>
        <v>-0.63187499999999996</v>
      </c>
      <c r="N232" s="6">
        <f t="shared" si="29"/>
        <v>0.63187499999999996</v>
      </c>
    </row>
    <row r="233" spans="1:14" x14ac:dyDescent="0.25">
      <c r="A233" s="3" t="s">
        <v>739</v>
      </c>
      <c r="B233" s="5">
        <v>1356</v>
      </c>
      <c r="E233" t="s">
        <v>741</v>
      </c>
      <c r="F233">
        <f t="shared" si="24"/>
        <v>30</v>
      </c>
      <c r="G233">
        <f t="shared" si="25"/>
        <v>10</v>
      </c>
      <c r="H233" s="1">
        <f t="shared" si="26"/>
        <v>43038</v>
      </c>
      <c r="I233">
        <v>391</v>
      </c>
      <c r="J233">
        <f t="shared" si="27"/>
        <v>516.12903225806451</v>
      </c>
      <c r="K233">
        <f t="shared" si="30"/>
        <v>130695</v>
      </c>
      <c r="L233">
        <f t="shared" si="31"/>
        <v>80777.265745007433</v>
      </c>
      <c r="M233" s="6">
        <f t="shared" si="28"/>
        <v>-0.2424375</v>
      </c>
      <c r="N233" s="6">
        <f t="shared" si="29"/>
        <v>0.2424375</v>
      </c>
    </row>
    <row r="234" spans="1:14" x14ac:dyDescent="0.25">
      <c r="A234" s="3" t="s">
        <v>740</v>
      </c>
      <c r="B234" s="5">
        <v>190</v>
      </c>
      <c r="E234" t="s">
        <v>742</v>
      </c>
      <c r="F234">
        <f t="shared" si="24"/>
        <v>31</v>
      </c>
      <c r="G234">
        <f t="shared" si="25"/>
        <v>10</v>
      </c>
      <c r="H234" s="1">
        <f t="shared" si="26"/>
        <v>43039</v>
      </c>
      <c r="I234">
        <v>-750</v>
      </c>
      <c r="J234">
        <f t="shared" si="27"/>
        <v>516.12903225806451</v>
      </c>
      <c r="K234">
        <f t="shared" si="30"/>
        <v>129945</v>
      </c>
      <c r="L234">
        <f t="shared" si="31"/>
        <v>81293.394777265494</v>
      </c>
      <c r="M234" s="6">
        <f t="shared" si="28"/>
        <v>-2.453125</v>
      </c>
      <c r="N234" s="6">
        <f t="shared" si="29"/>
        <v>2.453125</v>
      </c>
    </row>
    <row r="235" spans="1:14" x14ac:dyDescent="0.25">
      <c r="A235" s="3" t="s">
        <v>741</v>
      </c>
      <c r="B235" s="5">
        <v>391</v>
      </c>
      <c r="E235" t="s">
        <v>743</v>
      </c>
      <c r="F235">
        <f t="shared" si="24"/>
        <v>1</v>
      </c>
      <c r="G235">
        <f t="shared" si="25"/>
        <v>11</v>
      </c>
      <c r="H235" s="1">
        <f t="shared" si="26"/>
        <v>43040</v>
      </c>
      <c r="I235">
        <v>162</v>
      </c>
      <c r="J235">
        <f t="shared" si="27"/>
        <v>573.33333333333337</v>
      </c>
      <c r="K235">
        <f t="shared" si="30"/>
        <v>130107</v>
      </c>
      <c r="L235">
        <f t="shared" si="31"/>
        <v>81866.728110598822</v>
      </c>
      <c r="M235" s="6">
        <f t="shared" si="28"/>
        <v>-0.71744186046511627</v>
      </c>
      <c r="N235" s="6">
        <f t="shared" si="29"/>
        <v>0.71744186046511627</v>
      </c>
    </row>
    <row r="236" spans="1:14" x14ac:dyDescent="0.25">
      <c r="A236" s="3" t="s">
        <v>742</v>
      </c>
      <c r="B236" s="5">
        <v>-750</v>
      </c>
      <c r="E236" t="s">
        <v>744</v>
      </c>
      <c r="F236">
        <f t="shared" si="24"/>
        <v>2</v>
      </c>
      <c r="G236">
        <f t="shared" si="25"/>
        <v>11</v>
      </c>
      <c r="H236" s="1">
        <f t="shared" si="26"/>
        <v>43041</v>
      </c>
      <c r="I236">
        <v>765</v>
      </c>
      <c r="J236">
        <f t="shared" si="27"/>
        <v>573.33333333333337</v>
      </c>
      <c r="K236">
        <f t="shared" si="30"/>
        <v>130872</v>
      </c>
      <c r="L236">
        <f t="shared" si="31"/>
        <v>82440.061443932151</v>
      </c>
      <c r="M236" s="6">
        <f t="shared" si="28"/>
        <v>0.33430232558139528</v>
      </c>
      <c r="N236" s="6">
        <f t="shared" si="29"/>
        <v>0.33430232558139528</v>
      </c>
    </row>
    <row r="237" spans="1:14" x14ac:dyDescent="0.25">
      <c r="A237" s="3" t="s">
        <v>743</v>
      </c>
      <c r="B237" s="5">
        <v>162</v>
      </c>
      <c r="E237" t="s">
        <v>745</v>
      </c>
      <c r="F237">
        <f t="shared" si="24"/>
        <v>3</v>
      </c>
      <c r="G237">
        <f t="shared" si="25"/>
        <v>11</v>
      </c>
      <c r="H237" s="1">
        <f t="shared" si="26"/>
        <v>43042</v>
      </c>
      <c r="I237">
        <v>1418</v>
      </c>
      <c r="J237">
        <f t="shared" si="27"/>
        <v>573.33333333333337</v>
      </c>
      <c r="K237">
        <f t="shared" si="30"/>
        <v>132290</v>
      </c>
      <c r="L237">
        <f t="shared" si="31"/>
        <v>83013.394777265479</v>
      </c>
      <c r="M237" s="6">
        <f t="shared" si="28"/>
        <v>1.4732558139534881</v>
      </c>
      <c r="N237" s="6">
        <f t="shared" si="29"/>
        <v>1.4732558139534881</v>
      </c>
    </row>
    <row r="238" spans="1:14" x14ac:dyDescent="0.25">
      <c r="A238" s="3" t="s">
        <v>744</v>
      </c>
      <c r="B238" s="5">
        <v>765</v>
      </c>
      <c r="E238" t="s">
        <v>746</v>
      </c>
      <c r="F238">
        <f t="shared" si="24"/>
        <v>4</v>
      </c>
      <c r="G238">
        <f t="shared" si="25"/>
        <v>11</v>
      </c>
      <c r="H238" s="1">
        <f t="shared" si="26"/>
        <v>43043</v>
      </c>
      <c r="I238">
        <v>115</v>
      </c>
      <c r="J238">
        <f t="shared" si="27"/>
        <v>573.33333333333337</v>
      </c>
      <c r="K238">
        <f t="shared" si="30"/>
        <v>132405</v>
      </c>
      <c r="L238">
        <f t="shared" si="31"/>
        <v>83586.728110598808</v>
      </c>
      <c r="M238" s="6">
        <f t="shared" si="28"/>
        <v>-0.79941860465116277</v>
      </c>
      <c r="N238" s="6">
        <f t="shared" si="29"/>
        <v>0.79941860465116277</v>
      </c>
    </row>
    <row r="239" spans="1:14" x14ac:dyDescent="0.25">
      <c r="A239" s="3" t="s">
        <v>745</v>
      </c>
      <c r="B239" s="5">
        <v>1418</v>
      </c>
      <c r="E239" t="s">
        <v>747</v>
      </c>
      <c r="F239">
        <f t="shared" si="24"/>
        <v>5</v>
      </c>
      <c r="G239">
        <f t="shared" si="25"/>
        <v>11</v>
      </c>
      <c r="H239" s="1">
        <f t="shared" si="26"/>
        <v>43044</v>
      </c>
      <c r="I239">
        <v>13</v>
      </c>
      <c r="J239">
        <f t="shared" si="27"/>
        <v>573.33333333333337</v>
      </c>
      <c r="K239">
        <f t="shared" si="30"/>
        <v>132418</v>
      </c>
      <c r="L239">
        <f t="shared" si="31"/>
        <v>84160.061443932136</v>
      </c>
      <c r="M239" s="6">
        <f t="shared" si="28"/>
        <v>-0.97732558139534886</v>
      </c>
      <c r="N239" s="6">
        <f t="shared" si="29"/>
        <v>0.97732558139534886</v>
      </c>
    </row>
    <row r="240" spans="1:14" x14ac:dyDescent="0.25">
      <c r="A240" s="3" t="s">
        <v>746</v>
      </c>
      <c r="B240" s="5">
        <v>115</v>
      </c>
      <c r="E240" t="s">
        <v>748</v>
      </c>
      <c r="F240">
        <f t="shared" si="24"/>
        <v>6</v>
      </c>
      <c r="G240">
        <f t="shared" si="25"/>
        <v>11</v>
      </c>
      <c r="H240" s="1">
        <f t="shared" si="26"/>
        <v>43045</v>
      </c>
      <c r="I240">
        <v>838</v>
      </c>
      <c r="J240">
        <f t="shared" si="27"/>
        <v>573.33333333333337</v>
      </c>
      <c r="K240">
        <f t="shared" si="30"/>
        <v>133256</v>
      </c>
      <c r="L240">
        <f t="shared" si="31"/>
        <v>84733.394777265465</v>
      </c>
      <c r="M240" s="6">
        <f t="shared" si="28"/>
        <v>0.46162790697674411</v>
      </c>
      <c r="N240" s="6">
        <f t="shared" si="29"/>
        <v>0.46162790697674411</v>
      </c>
    </row>
    <row r="241" spans="1:14" x14ac:dyDescent="0.25">
      <c r="A241" s="3" t="s">
        <v>747</v>
      </c>
      <c r="B241" s="5">
        <v>13</v>
      </c>
      <c r="E241" t="s">
        <v>749</v>
      </c>
      <c r="F241">
        <f t="shared" si="24"/>
        <v>7</v>
      </c>
      <c r="G241">
        <f t="shared" si="25"/>
        <v>11</v>
      </c>
      <c r="H241" s="1">
        <f t="shared" si="26"/>
        <v>43046</v>
      </c>
      <c r="I241">
        <v>495</v>
      </c>
      <c r="J241">
        <f t="shared" si="27"/>
        <v>573.33333333333337</v>
      </c>
      <c r="K241">
        <f t="shared" si="30"/>
        <v>133751</v>
      </c>
      <c r="L241">
        <f t="shared" si="31"/>
        <v>85306.728110598793</v>
      </c>
      <c r="M241" s="6">
        <f t="shared" si="28"/>
        <v>-0.13662790697674423</v>
      </c>
      <c r="N241" s="6">
        <f t="shared" si="29"/>
        <v>0.13662790697674423</v>
      </c>
    </row>
    <row r="242" spans="1:14" x14ac:dyDescent="0.25">
      <c r="A242" s="3" t="s">
        <v>748</v>
      </c>
      <c r="B242" s="5">
        <v>838</v>
      </c>
      <c r="E242" t="s">
        <v>750</v>
      </c>
      <c r="F242">
        <f t="shared" si="24"/>
        <v>8</v>
      </c>
      <c r="G242">
        <f t="shared" si="25"/>
        <v>11</v>
      </c>
      <c r="H242" s="1">
        <f t="shared" si="26"/>
        <v>43047</v>
      </c>
      <c r="I242">
        <v>120</v>
      </c>
      <c r="J242">
        <f t="shared" si="27"/>
        <v>573.33333333333337</v>
      </c>
      <c r="K242">
        <f t="shared" si="30"/>
        <v>133871</v>
      </c>
      <c r="L242">
        <f t="shared" si="31"/>
        <v>85880.061443932122</v>
      </c>
      <c r="M242" s="6">
        <f t="shared" si="28"/>
        <v>-0.79069767441860461</v>
      </c>
      <c r="N242" s="6">
        <f t="shared" si="29"/>
        <v>0.79069767441860461</v>
      </c>
    </row>
    <row r="243" spans="1:14" x14ac:dyDescent="0.25">
      <c r="A243" s="3" t="s">
        <v>749</v>
      </c>
      <c r="B243" s="5">
        <v>495</v>
      </c>
      <c r="E243" t="s">
        <v>751</v>
      </c>
      <c r="F243">
        <f t="shared" si="24"/>
        <v>9</v>
      </c>
      <c r="G243">
        <f t="shared" si="25"/>
        <v>11</v>
      </c>
      <c r="H243" s="1">
        <f t="shared" si="26"/>
        <v>43048</v>
      </c>
      <c r="I243">
        <v>303</v>
      </c>
      <c r="J243">
        <f t="shared" si="27"/>
        <v>573.33333333333337</v>
      </c>
      <c r="K243">
        <f t="shared" si="30"/>
        <v>134174</v>
      </c>
      <c r="L243">
        <f t="shared" si="31"/>
        <v>86453.39477726545</v>
      </c>
      <c r="M243" s="6">
        <f t="shared" si="28"/>
        <v>-0.47151162790697676</v>
      </c>
      <c r="N243" s="6">
        <f t="shared" si="29"/>
        <v>0.47151162790697676</v>
      </c>
    </row>
    <row r="244" spans="1:14" x14ac:dyDescent="0.25">
      <c r="A244" s="3" t="s">
        <v>750</v>
      </c>
      <c r="B244" s="5">
        <v>120</v>
      </c>
      <c r="E244" t="s">
        <v>752</v>
      </c>
      <c r="F244">
        <f t="shared" si="24"/>
        <v>10</v>
      </c>
      <c r="G244">
        <f t="shared" si="25"/>
        <v>11</v>
      </c>
      <c r="H244" s="1">
        <f t="shared" si="26"/>
        <v>43049</v>
      </c>
      <c r="I244">
        <v>299</v>
      </c>
      <c r="J244">
        <f t="shared" si="27"/>
        <v>573.33333333333337</v>
      </c>
      <c r="K244">
        <f t="shared" si="30"/>
        <v>134473</v>
      </c>
      <c r="L244">
        <f t="shared" si="31"/>
        <v>87026.728110598779</v>
      </c>
      <c r="M244" s="6">
        <f t="shared" si="28"/>
        <v>-0.47848837209302331</v>
      </c>
      <c r="N244" s="6">
        <f t="shared" si="29"/>
        <v>0.47848837209302331</v>
      </c>
    </row>
    <row r="245" spans="1:14" x14ac:dyDescent="0.25">
      <c r="A245" s="3" t="s">
        <v>751</v>
      </c>
      <c r="B245" s="5">
        <v>303</v>
      </c>
      <c r="E245" t="s">
        <v>753</v>
      </c>
      <c r="F245">
        <f t="shared" si="24"/>
        <v>11</v>
      </c>
      <c r="G245">
        <f t="shared" si="25"/>
        <v>11</v>
      </c>
      <c r="H245" s="1">
        <f t="shared" si="26"/>
        <v>43050</v>
      </c>
      <c r="I245">
        <v>952</v>
      </c>
      <c r="J245">
        <f t="shared" si="27"/>
        <v>573.33333333333337</v>
      </c>
      <c r="K245">
        <f t="shared" si="30"/>
        <v>135425</v>
      </c>
      <c r="L245">
        <f t="shared" si="31"/>
        <v>87600.061443932107</v>
      </c>
      <c r="M245" s="6">
        <f t="shared" si="28"/>
        <v>0.66046511627906968</v>
      </c>
      <c r="N245" s="6">
        <f t="shared" si="29"/>
        <v>0.66046511627906968</v>
      </c>
    </row>
    <row r="246" spans="1:14" x14ac:dyDescent="0.25">
      <c r="A246" s="3" t="s">
        <v>752</v>
      </c>
      <c r="B246" s="5">
        <v>299</v>
      </c>
      <c r="E246" t="s">
        <v>754</v>
      </c>
      <c r="F246">
        <f t="shared" si="24"/>
        <v>12</v>
      </c>
      <c r="G246">
        <f t="shared" si="25"/>
        <v>11</v>
      </c>
      <c r="H246" s="1">
        <f t="shared" si="26"/>
        <v>43051</v>
      </c>
      <c r="I246">
        <v>1000</v>
      </c>
      <c r="J246">
        <f t="shared" si="27"/>
        <v>573.33333333333337</v>
      </c>
      <c r="K246">
        <f t="shared" si="30"/>
        <v>136425</v>
      </c>
      <c r="L246">
        <f t="shared" si="31"/>
        <v>88173.394777265436</v>
      </c>
      <c r="M246" s="6">
        <f t="shared" si="28"/>
        <v>0.74418604651162779</v>
      </c>
      <c r="N246" s="6">
        <f t="shared" si="29"/>
        <v>0.74418604651162779</v>
      </c>
    </row>
    <row r="247" spans="1:14" x14ac:dyDescent="0.25">
      <c r="A247" s="3" t="s">
        <v>753</v>
      </c>
      <c r="B247" s="5">
        <v>952</v>
      </c>
      <c r="E247" t="s">
        <v>755</v>
      </c>
      <c r="F247">
        <f t="shared" si="24"/>
        <v>13</v>
      </c>
      <c r="G247">
        <f t="shared" si="25"/>
        <v>11</v>
      </c>
      <c r="H247" s="1">
        <f t="shared" si="26"/>
        <v>43052</v>
      </c>
      <c r="I247">
        <v>79</v>
      </c>
      <c r="J247">
        <f t="shared" si="27"/>
        <v>573.33333333333337</v>
      </c>
      <c r="K247">
        <f t="shared" si="30"/>
        <v>136504</v>
      </c>
      <c r="L247">
        <f t="shared" si="31"/>
        <v>88746.728110598764</v>
      </c>
      <c r="M247" s="6">
        <f t="shared" si="28"/>
        <v>-0.86220930232558135</v>
      </c>
      <c r="N247" s="6">
        <f t="shared" si="29"/>
        <v>0.86220930232558135</v>
      </c>
    </row>
    <row r="248" spans="1:14" x14ac:dyDescent="0.25">
      <c r="A248" s="3" t="s">
        <v>754</v>
      </c>
      <c r="B248" s="5">
        <v>1000</v>
      </c>
      <c r="E248" t="s">
        <v>756</v>
      </c>
      <c r="F248">
        <f t="shared" si="24"/>
        <v>14</v>
      </c>
      <c r="G248">
        <f t="shared" si="25"/>
        <v>11</v>
      </c>
      <c r="H248" s="1">
        <f t="shared" si="26"/>
        <v>43053</v>
      </c>
      <c r="I248">
        <v>1069</v>
      </c>
      <c r="J248">
        <f t="shared" si="27"/>
        <v>573.33333333333337</v>
      </c>
      <c r="K248">
        <f t="shared" si="30"/>
        <v>137573</v>
      </c>
      <c r="L248">
        <f t="shared" si="31"/>
        <v>89320.061443932093</v>
      </c>
      <c r="M248" s="6">
        <f t="shared" si="28"/>
        <v>0.86453488372093013</v>
      </c>
      <c r="N248" s="6">
        <f t="shared" si="29"/>
        <v>0.86453488372093013</v>
      </c>
    </row>
    <row r="249" spans="1:14" x14ac:dyDescent="0.25">
      <c r="A249" s="3" t="s">
        <v>755</v>
      </c>
      <c r="B249" s="5">
        <v>79</v>
      </c>
      <c r="E249" t="s">
        <v>757</v>
      </c>
      <c r="F249">
        <f t="shared" si="24"/>
        <v>15</v>
      </c>
      <c r="G249">
        <f t="shared" si="25"/>
        <v>11</v>
      </c>
      <c r="H249" s="1">
        <f t="shared" si="26"/>
        <v>43054</v>
      </c>
      <c r="I249">
        <v>1755</v>
      </c>
      <c r="J249">
        <f t="shared" si="27"/>
        <v>573.33333333333337</v>
      </c>
      <c r="K249">
        <f t="shared" si="30"/>
        <v>139328</v>
      </c>
      <c r="L249">
        <f t="shared" si="31"/>
        <v>89893.394777265421</v>
      </c>
      <c r="M249" s="6">
        <f t="shared" si="28"/>
        <v>2.0610465116279064</v>
      </c>
      <c r="N249" s="6">
        <f t="shared" si="29"/>
        <v>2.0610465116279064</v>
      </c>
    </row>
    <row r="250" spans="1:14" x14ac:dyDescent="0.25">
      <c r="A250" s="3" t="s">
        <v>756</v>
      </c>
      <c r="B250" s="5">
        <v>1069</v>
      </c>
      <c r="E250" t="s">
        <v>758</v>
      </c>
      <c r="F250">
        <f t="shared" si="24"/>
        <v>16</v>
      </c>
      <c r="G250">
        <f t="shared" si="25"/>
        <v>11</v>
      </c>
      <c r="H250" s="1">
        <f t="shared" si="26"/>
        <v>43055</v>
      </c>
      <c r="I250">
        <v>928</v>
      </c>
      <c r="J250">
        <f t="shared" si="27"/>
        <v>573.33333333333337</v>
      </c>
      <c r="K250">
        <f t="shared" si="30"/>
        <v>140256</v>
      </c>
      <c r="L250">
        <f t="shared" si="31"/>
        <v>90466.728110598749</v>
      </c>
      <c r="M250" s="6">
        <f t="shared" si="28"/>
        <v>0.61860465116279062</v>
      </c>
      <c r="N250" s="6">
        <f t="shared" si="29"/>
        <v>0.61860465116279062</v>
      </c>
    </row>
    <row r="251" spans="1:14" x14ac:dyDescent="0.25">
      <c r="A251" s="3" t="s">
        <v>757</v>
      </c>
      <c r="B251" s="5">
        <v>1755</v>
      </c>
      <c r="E251" t="s">
        <v>759</v>
      </c>
      <c r="F251">
        <f t="shared" si="24"/>
        <v>17</v>
      </c>
      <c r="G251">
        <f t="shared" si="25"/>
        <v>11</v>
      </c>
      <c r="H251" s="1">
        <f t="shared" si="26"/>
        <v>43056</v>
      </c>
      <c r="I251">
        <v>60</v>
      </c>
      <c r="J251">
        <f t="shared" si="27"/>
        <v>573.33333333333337</v>
      </c>
      <c r="K251">
        <f t="shared" si="30"/>
        <v>140316</v>
      </c>
      <c r="L251">
        <f t="shared" si="31"/>
        <v>91040.061443932078</v>
      </c>
      <c r="M251" s="6">
        <f t="shared" si="28"/>
        <v>-0.89534883720930236</v>
      </c>
      <c r="N251" s="6">
        <f t="shared" si="29"/>
        <v>0.89534883720930236</v>
      </c>
    </row>
    <row r="252" spans="1:14" x14ac:dyDescent="0.25">
      <c r="A252" s="3" t="s">
        <v>758</v>
      </c>
      <c r="B252" s="5">
        <v>928</v>
      </c>
      <c r="E252" t="s">
        <v>760</v>
      </c>
      <c r="F252">
        <f t="shared" si="24"/>
        <v>18</v>
      </c>
      <c r="G252">
        <f t="shared" si="25"/>
        <v>11</v>
      </c>
      <c r="H252" s="1">
        <f t="shared" si="26"/>
        <v>43057</v>
      </c>
      <c r="I252">
        <v>2100</v>
      </c>
      <c r="J252">
        <f t="shared" si="27"/>
        <v>573.33333333333337</v>
      </c>
      <c r="K252">
        <f t="shared" si="30"/>
        <v>142416</v>
      </c>
      <c r="L252">
        <f t="shared" si="31"/>
        <v>91613.394777265406</v>
      </c>
      <c r="M252" s="6">
        <f t="shared" si="28"/>
        <v>2.662790697674418</v>
      </c>
      <c r="N252" s="6">
        <f t="shared" si="29"/>
        <v>2.662790697674418</v>
      </c>
    </row>
    <row r="253" spans="1:14" x14ac:dyDescent="0.25">
      <c r="A253" s="3" t="s">
        <v>759</v>
      </c>
      <c r="B253" s="5">
        <v>60</v>
      </c>
      <c r="E253" t="s">
        <v>761</v>
      </c>
      <c r="F253">
        <f t="shared" si="24"/>
        <v>19</v>
      </c>
      <c r="G253">
        <f t="shared" si="25"/>
        <v>11</v>
      </c>
      <c r="H253" s="1">
        <f t="shared" si="26"/>
        <v>43058</v>
      </c>
      <c r="I253">
        <v>1210</v>
      </c>
      <c r="J253">
        <f t="shared" si="27"/>
        <v>573.33333333333337</v>
      </c>
      <c r="K253">
        <f t="shared" si="30"/>
        <v>143626</v>
      </c>
      <c r="L253">
        <f t="shared" si="31"/>
        <v>92186.728110598735</v>
      </c>
      <c r="M253" s="6">
        <f t="shared" si="28"/>
        <v>1.1104651162790695</v>
      </c>
      <c r="N253" s="6">
        <f t="shared" si="29"/>
        <v>1.1104651162790695</v>
      </c>
    </row>
    <row r="254" spans="1:14" x14ac:dyDescent="0.25">
      <c r="A254" s="3" t="s">
        <v>760</v>
      </c>
      <c r="B254" s="5">
        <v>2100</v>
      </c>
      <c r="E254" t="s">
        <v>762</v>
      </c>
      <c r="F254">
        <f t="shared" si="24"/>
        <v>20</v>
      </c>
      <c r="G254">
        <f t="shared" si="25"/>
        <v>11</v>
      </c>
      <c r="H254" s="1">
        <f t="shared" si="26"/>
        <v>43059</v>
      </c>
      <c r="I254">
        <v>79</v>
      </c>
      <c r="J254">
        <f t="shared" si="27"/>
        <v>573.33333333333337</v>
      </c>
      <c r="K254">
        <f t="shared" si="30"/>
        <v>143705</v>
      </c>
      <c r="L254">
        <f t="shared" si="31"/>
        <v>92760.061443932063</v>
      </c>
      <c r="M254" s="6">
        <f t="shared" si="28"/>
        <v>-0.86220930232558135</v>
      </c>
      <c r="N254" s="6">
        <f t="shared" si="29"/>
        <v>0.86220930232558135</v>
      </c>
    </row>
    <row r="255" spans="1:14" x14ac:dyDescent="0.25">
      <c r="A255" s="3" t="s">
        <v>761</v>
      </c>
      <c r="B255" s="5">
        <v>1210</v>
      </c>
      <c r="E255" t="s">
        <v>763</v>
      </c>
      <c r="F255">
        <f t="shared" si="24"/>
        <v>21</v>
      </c>
      <c r="G255">
        <f t="shared" si="25"/>
        <v>11</v>
      </c>
      <c r="H255" s="1">
        <f t="shared" si="26"/>
        <v>43060</v>
      </c>
      <c r="I255">
        <v>79</v>
      </c>
      <c r="J255">
        <f t="shared" si="27"/>
        <v>573.33333333333337</v>
      </c>
      <c r="K255">
        <f t="shared" si="30"/>
        <v>143784</v>
      </c>
      <c r="L255">
        <f t="shared" si="31"/>
        <v>93333.394777265392</v>
      </c>
      <c r="M255" s="6">
        <f t="shared" si="28"/>
        <v>-0.86220930232558135</v>
      </c>
      <c r="N255" s="6">
        <f t="shared" si="29"/>
        <v>0.86220930232558135</v>
      </c>
    </row>
    <row r="256" spans="1:14" x14ac:dyDescent="0.25">
      <c r="A256" s="3" t="s">
        <v>762</v>
      </c>
      <c r="B256" s="5">
        <v>79</v>
      </c>
      <c r="E256" t="s">
        <v>764</v>
      </c>
      <c r="F256">
        <f t="shared" si="24"/>
        <v>22</v>
      </c>
      <c r="G256">
        <f t="shared" si="25"/>
        <v>11</v>
      </c>
      <c r="H256" s="1">
        <f t="shared" si="26"/>
        <v>43061</v>
      </c>
      <c r="I256">
        <v>59</v>
      </c>
      <c r="J256">
        <f t="shared" si="27"/>
        <v>573.33333333333337</v>
      </c>
      <c r="K256">
        <f t="shared" si="30"/>
        <v>143843</v>
      </c>
      <c r="L256">
        <f t="shared" si="31"/>
        <v>93906.72811059872</v>
      </c>
      <c r="M256" s="6">
        <f t="shared" si="28"/>
        <v>-0.89709302325581397</v>
      </c>
      <c r="N256" s="6">
        <f t="shared" si="29"/>
        <v>0.89709302325581397</v>
      </c>
    </row>
    <row r="257" spans="1:14" x14ac:dyDescent="0.25">
      <c r="A257" s="3" t="s">
        <v>763</v>
      </c>
      <c r="B257" s="5">
        <v>79</v>
      </c>
      <c r="E257" t="s">
        <v>765</v>
      </c>
      <c r="F257">
        <f t="shared" si="24"/>
        <v>23</v>
      </c>
      <c r="G257">
        <f t="shared" si="25"/>
        <v>11</v>
      </c>
      <c r="H257" s="1">
        <f t="shared" si="26"/>
        <v>43062</v>
      </c>
      <c r="I257">
        <v>867</v>
      </c>
      <c r="J257">
        <f t="shared" si="27"/>
        <v>573.33333333333337</v>
      </c>
      <c r="K257">
        <f t="shared" si="30"/>
        <v>144710</v>
      </c>
      <c r="L257">
        <f t="shared" si="31"/>
        <v>94480.061443932049</v>
      </c>
      <c r="M257" s="6">
        <f t="shared" si="28"/>
        <v>0.51220930232558126</v>
      </c>
      <c r="N257" s="6">
        <f t="shared" si="29"/>
        <v>0.51220930232558126</v>
      </c>
    </row>
    <row r="258" spans="1:14" x14ac:dyDescent="0.25">
      <c r="A258" s="3" t="s">
        <v>764</v>
      </c>
      <c r="B258" s="5">
        <v>59</v>
      </c>
      <c r="E258" t="s">
        <v>766</v>
      </c>
      <c r="F258">
        <f t="shared" ref="F258:F321" si="32">DAY(E258)</f>
        <v>24</v>
      </c>
      <c r="G258">
        <f t="shared" ref="G258:G277" si="33">MONTH(E258)</f>
        <v>11</v>
      </c>
      <c r="H258" s="1">
        <f t="shared" ref="H258:H321" si="34">DATE(2017,G258,F258)</f>
        <v>43063</v>
      </c>
      <c r="I258">
        <v>870</v>
      </c>
      <c r="J258">
        <f t="shared" ref="J258:J277" si="35">VLOOKUP(G258,$P$2:$R$13,3,0)/VLOOKUP(G258,$P$2:$Q$13,2,0)</f>
        <v>573.33333333333337</v>
      </c>
      <c r="K258">
        <f t="shared" si="30"/>
        <v>145580</v>
      </c>
      <c r="L258">
        <f t="shared" si="31"/>
        <v>95053.394777265377</v>
      </c>
      <c r="M258" s="6">
        <f t="shared" ref="M258:M277" si="36">(I258-J258)/J258</f>
        <v>0.5174418604651162</v>
      </c>
      <c r="N258" s="6">
        <f t="shared" ref="N258:N321" si="37">ABS(M258)</f>
        <v>0.5174418604651162</v>
      </c>
    </row>
    <row r="259" spans="1:14" x14ac:dyDescent="0.25">
      <c r="A259" s="3" t="s">
        <v>765</v>
      </c>
      <c r="B259" s="5">
        <v>867</v>
      </c>
      <c r="E259" t="s">
        <v>767</v>
      </c>
      <c r="F259">
        <f t="shared" si="32"/>
        <v>25</v>
      </c>
      <c r="G259">
        <f t="shared" si="33"/>
        <v>11</v>
      </c>
      <c r="H259" s="1">
        <f t="shared" si="34"/>
        <v>43064</v>
      </c>
      <c r="I259">
        <v>119</v>
      </c>
      <c r="J259">
        <f t="shared" si="35"/>
        <v>573.33333333333337</v>
      </c>
      <c r="K259">
        <f t="shared" ref="K259:K277" si="38">K258+I259</f>
        <v>145699</v>
      </c>
      <c r="L259">
        <f t="shared" ref="L259:L277" si="39">L258+J259</f>
        <v>95626.728110598706</v>
      </c>
      <c r="M259" s="6">
        <f t="shared" si="36"/>
        <v>-0.79244186046511633</v>
      </c>
      <c r="N259" s="6">
        <f t="shared" si="37"/>
        <v>0.79244186046511633</v>
      </c>
    </row>
    <row r="260" spans="1:14" x14ac:dyDescent="0.25">
      <c r="A260" s="3" t="s">
        <v>766</v>
      </c>
      <c r="B260" s="5">
        <v>870</v>
      </c>
      <c r="E260" t="s">
        <v>768</v>
      </c>
      <c r="F260">
        <f t="shared" si="32"/>
        <v>26</v>
      </c>
      <c r="G260">
        <f t="shared" si="33"/>
        <v>11</v>
      </c>
      <c r="H260" s="1">
        <f t="shared" si="34"/>
        <v>43065</v>
      </c>
      <c r="I260">
        <v>500</v>
      </c>
      <c r="J260">
        <f t="shared" si="35"/>
        <v>573.33333333333337</v>
      </c>
      <c r="K260">
        <f t="shared" si="38"/>
        <v>146199</v>
      </c>
      <c r="L260">
        <f t="shared" si="39"/>
        <v>96200.061443932034</v>
      </c>
      <c r="M260" s="6">
        <f t="shared" si="36"/>
        <v>-0.12790697674418611</v>
      </c>
      <c r="N260" s="6">
        <f t="shared" si="37"/>
        <v>0.12790697674418611</v>
      </c>
    </row>
    <row r="261" spans="1:14" x14ac:dyDescent="0.25">
      <c r="A261" s="3" t="s">
        <v>767</v>
      </c>
      <c r="B261" s="5">
        <v>119</v>
      </c>
      <c r="E261" t="s">
        <v>769</v>
      </c>
      <c r="F261">
        <f t="shared" si="32"/>
        <v>28</v>
      </c>
      <c r="G261">
        <f t="shared" si="33"/>
        <v>11</v>
      </c>
      <c r="H261" s="1">
        <f t="shared" si="34"/>
        <v>43067</v>
      </c>
      <c r="I261">
        <v>224</v>
      </c>
      <c r="J261">
        <f t="shared" si="35"/>
        <v>573.33333333333337</v>
      </c>
      <c r="K261">
        <f t="shared" si="38"/>
        <v>146423</v>
      </c>
      <c r="L261">
        <f t="shared" si="39"/>
        <v>96773.394777265363</v>
      </c>
      <c r="M261" s="6">
        <f t="shared" si="36"/>
        <v>-0.60930232558139541</v>
      </c>
      <c r="N261" s="6">
        <f t="shared" si="37"/>
        <v>0.60930232558139541</v>
      </c>
    </row>
    <row r="262" spans="1:14" x14ac:dyDescent="0.25">
      <c r="A262" s="3" t="s">
        <v>768</v>
      </c>
      <c r="B262" s="5">
        <v>500</v>
      </c>
      <c r="E262" t="s">
        <v>770</v>
      </c>
      <c r="F262">
        <f t="shared" si="32"/>
        <v>29</v>
      </c>
      <c r="G262">
        <f t="shared" si="33"/>
        <v>11</v>
      </c>
      <c r="H262" s="1">
        <f t="shared" si="34"/>
        <v>43068</v>
      </c>
      <c r="I262">
        <v>1246</v>
      </c>
      <c r="J262">
        <f t="shared" si="35"/>
        <v>573.33333333333337</v>
      </c>
      <c r="K262">
        <f t="shared" si="38"/>
        <v>147669</v>
      </c>
      <c r="L262">
        <f t="shared" si="39"/>
        <v>97346.728110598691</v>
      </c>
      <c r="M262" s="6">
        <f t="shared" si="36"/>
        <v>1.1732558139534883</v>
      </c>
      <c r="N262" s="6">
        <f t="shared" si="37"/>
        <v>1.1732558139534883</v>
      </c>
    </row>
    <row r="263" spans="1:14" x14ac:dyDescent="0.25">
      <c r="A263" s="3" t="s">
        <v>769</v>
      </c>
      <c r="B263" s="5">
        <v>224</v>
      </c>
      <c r="E263" t="s">
        <v>771</v>
      </c>
      <c r="F263">
        <f t="shared" si="32"/>
        <v>30</v>
      </c>
      <c r="G263">
        <f t="shared" si="33"/>
        <v>11</v>
      </c>
      <c r="H263" s="1">
        <f t="shared" si="34"/>
        <v>43069</v>
      </c>
      <c r="I263">
        <v>201</v>
      </c>
      <c r="J263">
        <f t="shared" si="35"/>
        <v>573.33333333333337</v>
      </c>
      <c r="K263">
        <f t="shared" si="38"/>
        <v>147870</v>
      </c>
      <c r="L263">
        <f t="shared" si="39"/>
        <v>97920.06144393202</v>
      </c>
      <c r="M263" s="6">
        <f t="shared" si="36"/>
        <v>-0.64941860465116286</v>
      </c>
      <c r="N263" s="6">
        <f t="shared" si="37"/>
        <v>0.64941860465116286</v>
      </c>
    </row>
    <row r="264" spans="1:14" x14ac:dyDescent="0.25">
      <c r="A264" s="3" t="s">
        <v>770</v>
      </c>
      <c r="B264" s="5">
        <v>1246</v>
      </c>
      <c r="E264" t="s">
        <v>772</v>
      </c>
      <c r="F264">
        <f t="shared" si="32"/>
        <v>1</v>
      </c>
      <c r="G264">
        <f t="shared" si="33"/>
        <v>12</v>
      </c>
      <c r="H264" s="1">
        <f t="shared" si="34"/>
        <v>43070</v>
      </c>
      <c r="I264">
        <v>829</v>
      </c>
      <c r="J264">
        <f t="shared" si="35"/>
        <v>612.90322580645159</v>
      </c>
      <c r="K264">
        <f t="shared" si="38"/>
        <v>148699</v>
      </c>
      <c r="L264">
        <f t="shared" si="39"/>
        <v>98532.964669738474</v>
      </c>
      <c r="M264" s="6">
        <f t="shared" si="36"/>
        <v>0.3525789473684211</v>
      </c>
      <c r="N264" s="6">
        <f t="shared" si="37"/>
        <v>0.3525789473684211</v>
      </c>
    </row>
    <row r="265" spans="1:14" x14ac:dyDescent="0.25">
      <c r="A265" s="3" t="s">
        <v>771</v>
      </c>
      <c r="B265" s="5">
        <v>201</v>
      </c>
      <c r="E265" t="s">
        <v>773</v>
      </c>
      <c r="F265">
        <f t="shared" si="32"/>
        <v>2</v>
      </c>
      <c r="G265">
        <f t="shared" si="33"/>
        <v>12</v>
      </c>
      <c r="H265" s="1">
        <f t="shared" si="34"/>
        <v>43071</v>
      </c>
      <c r="I265">
        <v>1966</v>
      </c>
      <c r="J265">
        <f t="shared" si="35"/>
        <v>612.90322580645159</v>
      </c>
      <c r="K265">
        <f t="shared" si="38"/>
        <v>150665</v>
      </c>
      <c r="L265">
        <f t="shared" si="39"/>
        <v>99145.867895544929</v>
      </c>
      <c r="M265" s="6">
        <f t="shared" si="36"/>
        <v>2.2076842105263159</v>
      </c>
      <c r="N265" s="6">
        <f t="shared" si="37"/>
        <v>2.2076842105263159</v>
      </c>
    </row>
    <row r="266" spans="1:14" x14ac:dyDescent="0.25">
      <c r="A266" s="3" t="s">
        <v>772</v>
      </c>
      <c r="B266" s="5">
        <v>829</v>
      </c>
      <c r="E266" t="s">
        <v>774</v>
      </c>
      <c r="F266">
        <f t="shared" si="32"/>
        <v>3</v>
      </c>
      <c r="G266">
        <f t="shared" si="33"/>
        <v>12</v>
      </c>
      <c r="H266" s="1">
        <f t="shared" si="34"/>
        <v>43072</v>
      </c>
      <c r="I266">
        <v>785</v>
      </c>
      <c r="J266">
        <f t="shared" si="35"/>
        <v>612.90322580645159</v>
      </c>
      <c r="K266">
        <f t="shared" si="38"/>
        <v>151450</v>
      </c>
      <c r="L266">
        <f t="shared" si="39"/>
        <v>99758.771121351383</v>
      </c>
      <c r="M266" s="6">
        <f t="shared" si="36"/>
        <v>0.28078947368421059</v>
      </c>
      <c r="N266" s="6">
        <f t="shared" si="37"/>
        <v>0.28078947368421059</v>
      </c>
    </row>
    <row r="267" spans="1:14" x14ac:dyDescent="0.25">
      <c r="A267" s="3" t="s">
        <v>773</v>
      </c>
      <c r="B267" s="5">
        <v>1966</v>
      </c>
      <c r="E267" t="s">
        <v>775</v>
      </c>
      <c r="F267">
        <f t="shared" si="32"/>
        <v>4</v>
      </c>
      <c r="G267">
        <f t="shared" si="33"/>
        <v>12</v>
      </c>
      <c r="H267" s="1">
        <f t="shared" si="34"/>
        <v>43073</v>
      </c>
      <c r="I267">
        <v>1723</v>
      </c>
      <c r="J267">
        <f t="shared" si="35"/>
        <v>612.90322580645159</v>
      </c>
      <c r="K267">
        <f t="shared" si="38"/>
        <v>153173</v>
      </c>
      <c r="L267">
        <f t="shared" si="39"/>
        <v>100371.67434715784</v>
      </c>
      <c r="M267" s="6">
        <f t="shared" si="36"/>
        <v>1.8112105263157894</v>
      </c>
      <c r="N267" s="6">
        <f t="shared" si="37"/>
        <v>1.8112105263157894</v>
      </c>
    </row>
    <row r="268" spans="1:14" x14ac:dyDescent="0.25">
      <c r="A268" s="3" t="s">
        <v>774</v>
      </c>
      <c r="B268" s="5">
        <v>785</v>
      </c>
      <c r="E268" t="s">
        <v>776</v>
      </c>
      <c r="F268">
        <f t="shared" si="32"/>
        <v>5</v>
      </c>
      <c r="G268">
        <f t="shared" si="33"/>
        <v>12</v>
      </c>
      <c r="H268" s="1">
        <f t="shared" si="34"/>
        <v>43074</v>
      </c>
      <c r="I268">
        <v>135</v>
      </c>
      <c r="J268">
        <f t="shared" si="35"/>
        <v>612.90322580645159</v>
      </c>
      <c r="K268">
        <f t="shared" si="38"/>
        <v>153308</v>
      </c>
      <c r="L268">
        <f t="shared" si="39"/>
        <v>100984.57757296429</v>
      </c>
      <c r="M268" s="6">
        <f t="shared" si="36"/>
        <v>-0.77973684210526317</v>
      </c>
      <c r="N268" s="6">
        <f t="shared" si="37"/>
        <v>0.77973684210526317</v>
      </c>
    </row>
    <row r="269" spans="1:14" x14ac:dyDescent="0.25">
      <c r="A269" s="3" t="s">
        <v>775</v>
      </c>
      <c r="B269" s="5">
        <v>1723</v>
      </c>
      <c r="E269" t="s">
        <v>777</v>
      </c>
      <c r="F269">
        <f t="shared" si="32"/>
        <v>6</v>
      </c>
      <c r="G269">
        <f t="shared" si="33"/>
        <v>12</v>
      </c>
      <c r="H269" s="1">
        <f t="shared" si="34"/>
        <v>43075</v>
      </c>
      <c r="I269">
        <v>858</v>
      </c>
      <c r="J269">
        <f t="shared" si="35"/>
        <v>612.90322580645159</v>
      </c>
      <c r="K269">
        <f t="shared" si="38"/>
        <v>154166</v>
      </c>
      <c r="L269">
        <f t="shared" si="39"/>
        <v>101597.48079877075</v>
      </c>
      <c r="M269" s="6">
        <f t="shared" si="36"/>
        <v>0.3998947368421053</v>
      </c>
      <c r="N269" s="6">
        <f t="shared" si="37"/>
        <v>0.3998947368421053</v>
      </c>
    </row>
    <row r="270" spans="1:14" x14ac:dyDescent="0.25">
      <c r="A270" s="3" t="s">
        <v>776</v>
      </c>
      <c r="B270" s="5">
        <v>135</v>
      </c>
      <c r="E270" t="s">
        <v>778</v>
      </c>
      <c r="F270">
        <f t="shared" si="32"/>
        <v>7</v>
      </c>
      <c r="G270">
        <f t="shared" si="33"/>
        <v>12</v>
      </c>
      <c r="H270" s="1">
        <f t="shared" si="34"/>
        <v>43076</v>
      </c>
      <c r="I270">
        <v>229</v>
      </c>
      <c r="J270">
        <f t="shared" si="35"/>
        <v>612.90322580645159</v>
      </c>
      <c r="K270">
        <f t="shared" si="38"/>
        <v>154395</v>
      </c>
      <c r="L270">
        <f t="shared" si="39"/>
        <v>102210.3840245772</v>
      </c>
      <c r="M270" s="6">
        <f t="shared" si="36"/>
        <v>-0.62636842105263157</v>
      </c>
      <c r="N270" s="6">
        <f t="shared" si="37"/>
        <v>0.62636842105263157</v>
      </c>
    </row>
    <row r="271" spans="1:14" x14ac:dyDescent="0.25">
      <c r="A271" s="3" t="s">
        <v>777</v>
      </c>
      <c r="B271" s="5">
        <v>858</v>
      </c>
      <c r="E271" t="s">
        <v>779</v>
      </c>
      <c r="F271">
        <f t="shared" si="32"/>
        <v>8</v>
      </c>
      <c r="G271">
        <f t="shared" si="33"/>
        <v>12</v>
      </c>
      <c r="H271" s="1">
        <f t="shared" si="34"/>
        <v>43077</v>
      </c>
      <c r="I271">
        <v>6541</v>
      </c>
      <c r="J271">
        <f t="shared" si="35"/>
        <v>612.90322580645159</v>
      </c>
      <c r="K271">
        <f t="shared" si="38"/>
        <v>160936</v>
      </c>
      <c r="L271">
        <f t="shared" si="39"/>
        <v>102823.28725038366</v>
      </c>
      <c r="M271" s="6">
        <f t="shared" si="36"/>
        <v>9.6721578947368432</v>
      </c>
      <c r="N271" s="6">
        <f t="shared" si="37"/>
        <v>9.6721578947368432</v>
      </c>
    </row>
    <row r="272" spans="1:14" x14ac:dyDescent="0.25">
      <c r="A272" s="3" t="s">
        <v>778</v>
      </c>
      <c r="B272" s="5">
        <v>229</v>
      </c>
      <c r="E272" t="s">
        <v>780</v>
      </c>
      <c r="F272">
        <f t="shared" si="32"/>
        <v>9</v>
      </c>
      <c r="G272">
        <f t="shared" si="33"/>
        <v>12</v>
      </c>
      <c r="H272" s="1">
        <f t="shared" si="34"/>
        <v>43078</v>
      </c>
      <c r="I272">
        <v>8115</v>
      </c>
      <c r="J272">
        <f t="shared" si="35"/>
        <v>612.90322580645159</v>
      </c>
      <c r="K272">
        <f t="shared" si="38"/>
        <v>169051</v>
      </c>
      <c r="L272">
        <f t="shared" si="39"/>
        <v>103436.19047619011</v>
      </c>
      <c r="M272" s="6">
        <f t="shared" si="36"/>
        <v>12.240263157894738</v>
      </c>
      <c r="N272" s="6">
        <f t="shared" si="37"/>
        <v>12.240263157894738</v>
      </c>
    </row>
    <row r="273" spans="1:14" x14ac:dyDescent="0.25">
      <c r="A273" s="3" t="s">
        <v>779</v>
      </c>
      <c r="B273" s="5">
        <v>6541</v>
      </c>
      <c r="E273" t="s">
        <v>781</v>
      </c>
      <c r="F273">
        <f t="shared" si="32"/>
        <v>10</v>
      </c>
      <c r="G273">
        <f t="shared" si="33"/>
        <v>12</v>
      </c>
      <c r="H273" s="1">
        <f t="shared" si="34"/>
        <v>43079</v>
      </c>
      <c r="I273">
        <v>385</v>
      </c>
      <c r="J273">
        <f t="shared" si="35"/>
        <v>612.90322580645159</v>
      </c>
      <c r="K273">
        <f t="shared" si="38"/>
        <v>169436</v>
      </c>
      <c r="L273">
        <f t="shared" si="39"/>
        <v>104049.09370199656</v>
      </c>
      <c r="M273" s="6">
        <f t="shared" si="36"/>
        <v>-0.37184210526315786</v>
      </c>
      <c r="N273" s="6">
        <f t="shared" si="37"/>
        <v>0.37184210526315786</v>
      </c>
    </row>
    <row r="274" spans="1:14" x14ac:dyDescent="0.25">
      <c r="A274" s="3" t="s">
        <v>780</v>
      </c>
      <c r="B274" s="5">
        <v>8115</v>
      </c>
      <c r="E274" t="s">
        <v>782</v>
      </c>
      <c r="F274">
        <f t="shared" si="32"/>
        <v>11</v>
      </c>
      <c r="G274">
        <f t="shared" si="33"/>
        <v>12</v>
      </c>
      <c r="H274" s="1">
        <f t="shared" si="34"/>
        <v>43080</v>
      </c>
      <c r="I274">
        <v>2206</v>
      </c>
      <c r="J274">
        <f t="shared" si="35"/>
        <v>612.90322580645159</v>
      </c>
      <c r="K274">
        <f t="shared" si="38"/>
        <v>171642</v>
      </c>
      <c r="L274">
        <f t="shared" si="39"/>
        <v>104661.99692780302</v>
      </c>
      <c r="M274" s="6">
        <f t="shared" si="36"/>
        <v>2.5992631578947369</v>
      </c>
      <c r="N274" s="6">
        <f t="shared" si="37"/>
        <v>2.5992631578947369</v>
      </c>
    </row>
    <row r="275" spans="1:14" x14ac:dyDescent="0.25">
      <c r="A275" s="3" t="s">
        <v>781</v>
      </c>
      <c r="B275" s="5">
        <v>385</v>
      </c>
      <c r="E275" t="s">
        <v>783</v>
      </c>
      <c r="F275">
        <f t="shared" si="32"/>
        <v>13</v>
      </c>
      <c r="G275">
        <f t="shared" si="33"/>
        <v>12</v>
      </c>
      <c r="H275" s="1">
        <f t="shared" si="34"/>
        <v>43082</v>
      </c>
      <c r="I275">
        <v>121</v>
      </c>
      <c r="J275">
        <f t="shared" si="35"/>
        <v>612.90322580645159</v>
      </c>
      <c r="K275">
        <f t="shared" si="38"/>
        <v>171763</v>
      </c>
      <c r="L275">
        <f t="shared" si="39"/>
        <v>105274.90015360947</v>
      </c>
      <c r="M275" s="6">
        <f t="shared" si="36"/>
        <v>-0.80257894736842106</v>
      </c>
      <c r="N275" s="6">
        <f t="shared" si="37"/>
        <v>0.80257894736842106</v>
      </c>
    </row>
    <row r="276" spans="1:14" x14ac:dyDescent="0.25">
      <c r="A276" s="3" t="s">
        <v>782</v>
      </c>
      <c r="B276" s="5">
        <v>2206</v>
      </c>
      <c r="E276" t="s">
        <v>784</v>
      </c>
      <c r="F276">
        <f t="shared" si="32"/>
        <v>14</v>
      </c>
      <c r="G276">
        <f t="shared" si="33"/>
        <v>12</v>
      </c>
      <c r="H276" s="1">
        <f t="shared" si="34"/>
        <v>43083</v>
      </c>
      <c r="I276">
        <v>390</v>
      </c>
      <c r="J276">
        <f t="shared" si="35"/>
        <v>612.90322580645159</v>
      </c>
      <c r="K276">
        <f t="shared" si="38"/>
        <v>172153</v>
      </c>
      <c r="L276">
        <f t="shared" si="39"/>
        <v>105887.80337941593</v>
      </c>
      <c r="M276" s="6">
        <f t="shared" si="36"/>
        <v>-0.36368421052631578</v>
      </c>
      <c r="N276" s="6">
        <f t="shared" si="37"/>
        <v>0.36368421052631578</v>
      </c>
    </row>
    <row r="277" spans="1:14" x14ac:dyDescent="0.25">
      <c r="A277" s="3" t="s">
        <v>783</v>
      </c>
      <c r="B277" s="5">
        <v>121</v>
      </c>
      <c r="E277" t="s">
        <v>785</v>
      </c>
      <c r="F277">
        <f t="shared" si="32"/>
        <v>15</v>
      </c>
      <c r="G277">
        <f t="shared" si="33"/>
        <v>12</v>
      </c>
      <c r="H277" s="1">
        <f t="shared" si="34"/>
        <v>43084</v>
      </c>
      <c r="I277">
        <v>7722</v>
      </c>
      <c r="J277">
        <f t="shared" si="35"/>
        <v>612.90322580645159</v>
      </c>
      <c r="K277">
        <f t="shared" si="38"/>
        <v>179875</v>
      </c>
      <c r="L277">
        <f t="shared" si="39"/>
        <v>106500.70660522238</v>
      </c>
      <c r="M277" s="6">
        <f t="shared" si="36"/>
        <v>11.599052631578948</v>
      </c>
      <c r="N277" s="6">
        <f t="shared" si="37"/>
        <v>11.599052631578948</v>
      </c>
    </row>
    <row r="278" spans="1:14" x14ac:dyDescent="0.25">
      <c r="A278" s="3" t="s">
        <v>784</v>
      </c>
      <c r="B278" s="5">
        <v>390</v>
      </c>
    </row>
    <row r="279" spans="1:14" x14ac:dyDescent="0.25">
      <c r="A279" s="3" t="s">
        <v>785</v>
      </c>
      <c r="B279" s="5">
        <v>7722</v>
      </c>
    </row>
    <row r="280" spans="1:14" x14ac:dyDescent="0.25">
      <c r="A280" s="3" t="s">
        <v>509</v>
      </c>
      <c r="B280" s="5">
        <v>179875</v>
      </c>
    </row>
  </sheetData>
  <autoFilter ref="E1:N2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7"/>
  <sheetViews>
    <sheetView tabSelected="1" topLeftCell="A517" workbookViewId="0">
      <selection activeCell="H518" sqref="H518"/>
    </sheetView>
  </sheetViews>
  <sheetFormatPr defaultRowHeight="15" x14ac:dyDescent="0.25"/>
  <cols>
    <col min="1" max="1" width="6" bestFit="1" customWidth="1"/>
    <col min="2" max="2" width="4.42578125" bestFit="1" customWidth="1"/>
    <col min="3" max="3" width="3.5703125" bestFit="1" customWidth="1"/>
    <col min="4" max="4" width="8.28515625" bestFit="1" customWidth="1"/>
    <col min="5" max="5" width="6" bestFit="1" customWidth="1"/>
    <col min="6" max="6" width="10.7109375" bestFit="1" customWidth="1"/>
    <col min="7" max="7" width="20" bestFit="1" customWidth="1"/>
    <col min="8" max="8" width="34" style="4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30" x14ac:dyDescent="0.25">
      <c r="A2" s="8" t="s">
        <v>8</v>
      </c>
      <c r="B2" s="8">
        <v>5</v>
      </c>
      <c r="C2" s="8">
        <v>3</v>
      </c>
      <c r="D2" s="8">
        <v>400</v>
      </c>
      <c r="E2" s="8">
        <v>400</v>
      </c>
      <c r="F2" s="9">
        <v>42737</v>
      </c>
      <c r="G2" s="8" t="s">
        <v>27</v>
      </c>
      <c r="H2" s="10" t="s">
        <v>28</v>
      </c>
    </row>
    <row r="3" spans="1:8" ht="30" x14ac:dyDescent="0.25">
      <c r="A3" s="8" t="s">
        <v>8</v>
      </c>
      <c r="B3" s="8">
        <v>6</v>
      </c>
      <c r="C3" s="8">
        <v>4</v>
      </c>
      <c r="D3" s="8">
        <v>10</v>
      </c>
      <c r="E3" s="8">
        <v>10</v>
      </c>
      <c r="F3" s="9">
        <v>42738</v>
      </c>
      <c r="G3" s="8" t="s">
        <v>37</v>
      </c>
      <c r="H3" s="10" t="s">
        <v>38</v>
      </c>
    </row>
    <row r="4" spans="1:8" ht="30" x14ac:dyDescent="0.25">
      <c r="A4" s="8" t="s">
        <v>8</v>
      </c>
      <c r="B4" s="8">
        <v>7</v>
      </c>
      <c r="C4" s="8">
        <v>4</v>
      </c>
      <c r="D4" s="8">
        <v>50</v>
      </c>
      <c r="E4" s="8">
        <v>50</v>
      </c>
      <c r="F4" s="9">
        <v>42738</v>
      </c>
      <c r="G4" s="8" t="s">
        <v>43</v>
      </c>
      <c r="H4" s="10" t="s">
        <v>44</v>
      </c>
    </row>
    <row r="5" spans="1:8" ht="30" x14ac:dyDescent="0.25">
      <c r="A5" s="8" t="s">
        <v>8</v>
      </c>
      <c r="B5" s="8">
        <v>9</v>
      </c>
      <c r="C5" s="8">
        <v>4</v>
      </c>
      <c r="D5" s="8">
        <v>10</v>
      </c>
      <c r="E5" s="8">
        <v>10</v>
      </c>
      <c r="F5" s="9">
        <v>42738</v>
      </c>
      <c r="G5" s="8" t="s">
        <v>47</v>
      </c>
      <c r="H5" s="10" t="s">
        <v>48</v>
      </c>
    </row>
    <row r="6" spans="1:8" ht="30" x14ac:dyDescent="0.25">
      <c r="A6" s="8" t="s">
        <v>8</v>
      </c>
      <c r="B6" s="8">
        <v>6</v>
      </c>
      <c r="C6" s="8">
        <v>5</v>
      </c>
      <c r="D6" s="8">
        <v>20</v>
      </c>
      <c r="E6" s="8">
        <v>20</v>
      </c>
      <c r="F6" s="9">
        <v>42739</v>
      </c>
      <c r="G6" s="8" t="s">
        <v>37</v>
      </c>
      <c r="H6" s="10" t="s">
        <v>39</v>
      </c>
    </row>
    <row r="7" spans="1:8" ht="30" x14ac:dyDescent="0.25">
      <c r="A7" s="8" t="s">
        <v>8</v>
      </c>
      <c r="B7" s="8">
        <v>7</v>
      </c>
      <c r="C7" s="8">
        <v>5</v>
      </c>
      <c r="D7" s="8">
        <v>30</v>
      </c>
      <c r="E7" s="8">
        <v>30</v>
      </c>
      <c r="F7" s="9">
        <v>42739</v>
      </c>
      <c r="G7" s="8" t="s">
        <v>43</v>
      </c>
      <c r="H7" s="10" t="s">
        <v>45</v>
      </c>
    </row>
    <row r="8" spans="1:8" ht="30" x14ac:dyDescent="0.25">
      <c r="A8" s="8" t="s">
        <v>8</v>
      </c>
      <c r="B8" s="8">
        <v>4</v>
      </c>
      <c r="C8" s="8">
        <v>6</v>
      </c>
      <c r="D8" s="8">
        <v>70</v>
      </c>
      <c r="E8" s="8">
        <v>70</v>
      </c>
      <c r="F8" s="9">
        <v>42740</v>
      </c>
      <c r="G8" s="8" t="s">
        <v>20</v>
      </c>
      <c r="H8" s="10" t="s">
        <v>21</v>
      </c>
    </row>
    <row r="9" spans="1:8" ht="30" x14ac:dyDescent="0.25">
      <c r="A9" s="8" t="s">
        <v>8</v>
      </c>
      <c r="B9" s="8">
        <v>5</v>
      </c>
      <c r="C9" s="8">
        <v>7</v>
      </c>
      <c r="D9" s="8">
        <v>40</v>
      </c>
      <c r="E9" s="8">
        <v>40</v>
      </c>
      <c r="F9" s="9">
        <v>42741</v>
      </c>
      <c r="G9" s="8" t="s">
        <v>27</v>
      </c>
      <c r="H9" s="10" t="s">
        <v>29</v>
      </c>
    </row>
    <row r="10" spans="1:8" ht="30" x14ac:dyDescent="0.25">
      <c r="A10" s="8" t="s">
        <v>8</v>
      </c>
      <c r="B10" s="8">
        <v>9</v>
      </c>
      <c r="C10" s="8">
        <v>7</v>
      </c>
      <c r="D10" s="8">
        <v>99</v>
      </c>
      <c r="E10" s="8">
        <v>99</v>
      </c>
      <c r="F10" s="9">
        <v>42741</v>
      </c>
      <c r="G10" s="8" t="s">
        <v>47</v>
      </c>
      <c r="H10" s="10" t="s">
        <v>49</v>
      </c>
    </row>
    <row r="11" spans="1:8" ht="30" x14ac:dyDescent="0.25">
      <c r="A11" s="8" t="s">
        <v>8</v>
      </c>
      <c r="B11" s="8">
        <v>7</v>
      </c>
      <c r="C11" s="8">
        <v>9</v>
      </c>
      <c r="D11" s="8">
        <v>470</v>
      </c>
      <c r="E11" s="8">
        <v>470</v>
      </c>
      <c r="F11" s="9">
        <v>42743</v>
      </c>
      <c r="G11" s="8" t="s">
        <v>43</v>
      </c>
      <c r="H11" s="10" t="s">
        <v>46</v>
      </c>
    </row>
    <row r="12" spans="1:8" ht="30" x14ac:dyDescent="0.25">
      <c r="A12" s="8" t="s">
        <v>8</v>
      </c>
      <c r="B12" s="8">
        <v>5</v>
      </c>
      <c r="C12" s="8">
        <v>10</v>
      </c>
      <c r="D12" s="8">
        <v>150</v>
      </c>
      <c r="E12" s="8">
        <v>150</v>
      </c>
      <c r="F12" s="9">
        <v>42744</v>
      </c>
      <c r="G12" s="8" t="s">
        <v>27</v>
      </c>
      <c r="H12" s="10" t="s">
        <v>30</v>
      </c>
    </row>
    <row r="13" spans="1:8" ht="45" x14ac:dyDescent="0.25">
      <c r="A13" s="8" t="s">
        <v>8</v>
      </c>
      <c r="B13" s="8">
        <v>5</v>
      </c>
      <c r="C13" s="8">
        <v>11</v>
      </c>
      <c r="D13" s="8">
        <v>120</v>
      </c>
      <c r="E13" s="8">
        <v>120</v>
      </c>
      <c r="F13" s="9">
        <v>42745</v>
      </c>
      <c r="G13" s="8" t="s">
        <v>27</v>
      </c>
      <c r="H13" s="10" t="s">
        <v>31</v>
      </c>
    </row>
    <row r="14" spans="1:8" ht="30" x14ac:dyDescent="0.25">
      <c r="A14" s="8" t="s">
        <v>8</v>
      </c>
      <c r="B14" s="8">
        <v>6</v>
      </c>
      <c r="C14" s="8">
        <v>11</v>
      </c>
      <c r="D14" s="8">
        <v>20</v>
      </c>
      <c r="E14" s="8">
        <v>20</v>
      </c>
      <c r="F14" s="9">
        <v>42745</v>
      </c>
      <c r="G14" s="8" t="s">
        <v>37</v>
      </c>
      <c r="H14" s="10" t="s">
        <v>40</v>
      </c>
    </row>
    <row r="15" spans="1:8" ht="45" x14ac:dyDescent="0.25">
      <c r="A15" s="8" t="s">
        <v>8</v>
      </c>
      <c r="B15" s="8">
        <v>10</v>
      </c>
      <c r="C15" s="8">
        <v>11</v>
      </c>
      <c r="D15" s="8">
        <v>-200</v>
      </c>
      <c r="E15" s="8">
        <v>200</v>
      </c>
      <c r="F15" s="9">
        <v>42745</v>
      </c>
      <c r="G15" s="8" t="s">
        <v>58</v>
      </c>
      <c r="H15" s="10" t="s">
        <v>59</v>
      </c>
    </row>
    <row r="16" spans="1:8" ht="30" x14ac:dyDescent="0.25">
      <c r="A16" s="8" t="s">
        <v>8</v>
      </c>
      <c r="B16" s="8">
        <v>3</v>
      </c>
      <c r="C16" s="8">
        <v>12</v>
      </c>
      <c r="D16" s="8">
        <v>20</v>
      </c>
      <c r="E16" s="8">
        <v>20</v>
      </c>
      <c r="F16" s="9">
        <v>42746</v>
      </c>
      <c r="G16" s="8" t="s">
        <v>13</v>
      </c>
      <c r="H16" s="10" t="s">
        <v>14</v>
      </c>
    </row>
    <row r="17" spans="1:8" ht="30" x14ac:dyDescent="0.25">
      <c r="A17" s="8" t="s">
        <v>8</v>
      </c>
      <c r="B17" s="8">
        <v>6</v>
      </c>
      <c r="C17" s="8">
        <v>12</v>
      </c>
      <c r="D17" s="8">
        <v>20</v>
      </c>
      <c r="E17" s="8">
        <v>20</v>
      </c>
      <c r="F17" s="9">
        <v>42746</v>
      </c>
      <c r="G17" s="8" t="s">
        <v>37</v>
      </c>
      <c r="H17" s="10" t="s">
        <v>41</v>
      </c>
    </row>
    <row r="18" spans="1:8" ht="30" x14ac:dyDescent="0.25">
      <c r="A18" s="8" t="s">
        <v>8</v>
      </c>
      <c r="B18" s="8">
        <v>3</v>
      </c>
      <c r="C18" s="8">
        <v>13</v>
      </c>
      <c r="D18" s="8">
        <v>178</v>
      </c>
      <c r="E18" s="8">
        <v>178</v>
      </c>
      <c r="F18" s="9">
        <v>42747</v>
      </c>
      <c r="G18" s="8" t="s">
        <v>13</v>
      </c>
      <c r="H18" s="10" t="s">
        <v>15</v>
      </c>
    </row>
    <row r="19" spans="1:8" ht="30" x14ac:dyDescent="0.25">
      <c r="A19" s="8" t="s">
        <v>8</v>
      </c>
      <c r="B19" s="8">
        <v>10</v>
      </c>
      <c r="C19" s="8">
        <v>13</v>
      </c>
      <c r="D19" s="8">
        <v>100</v>
      </c>
      <c r="E19" s="8">
        <v>100</v>
      </c>
      <c r="F19" s="9">
        <v>42747</v>
      </c>
      <c r="G19" s="8" t="s">
        <v>58</v>
      </c>
      <c r="H19" s="10" t="s">
        <v>60</v>
      </c>
    </row>
    <row r="20" spans="1:8" ht="30" x14ac:dyDescent="0.25">
      <c r="A20" s="8" t="s">
        <v>8</v>
      </c>
      <c r="B20" s="8">
        <v>11</v>
      </c>
      <c r="C20" s="8">
        <v>13</v>
      </c>
      <c r="D20" s="8">
        <v>215</v>
      </c>
      <c r="E20" s="8">
        <v>215</v>
      </c>
      <c r="F20" s="9">
        <v>42747</v>
      </c>
      <c r="G20" s="8" t="s">
        <v>64</v>
      </c>
      <c r="H20" s="10" t="s">
        <v>65</v>
      </c>
    </row>
    <row r="21" spans="1:8" ht="30" x14ac:dyDescent="0.25">
      <c r="A21" s="8" t="s">
        <v>8</v>
      </c>
      <c r="B21" s="8">
        <v>2</v>
      </c>
      <c r="C21" s="8">
        <v>14</v>
      </c>
      <c r="D21" s="8">
        <v>13</v>
      </c>
      <c r="E21" s="8">
        <v>13</v>
      </c>
      <c r="F21" s="9">
        <v>42748</v>
      </c>
      <c r="G21" s="8" t="s">
        <v>9</v>
      </c>
      <c r="H21" s="10" t="s">
        <v>10</v>
      </c>
    </row>
    <row r="22" spans="1:8" ht="30" x14ac:dyDescent="0.25">
      <c r="A22" s="8" t="s">
        <v>8</v>
      </c>
      <c r="B22" s="8">
        <v>9</v>
      </c>
      <c r="C22" s="8">
        <v>14</v>
      </c>
      <c r="D22" s="8">
        <v>25</v>
      </c>
      <c r="E22" s="8">
        <v>25</v>
      </c>
      <c r="F22" s="9">
        <v>42748</v>
      </c>
      <c r="G22" s="8" t="s">
        <v>47</v>
      </c>
      <c r="H22" s="10" t="s">
        <v>50</v>
      </c>
    </row>
    <row r="23" spans="1:8" ht="30" x14ac:dyDescent="0.25">
      <c r="A23" s="8" t="s">
        <v>8</v>
      </c>
      <c r="B23" s="8">
        <v>9</v>
      </c>
      <c r="C23" s="8">
        <v>15</v>
      </c>
      <c r="D23" s="8">
        <v>270</v>
      </c>
      <c r="E23" s="8">
        <v>270</v>
      </c>
      <c r="F23" s="9">
        <v>42749</v>
      </c>
      <c r="G23" s="8" t="s">
        <v>47</v>
      </c>
      <c r="H23" s="10" t="s">
        <v>51</v>
      </c>
    </row>
    <row r="24" spans="1:8" ht="45" x14ac:dyDescent="0.25">
      <c r="A24" s="8" t="s">
        <v>8</v>
      </c>
      <c r="B24" s="8">
        <v>4</v>
      </c>
      <c r="C24" s="8">
        <v>16</v>
      </c>
      <c r="D24" s="8">
        <v>500</v>
      </c>
      <c r="E24" s="8">
        <v>500</v>
      </c>
      <c r="F24" s="9">
        <v>42750</v>
      </c>
      <c r="G24" s="8" t="s">
        <v>20</v>
      </c>
      <c r="H24" s="10" t="s">
        <v>22</v>
      </c>
    </row>
    <row r="25" spans="1:8" ht="30" x14ac:dyDescent="0.25">
      <c r="A25" s="8" t="s">
        <v>8</v>
      </c>
      <c r="B25" s="8">
        <v>6</v>
      </c>
      <c r="C25" s="8">
        <v>16</v>
      </c>
      <c r="D25" s="8">
        <v>50</v>
      </c>
      <c r="E25" s="8">
        <v>50</v>
      </c>
      <c r="F25" s="9">
        <v>42750</v>
      </c>
      <c r="G25" s="8" t="s">
        <v>37</v>
      </c>
      <c r="H25" s="10" t="s">
        <v>42</v>
      </c>
    </row>
    <row r="26" spans="1:8" ht="30" x14ac:dyDescent="0.25">
      <c r="A26" s="8" t="s">
        <v>8</v>
      </c>
      <c r="B26" s="8">
        <v>11</v>
      </c>
      <c r="C26" s="8">
        <v>17</v>
      </c>
      <c r="D26" s="8">
        <v>40</v>
      </c>
      <c r="E26" s="8">
        <v>40</v>
      </c>
      <c r="F26" s="9">
        <v>42751</v>
      </c>
      <c r="G26" s="8" t="s">
        <v>64</v>
      </c>
      <c r="H26" s="10" t="s">
        <v>66</v>
      </c>
    </row>
    <row r="27" spans="1:8" ht="45" x14ac:dyDescent="0.25">
      <c r="A27" s="8" t="s">
        <v>8</v>
      </c>
      <c r="B27" s="8">
        <v>9</v>
      </c>
      <c r="C27" s="8">
        <v>18</v>
      </c>
      <c r="D27" s="8">
        <v>199</v>
      </c>
      <c r="E27" s="8">
        <v>199</v>
      </c>
      <c r="F27" s="9">
        <v>42752</v>
      </c>
      <c r="G27" s="8" t="s">
        <v>47</v>
      </c>
      <c r="H27" s="10" t="s">
        <v>52</v>
      </c>
    </row>
    <row r="28" spans="1:8" ht="30" x14ac:dyDescent="0.25">
      <c r="A28" s="8" t="s">
        <v>8</v>
      </c>
      <c r="B28" s="8">
        <v>10</v>
      </c>
      <c r="C28" s="8">
        <v>18</v>
      </c>
      <c r="D28" s="8">
        <v>100</v>
      </c>
      <c r="E28" s="8">
        <v>100</v>
      </c>
      <c r="F28" s="9">
        <v>42752</v>
      </c>
      <c r="G28" s="8" t="s">
        <v>58</v>
      </c>
      <c r="H28" s="10" t="s">
        <v>61</v>
      </c>
    </row>
    <row r="29" spans="1:8" ht="45" x14ac:dyDescent="0.25">
      <c r="A29" s="8" t="s">
        <v>8</v>
      </c>
      <c r="B29" s="8">
        <v>11</v>
      </c>
      <c r="C29" s="8">
        <v>18</v>
      </c>
      <c r="D29" s="8">
        <v>192</v>
      </c>
      <c r="E29" s="8">
        <v>192</v>
      </c>
      <c r="F29" s="9">
        <v>42752</v>
      </c>
      <c r="G29" s="8" t="s">
        <v>64</v>
      </c>
      <c r="H29" s="10" t="s">
        <v>67</v>
      </c>
    </row>
    <row r="30" spans="1:8" ht="30" x14ac:dyDescent="0.25">
      <c r="A30" s="8" t="s">
        <v>8</v>
      </c>
      <c r="B30" s="8">
        <v>4</v>
      </c>
      <c r="C30" s="8">
        <v>19</v>
      </c>
      <c r="D30" s="8">
        <v>40</v>
      </c>
      <c r="E30" s="8">
        <v>40</v>
      </c>
      <c r="F30" s="9">
        <v>42753</v>
      </c>
      <c r="G30" s="8" t="s">
        <v>20</v>
      </c>
      <c r="H30" s="10" t="s">
        <v>23</v>
      </c>
    </row>
    <row r="31" spans="1:8" ht="30" x14ac:dyDescent="0.25">
      <c r="A31" s="8" t="s">
        <v>8</v>
      </c>
      <c r="B31" s="8">
        <v>6</v>
      </c>
      <c r="C31" s="8">
        <v>19</v>
      </c>
      <c r="D31" s="8">
        <v>20</v>
      </c>
      <c r="E31" s="8">
        <v>20</v>
      </c>
      <c r="F31" s="9">
        <v>42753</v>
      </c>
      <c r="G31" s="8" t="s">
        <v>37</v>
      </c>
      <c r="H31" s="10" t="s">
        <v>41</v>
      </c>
    </row>
    <row r="32" spans="1:8" ht="45" x14ac:dyDescent="0.25">
      <c r="A32" s="8" t="s">
        <v>8</v>
      </c>
      <c r="B32" s="8">
        <v>3</v>
      </c>
      <c r="C32" s="8">
        <v>20</v>
      </c>
      <c r="D32" s="8">
        <v>40</v>
      </c>
      <c r="E32" s="8">
        <v>40</v>
      </c>
      <c r="F32" s="9">
        <v>42754</v>
      </c>
      <c r="G32" s="8" t="s">
        <v>13</v>
      </c>
      <c r="H32" s="10" t="s">
        <v>16</v>
      </c>
    </row>
    <row r="33" spans="1:8" ht="30" x14ac:dyDescent="0.25">
      <c r="A33" s="8" t="s">
        <v>8</v>
      </c>
      <c r="B33" s="8">
        <v>11</v>
      </c>
      <c r="C33" s="8">
        <v>20</v>
      </c>
      <c r="D33" s="8">
        <v>37</v>
      </c>
      <c r="E33" s="8">
        <v>37</v>
      </c>
      <c r="F33" s="9">
        <v>42754</v>
      </c>
      <c r="G33" s="8" t="s">
        <v>64</v>
      </c>
      <c r="H33" s="10" t="s">
        <v>68</v>
      </c>
    </row>
    <row r="34" spans="1:8" ht="30" x14ac:dyDescent="0.25">
      <c r="A34" s="8" t="s">
        <v>8</v>
      </c>
      <c r="B34" s="8">
        <v>11</v>
      </c>
      <c r="C34" s="8">
        <v>21</v>
      </c>
      <c r="D34" s="8">
        <v>330</v>
      </c>
      <c r="E34" s="8">
        <v>330</v>
      </c>
      <c r="F34" s="9">
        <v>42755</v>
      </c>
      <c r="G34" s="8" t="s">
        <v>64</v>
      </c>
      <c r="H34" s="10" t="s">
        <v>69</v>
      </c>
    </row>
    <row r="35" spans="1:8" ht="45" x14ac:dyDescent="0.25">
      <c r="A35" s="8" t="s">
        <v>8</v>
      </c>
      <c r="B35" s="8">
        <v>2</v>
      </c>
      <c r="C35" s="8">
        <v>22</v>
      </c>
      <c r="D35" s="8">
        <v>225</v>
      </c>
      <c r="E35" s="8">
        <v>225</v>
      </c>
      <c r="F35" s="9">
        <v>42756</v>
      </c>
      <c r="G35" s="8" t="s">
        <v>9</v>
      </c>
      <c r="H35" s="10" t="s">
        <v>11</v>
      </c>
    </row>
    <row r="36" spans="1:8" ht="30" x14ac:dyDescent="0.25">
      <c r="A36" s="8" t="s">
        <v>8</v>
      </c>
      <c r="B36" s="8">
        <v>9</v>
      </c>
      <c r="C36" s="8">
        <v>22</v>
      </c>
      <c r="D36" s="8">
        <v>1030</v>
      </c>
      <c r="E36" s="8">
        <v>1030</v>
      </c>
      <c r="F36" s="9">
        <v>42756</v>
      </c>
      <c r="G36" s="8" t="s">
        <v>47</v>
      </c>
      <c r="H36" s="10" t="s">
        <v>53</v>
      </c>
    </row>
    <row r="37" spans="1:8" ht="60" x14ac:dyDescent="0.25">
      <c r="A37" s="8" t="s">
        <v>8</v>
      </c>
      <c r="B37" s="8">
        <v>2</v>
      </c>
      <c r="C37" s="8">
        <v>23</v>
      </c>
      <c r="D37" s="8">
        <v>58</v>
      </c>
      <c r="E37" s="8">
        <v>58</v>
      </c>
      <c r="F37" s="9">
        <v>42757</v>
      </c>
      <c r="G37" s="8" t="s">
        <v>9</v>
      </c>
      <c r="H37" s="10" t="s">
        <v>12</v>
      </c>
    </row>
    <row r="38" spans="1:8" ht="45" x14ac:dyDescent="0.25">
      <c r="A38" s="8" t="s">
        <v>8</v>
      </c>
      <c r="B38" s="8">
        <v>3</v>
      </c>
      <c r="C38" s="8">
        <v>23</v>
      </c>
      <c r="D38" s="8">
        <v>100</v>
      </c>
      <c r="E38" s="8">
        <v>100</v>
      </c>
      <c r="F38" s="9">
        <v>42757</v>
      </c>
      <c r="G38" s="8" t="s">
        <v>13</v>
      </c>
      <c r="H38" s="10" t="s">
        <v>17</v>
      </c>
    </row>
    <row r="39" spans="1:8" ht="30" x14ac:dyDescent="0.25">
      <c r="A39" s="8" t="s">
        <v>8</v>
      </c>
      <c r="B39" s="8">
        <v>4</v>
      </c>
      <c r="C39" s="8">
        <v>23</v>
      </c>
      <c r="D39" s="8">
        <v>122</v>
      </c>
      <c r="E39" s="8">
        <v>122</v>
      </c>
      <c r="F39" s="9">
        <v>42757</v>
      </c>
      <c r="G39" s="8" t="s">
        <v>20</v>
      </c>
      <c r="H39" s="10" t="s">
        <v>24</v>
      </c>
    </row>
    <row r="40" spans="1:8" ht="45" x14ac:dyDescent="0.25">
      <c r="A40" s="8" t="s">
        <v>8</v>
      </c>
      <c r="B40" s="8">
        <v>9</v>
      </c>
      <c r="C40" s="8">
        <v>23</v>
      </c>
      <c r="D40" s="8">
        <v>402</v>
      </c>
      <c r="E40" s="8">
        <v>402</v>
      </c>
      <c r="F40" s="9">
        <v>42757</v>
      </c>
      <c r="G40" s="8" t="s">
        <v>47</v>
      </c>
      <c r="H40" s="10" t="s">
        <v>54</v>
      </c>
    </row>
    <row r="41" spans="1:8" ht="30" x14ac:dyDescent="0.25">
      <c r="A41" s="8" t="s">
        <v>8</v>
      </c>
      <c r="B41" s="8">
        <v>11</v>
      </c>
      <c r="C41" s="8">
        <v>23</v>
      </c>
      <c r="D41" s="8">
        <v>300</v>
      </c>
      <c r="E41" s="8">
        <v>300</v>
      </c>
      <c r="F41" s="9">
        <v>42757</v>
      </c>
      <c r="G41" s="8" t="s">
        <v>64</v>
      </c>
      <c r="H41" s="10" t="s">
        <v>70</v>
      </c>
    </row>
    <row r="42" spans="1:8" ht="30" x14ac:dyDescent="0.25">
      <c r="A42" s="8" t="s">
        <v>8</v>
      </c>
      <c r="B42" s="8">
        <v>5</v>
      </c>
      <c r="C42" s="8">
        <v>24</v>
      </c>
      <c r="D42" s="8">
        <v>95</v>
      </c>
      <c r="E42" s="8">
        <v>95</v>
      </c>
      <c r="F42" s="9">
        <v>42758</v>
      </c>
      <c r="G42" s="8" t="s">
        <v>27</v>
      </c>
      <c r="H42" s="10" t="s">
        <v>32</v>
      </c>
    </row>
    <row r="43" spans="1:8" ht="30" x14ac:dyDescent="0.25">
      <c r="A43" s="8" t="s">
        <v>8</v>
      </c>
      <c r="B43" s="8">
        <v>5</v>
      </c>
      <c r="C43" s="8">
        <v>25</v>
      </c>
      <c r="D43" s="8">
        <v>-6000</v>
      </c>
      <c r="E43" s="8">
        <v>6000</v>
      </c>
      <c r="F43" s="9">
        <v>42759</v>
      </c>
      <c r="G43" s="8" t="s">
        <v>27</v>
      </c>
      <c r="H43" s="10" t="s">
        <v>33</v>
      </c>
    </row>
    <row r="44" spans="1:8" ht="30" x14ac:dyDescent="0.25">
      <c r="A44" s="8" t="s">
        <v>8</v>
      </c>
      <c r="B44" s="8">
        <v>5</v>
      </c>
      <c r="C44" s="8">
        <v>26</v>
      </c>
      <c r="D44" s="8">
        <v>71</v>
      </c>
      <c r="E44" s="8">
        <v>71</v>
      </c>
      <c r="F44" s="9">
        <v>42760</v>
      </c>
      <c r="G44" s="8" t="s">
        <v>27</v>
      </c>
      <c r="H44" s="10" t="s">
        <v>34</v>
      </c>
    </row>
    <row r="45" spans="1:8" ht="45" x14ac:dyDescent="0.25">
      <c r="A45" s="8" t="s">
        <v>8</v>
      </c>
      <c r="B45" s="8">
        <v>3</v>
      </c>
      <c r="C45" s="8">
        <v>27</v>
      </c>
      <c r="D45" s="8">
        <v>181</v>
      </c>
      <c r="E45" s="8">
        <v>181</v>
      </c>
      <c r="F45" s="9">
        <v>42761</v>
      </c>
      <c r="G45" s="8" t="s">
        <v>13</v>
      </c>
      <c r="H45" s="10" t="s">
        <v>18</v>
      </c>
    </row>
    <row r="46" spans="1:8" ht="30" x14ac:dyDescent="0.25">
      <c r="A46" s="8" t="s">
        <v>8</v>
      </c>
      <c r="B46" s="8">
        <v>5</v>
      </c>
      <c r="C46" s="8">
        <v>27</v>
      </c>
      <c r="D46" s="8">
        <v>3500</v>
      </c>
      <c r="E46" s="8">
        <v>3500</v>
      </c>
      <c r="F46" s="9">
        <v>42761</v>
      </c>
      <c r="G46" s="8" t="s">
        <v>27</v>
      </c>
      <c r="H46" s="10" t="s">
        <v>35</v>
      </c>
    </row>
    <row r="47" spans="1:8" ht="45" x14ac:dyDescent="0.25">
      <c r="A47" s="8" t="s">
        <v>8</v>
      </c>
      <c r="B47" s="8">
        <v>10</v>
      </c>
      <c r="C47" s="8">
        <v>27</v>
      </c>
      <c r="D47" s="8">
        <v>3000</v>
      </c>
      <c r="E47" s="8">
        <v>3000</v>
      </c>
      <c r="F47" s="9">
        <v>42761</v>
      </c>
      <c r="G47" s="8" t="s">
        <v>58</v>
      </c>
      <c r="H47" s="10" t="s">
        <v>62</v>
      </c>
    </row>
    <row r="48" spans="1:8" ht="30" x14ac:dyDescent="0.25">
      <c r="A48" s="8" t="s">
        <v>8</v>
      </c>
      <c r="B48" s="8">
        <v>4</v>
      </c>
      <c r="C48" s="8">
        <v>28</v>
      </c>
      <c r="D48" s="8">
        <v>30</v>
      </c>
      <c r="E48" s="8">
        <v>30</v>
      </c>
      <c r="F48" s="9">
        <v>42762</v>
      </c>
      <c r="G48" s="8" t="s">
        <v>20</v>
      </c>
      <c r="H48" s="10" t="s">
        <v>25</v>
      </c>
    </row>
    <row r="49" spans="1:8" ht="30" x14ac:dyDescent="0.25">
      <c r="A49" s="8" t="s">
        <v>8</v>
      </c>
      <c r="B49" s="8">
        <v>3</v>
      </c>
      <c r="C49" s="8">
        <v>29</v>
      </c>
      <c r="D49" s="8">
        <v>40</v>
      </c>
      <c r="E49" s="8">
        <v>40</v>
      </c>
      <c r="F49" s="9">
        <v>42763</v>
      </c>
      <c r="G49" s="8" t="s">
        <v>13</v>
      </c>
      <c r="H49" s="10" t="s">
        <v>19</v>
      </c>
    </row>
    <row r="50" spans="1:8" ht="45" x14ac:dyDescent="0.25">
      <c r="A50" s="8" t="s">
        <v>8</v>
      </c>
      <c r="B50" s="8">
        <v>5</v>
      </c>
      <c r="C50" s="8">
        <v>29</v>
      </c>
      <c r="D50" s="8">
        <v>2600</v>
      </c>
      <c r="E50" s="8">
        <v>2600</v>
      </c>
      <c r="F50" s="9">
        <v>42763</v>
      </c>
      <c r="G50" s="8" t="s">
        <v>27</v>
      </c>
      <c r="H50" s="10" t="s">
        <v>36</v>
      </c>
    </row>
    <row r="51" spans="1:8" ht="30" x14ac:dyDescent="0.25">
      <c r="A51" s="8" t="s">
        <v>8</v>
      </c>
      <c r="B51" s="8">
        <v>10</v>
      </c>
      <c r="C51" s="8">
        <v>29</v>
      </c>
      <c r="D51" s="8">
        <v>-3000</v>
      </c>
      <c r="E51" s="8">
        <v>3000</v>
      </c>
      <c r="F51" s="9">
        <v>42763</v>
      </c>
      <c r="G51" s="8" t="s">
        <v>58</v>
      </c>
      <c r="H51" s="10" t="s">
        <v>63</v>
      </c>
    </row>
    <row r="52" spans="1:8" ht="60" x14ac:dyDescent="0.25">
      <c r="A52" s="8" t="s">
        <v>8</v>
      </c>
      <c r="B52" s="8">
        <v>9</v>
      </c>
      <c r="C52" s="8">
        <v>30</v>
      </c>
      <c r="D52" s="8">
        <v>782</v>
      </c>
      <c r="E52" s="8">
        <v>782</v>
      </c>
      <c r="F52" s="9">
        <v>42764</v>
      </c>
      <c r="G52" s="8" t="s">
        <v>47</v>
      </c>
      <c r="H52" s="10" t="s">
        <v>55</v>
      </c>
    </row>
    <row r="53" spans="1:8" ht="30" x14ac:dyDescent="0.25">
      <c r="A53" s="8" t="s">
        <v>8</v>
      </c>
      <c r="B53" s="8">
        <v>11</v>
      </c>
      <c r="C53" s="8">
        <v>30</v>
      </c>
      <c r="D53" s="8">
        <v>220</v>
      </c>
      <c r="E53" s="8">
        <v>220</v>
      </c>
      <c r="F53" s="9">
        <v>42764</v>
      </c>
      <c r="G53" s="8" t="s">
        <v>64</v>
      </c>
      <c r="H53" s="10" t="s">
        <v>71</v>
      </c>
    </row>
    <row r="54" spans="1:8" ht="30" x14ac:dyDescent="0.25">
      <c r="A54" s="8" t="s">
        <v>8</v>
      </c>
      <c r="B54" s="8">
        <v>9</v>
      </c>
      <c r="C54" s="8">
        <v>31</v>
      </c>
      <c r="D54" s="8">
        <v>200</v>
      </c>
      <c r="E54" s="8">
        <v>200</v>
      </c>
      <c r="F54" s="9">
        <v>42765</v>
      </c>
      <c r="G54" s="8" t="s">
        <v>47</v>
      </c>
      <c r="H54" s="10" t="s">
        <v>56</v>
      </c>
    </row>
    <row r="55" spans="1:8" ht="30" x14ac:dyDescent="0.25">
      <c r="A55" s="8" t="s">
        <v>8</v>
      </c>
      <c r="B55" s="8">
        <v>4</v>
      </c>
      <c r="C55" s="8">
        <v>32</v>
      </c>
      <c r="D55" s="8">
        <v>200</v>
      </c>
      <c r="E55" s="8">
        <v>200</v>
      </c>
      <c r="F55" s="9">
        <v>42766</v>
      </c>
      <c r="G55" s="8" t="s">
        <v>20</v>
      </c>
      <c r="H55" s="10" t="s">
        <v>26</v>
      </c>
    </row>
    <row r="56" spans="1:8" ht="30" x14ac:dyDescent="0.25">
      <c r="A56" s="8" t="s">
        <v>8</v>
      </c>
      <c r="B56" s="8">
        <v>9</v>
      </c>
      <c r="C56" s="8">
        <v>32</v>
      </c>
      <c r="D56" s="8">
        <v>100</v>
      </c>
      <c r="E56" s="8">
        <v>100</v>
      </c>
      <c r="F56" s="9">
        <v>42766</v>
      </c>
      <c r="G56" s="8" t="s">
        <v>47</v>
      </c>
      <c r="H56" s="10" t="s">
        <v>57</v>
      </c>
    </row>
    <row r="57" spans="1:8" ht="30" x14ac:dyDescent="0.25">
      <c r="A57" s="8" t="s">
        <v>72</v>
      </c>
      <c r="B57" s="8">
        <v>3</v>
      </c>
      <c r="C57" s="8">
        <v>2</v>
      </c>
      <c r="D57" s="8">
        <v>55</v>
      </c>
      <c r="E57" s="8">
        <v>55</v>
      </c>
      <c r="F57" s="9">
        <v>42767</v>
      </c>
      <c r="G57" s="8" t="s">
        <v>13</v>
      </c>
      <c r="H57" s="10" t="s">
        <v>75</v>
      </c>
    </row>
    <row r="58" spans="1:8" ht="30" x14ac:dyDescent="0.25">
      <c r="A58" s="8" t="s">
        <v>72</v>
      </c>
      <c r="B58" s="8">
        <v>11</v>
      </c>
      <c r="C58" s="8">
        <v>3</v>
      </c>
      <c r="D58" s="8">
        <v>387</v>
      </c>
      <c r="E58" s="8">
        <v>387</v>
      </c>
      <c r="F58" s="9">
        <v>42768</v>
      </c>
      <c r="G58" s="8" t="s">
        <v>64</v>
      </c>
      <c r="H58" s="10" t="s">
        <v>98</v>
      </c>
    </row>
    <row r="59" spans="1:8" ht="30" x14ac:dyDescent="0.25">
      <c r="A59" s="8" t="s">
        <v>72</v>
      </c>
      <c r="B59" s="8">
        <v>3</v>
      </c>
      <c r="C59" s="8">
        <v>4</v>
      </c>
      <c r="D59" s="8">
        <v>60</v>
      </c>
      <c r="E59" s="8">
        <v>60</v>
      </c>
      <c r="F59" s="9">
        <v>42769</v>
      </c>
      <c r="G59" s="8" t="s">
        <v>13</v>
      </c>
      <c r="H59" s="10" t="s">
        <v>76</v>
      </c>
    </row>
    <row r="60" spans="1:8" ht="30" x14ac:dyDescent="0.25">
      <c r="A60" s="8" t="s">
        <v>72</v>
      </c>
      <c r="B60" s="8">
        <v>5</v>
      </c>
      <c r="C60" s="8">
        <v>5</v>
      </c>
      <c r="D60" s="8">
        <v>100</v>
      </c>
      <c r="E60" s="8">
        <v>100</v>
      </c>
      <c r="F60" s="9">
        <v>42770</v>
      </c>
      <c r="G60" s="8" t="s">
        <v>27</v>
      </c>
      <c r="H60" s="10" t="s">
        <v>87</v>
      </c>
    </row>
    <row r="61" spans="1:8" ht="30" x14ac:dyDescent="0.25">
      <c r="A61" s="8" t="s">
        <v>72</v>
      </c>
      <c r="B61" s="8">
        <v>9</v>
      </c>
      <c r="C61" s="8">
        <v>5</v>
      </c>
      <c r="D61" s="8">
        <v>330</v>
      </c>
      <c r="E61" s="8">
        <v>330</v>
      </c>
      <c r="F61" s="9">
        <v>42770</v>
      </c>
      <c r="G61" s="8" t="s">
        <v>47</v>
      </c>
      <c r="H61" s="10" t="s">
        <v>90</v>
      </c>
    </row>
    <row r="62" spans="1:8" ht="30" x14ac:dyDescent="0.25">
      <c r="A62" s="8" t="s">
        <v>72</v>
      </c>
      <c r="B62" s="8">
        <v>4</v>
      </c>
      <c r="C62" s="8">
        <v>6</v>
      </c>
      <c r="D62" s="8">
        <v>110</v>
      </c>
      <c r="E62" s="8">
        <v>110</v>
      </c>
      <c r="F62" s="9">
        <v>42771</v>
      </c>
      <c r="G62" s="8" t="s">
        <v>20</v>
      </c>
      <c r="H62" s="10" t="s">
        <v>82</v>
      </c>
    </row>
    <row r="63" spans="1:8" ht="30" x14ac:dyDescent="0.25">
      <c r="A63" s="8" t="s">
        <v>72</v>
      </c>
      <c r="B63" s="8">
        <v>9</v>
      </c>
      <c r="C63" s="8">
        <v>6</v>
      </c>
      <c r="D63" s="8">
        <v>200</v>
      </c>
      <c r="E63" s="8">
        <v>200</v>
      </c>
      <c r="F63" s="9">
        <v>42771</v>
      </c>
      <c r="G63" s="8" t="s">
        <v>47</v>
      </c>
      <c r="H63" s="10" t="s">
        <v>91</v>
      </c>
    </row>
    <row r="64" spans="1:8" ht="30" x14ac:dyDescent="0.25">
      <c r="A64" s="8" t="s">
        <v>72</v>
      </c>
      <c r="B64" s="8">
        <v>12</v>
      </c>
      <c r="C64" s="8">
        <v>8</v>
      </c>
      <c r="D64" s="8">
        <v>433</v>
      </c>
      <c r="E64" s="8">
        <v>433</v>
      </c>
      <c r="F64" s="9">
        <v>42773</v>
      </c>
      <c r="G64" s="8" t="s">
        <v>101</v>
      </c>
      <c r="H64" s="10" t="s">
        <v>102</v>
      </c>
    </row>
    <row r="65" spans="1:8" ht="30" x14ac:dyDescent="0.25">
      <c r="A65" s="8" t="s">
        <v>72</v>
      </c>
      <c r="B65" s="8">
        <v>3</v>
      </c>
      <c r="C65" s="8">
        <v>10</v>
      </c>
      <c r="D65" s="8">
        <v>40</v>
      </c>
      <c r="E65" s="8">
        <v>40</v>
      </c>
      <c r="F65" s="9">
        <v>42775</v>
      </c>
      <c r="G65" s="8" t="s">
        <v>13</v>
      </c>
      <c r="H65" s="10" t="s">
        <v>77</v>
      </c>
    </row>
    <row r="66" spans="1:8" ht="30" x14ac:dyDescent="0.25">
      <c r="A66" s="8" t="s">
        <v>72</v>
      </c>
      <c r="B66" s="8">
        <v>9</v>
      </c>
      <c r="C66" s="8">
        <v>11</v>
      </c>
      <c r="D66" s="8">
        <v>20</v>
      </c>
      <c r="E66" s="8">
        <v>20</v>
      </c>
      <c r="F66" s="9">
        <v>42776</v>
      </c>
      <c r="G66" s="8" t="s">
        <v>47</v>
      </c>
      <c r="H66" s="10" t="s">
        <v>92</v>
      </c>
    </row>
    <row r="67" spans="1:8" ht="30" x14ac:dyDescent="0.25">
      <c r="A67" s="8" t="s">
        <v>72</v>
      </c>
      <c r="B67" s="8">
        <v>4</v>
      </c>
      <c r="C67" s="8">
        <v>12</v>
      </c>
      <c r="D67" s="8">
        <v>326</v>
      </c>
      <c r="E67" s="8">
        <v>326</v>
      </c>
      <c r="F67" s="9">
        <v>42777</v>
      </c>
      <c r="G67" s="8" t="s">
        <v>20</v>
      </c>
      <c r="H67" s="10" t="s">
        <v>83</v>
      </c>
    </row>
    <row r="68" spans="1:8" ht="30" x14ac:dyDescent="0.25">
      <c r="A68" s="8" t="s">
        <v>72</v>
      </c>
      <c r="B68" s="8">
        <v>11</v>
      </c>
      <c r="C68" s="8">
        <v>12</v>
      </c>
      <c r="D68" s="8">
        <v>40</v>
      </c>
      <c r="E68" s="8">
        <v>40</v>
      </c>
      <c r="F68" s="9">
        <v>42777</v>
      </c>
      <c r="G68" s="8" t="s">
        <v>64</v>
      </c>
      <c r="H68" s="10" t="s">
        <v>99</v>
      </c>
    </row>
    <row r="69" spans="1:8" ht="30" x14ac:dyDescent="0.25">
      <c r="A69" s="8" t="s">
        <v>72</v>
      </c>
      <c r="B69" s="8">
        <v>5</v>
      </c>
      <c r="C69" s="8">
        <v>15</v>
      </c>
      <c r="D69" s="8">
        <v>500</v>
      </c>
      <c r="E69" s="8">
        <v>500</v>
      </c>
      <c r="F69" s="9">
        <v>42780</v>
      </c>
      <c r="G69" s="8" t="s">
        <v>27</v>
      </c>
      <c r="H69" s="10" t="s">
        <v>88</v>
      </c>
    </row>
    <row r="70" spans="1:8" ht="30" x14ac:dyDescent="0.25">
      <c r="A70" s="8" t="s">
        <v>72</v>
      </c>
      <c r="B70" s="8">
        <v>12</v>
      </c>
      <c r="C70" s="8">
        <v>15</v>
      </c>
      <c r="D70" s="8">
        <v>450</v>
      </c>
      <c r="E70" s="8">
        <v>450</v>
      </c>
      <c r="F70" s="9">
        <v>42780</v>
      </c>
      <c r="G70" s="8" t="s">
        <v>101</v>
      </c>
      <c r="H70" s="10" t="s">
        <v>103</v>
      </c>
    </row>
    <row r="71" spans="1:8" ht="30" x14ac:dyDescent="0.25">
      <c r="A71" s="8" t="s">
        <v>72</v>
      </c>
      <c r="B71" s="8">
        <v>3</v>
      </c>
      <c r="C71" s="8">
        <v>18</v>
      </c>
      <c r="D71" s="8">
        <v>258</v>
      </c>
      <c r="E71" s="8">
        <v>258</v>
      </c>
      <c r="F71" s="9">
        <v>42783</v>
      </c>
      <c r="G71" s="8" t="s">
        <v>13</v>
      </c>
      <c r="H71" s="10" t="s">
        <v>78</v>
      </c>
    </row>
    <row r="72" spans="1:8" ht="30" x14ac:dyDescent="0.25">
      <c r="A72" s="8" t="s">
        <v>72</v>
      </c>
      <c r="B72" s="8">
        <v>9</v>
      </c>
      <c r="C72" s="8">
        <v>18</v>
      </c>
      <c r="D72" s="8">
        <v>300</v>
      </c>
      <c r="E72" s="8">
        <v>300</v>
      </c>
      <c r="F72" s="9">
        <v>42783</v>
      </c>
      <c r="G72" s="8" t="s">
        <v>47</v>
      </c>
      <c r="H72" s="10" t="s">
        <v>93</v>
      </c>
    </row>
    <row r="73" spans="1:8" ht="30" x14ac:dyDescent="0.25">
      <c r="A73" s="8" t="s">
        <v>72</v>
      </c>
      <c r="B73" s="8">
        <v>4</v>
      </c>
      <c r="C73" s="8">
        <v>19</v>
      </c>
      <c r="D73" s="8">
        <v>809</v>
      </c>
      <c r="E73" s="8">
        <v>809</v>
      </c>
      <c r="F73" s="9">
        <v>42784</v>
      </c>
      <c r="G73" s="8" t="s">
        <v>20</v>
      </c>
      <c r="H73" s="10" t="s">
        <v>84</v>
      </c>
    </row>
    <row r="74" spans="1:8" ht="30" x14ac:dyDescent="0.25">
      <c r="A74" s="8" t="s">
        <v>72</v>
      </c>
      <c r="B74" s="8">
        <v>10</v>
      </c>
      <c r="C74" s="8">
        <v>19</v>
      </c>
      <c r="D74" s="8">
        <v>679</v>
      </c>
      <c r="E74" s="8">
        <v>679</v>
      </c>
      <c r="F74" s="9">
        <v>42784</v>
      </c>
      <c r="G74" s="8" t="s">
        <v>58</v>
      </c>
      <c r="H74" s="10" t="s">
        <v>96</v>
      </c>
    </row>
    <row r="75" spans="1:8" ht="60" x14ac:dyDescent="0.25">
      <c r="A75" s="8" t="s">
        <v>72</v>
      </c>
      <c r="B75" s="8">
        <v>2</v>
      </c>
      <c r="C75" s="8">
        <v>20</v>
      </c>
      <c r="D75" s="8">
        <v>647</v>
      </c>
      <c r="E75" s="8">
        <v>647</v>
      </c>
      <c r="F75" s="9">
        <v>42785</v>
      </c>
      <c r="G75" s="8" t="s">
        <v>9</v>
      </c>
      <c r="H75" s="10" t="s">
        <v>73</v>
      </c>
    </row>
    <row r="76" spans="1:8" ht="30" x14ac:dyDescent="0.25">
      <c r="A76" s="8" t="s">
        <v>72</v>
      </c>
      <c r="B76" s="8">
        <v>3</v>
      </c>
      <c r="C76" s="8">
        <v>21</v>
      </c>
      <c r="D76" s="8">
        <v>15</v>
      </c>
      <c r="E76" s="8">
        <v>15</v>
      </c>
      <c r="F76" s="9">
        <v>42786</v>
      </c>
      <c r="G76" s="8" t="s">
        <v>13</v>
      </c>
      <c r="H76" s="10" t="s">
        <v>79</v>
      </c>
    </row>
    <row r="77" spans="1:8" ht="30" x14ac:dyDescent="0.25">
      <c r="A77" s="8" t="s">
        <v>72</v>
      </c>
      <c r="B77" s="8">
        <v>10</v>
      </c>
      <c r="C77" s="8">
        <v>21</v>
      </c>
      <c r="D77" s="8">
        <v>-680</v>
      </c>
      <c r="E77" s="8">
        <v>680</v>
      </c>
      <c r="F77" s="9">
        <v>42786</v>
      </c>
      <c r="G77" s="8" t="s">
        <v>58</v>
      </c>
      <c r="H77" s="10" t="s">
        <v>97</v>
      </c>
    </row>
    <row r="78" spans="1:8" ht="30" x14ac:dyDescent="0.25">
      <c r="A78" s="8" t="s">
        <v>72</v>
      </c>
      <c r="B78" s="8">
        <v>3</v>
      </c>
      <c r="C78" s="8">
        <v>22</v>
      </c>
      <c r="D78" s="8">
        <v>80</v>
      </c>
      <c r="E78" s="8">
        <v>80</v>
      </c>
      <c r="F78" s="9">
        <v>42787</v>
      </c>
      <c r="G78" s="8" t="s">
        <v>13</v>
      </c>
      <c r="H78" s="10" t="s">
        <v>80</v>
      </c>
    </row>
    <row r="79" spans="1:8" ht="30" x14ac:dyDescent="0.25">
      <c r="A79" s="8" t="s">
        <v>72</v>
      </c>
      <c r="B79" s="8">
        <v>4</v>
      </c>
      <c r="C79" s="8">
        <v>22</v>
      </c>
      <c r="D79" s="8">
        <v>80</v>
      </c>
      <c r="E79" s="8">
        <v>80</v>
      </c>
      <c r="F79" s="9">
        <v>42787</v>
      </c>
      <c r="G79" s="8" t="s">
        <v>20</v>
      </c>
      <c r="H79" s="10" t="s">
        <v>85</v>
      </c>
    </row>
    <row r="80" spans="1:8" ht="30" x14ac:dyDescent="0.25">
      <c r="A80" s="8" t="s">
        <v>72</v>
      </c>
      <c r="B80" s="8">
        <v>6</v>
      </c>
      <c r="C80" s="8">
        <v>22</v>
      </c>
      <c r="D80" s="8">
        <v>20</v>
      </c>
      <c r="E80" s="8">
        <v>20</v>
      </c>
      <c r="F80" s="9">
        <v>42787</v>
      </c>
      <c r="G80" s="8" t="s">
        <v>37</v>
      </c>
      <c r="H80" s="10" t="s">
        <v>89</v>
      </c>
    </row>
    <row r="81" spans="1:8" ht="45" x14ac:dyDescent="0.25">
      <c r="A81" s="8" t="s">
        <v>72</v>
      </c>
      <c r="B81" s="8">
        <v>9</v>
      </c>
      <c r="C81" s="8">
        <v>22</v>
      </c>
      <c r="D81" s="8">
        <v>270</v>
      </c>
      <c r="E81" s="8">
        <v>270</v>
      </c>
      <c r="F81" s="9">
        <v>42787</v>
      </c>
      <c r="G81" s="8" t="s">
        <v>47</v>
      </c>
      <c r="H81" s="10" t="s">
        <v>94</v>
      </c>
    </row>
    <row r="82" spans="1:8" ht="30" x14ac:dyDescent="0.25">
      <c r="A82" s="8" t="s">
        <v>72</v>
      </c>
      <c r="B82" s="8">
        <v>11</v>
      </c>
      <c r="C82" s="8">
        <v>22</v>
      </c>
      <c r="D82" s="8">
        <v>209</v>
      </c>
      <c r="E82" s="8">
        <v>209</v>
      </c>
      <c r="F82" s="9">
        <v>42787</v>
      </c>
      <c r="G82" s="8" t="s">
        <v>64</v>
      </c>
      <c r="H82" s="10" t="s">
        <v>100</v>
      </c>
    </row>
    <row r="83" spans="1:8" ht="45" x14ac:dyDescent="0.25">
      <c r="A83" s="8" t="s">
        <v>72</v>
      </c>
      <c r="B83" s="8">
        <v>2</v>
      </c>
      <c r="C83" s="8">
        <v>26</v>
      </c>
      <c r="D83" s="8">
        <v>585</v>
      </c>
      <c r="E83" s="8">
        <v>585</v>
      </c>
      <c r="F83" s="9">
        <v>42791</v>
      </c>
      <c r="G83" s="8" t="s">
        <v>9</v>
      </c>
      <c r="H83" s="10" t="s">
        <v>74</v>
      </c>
    </row>
    <row r="84" spans="1:8" ht="30" x14ac:dyDescent="0.25">
      <c r="A84" s="8" t="s">
        <v>72</v>
      </c>
      <c r="B84" s="8">
        <v>6</v>
      </c>
      <c r="C84" s="8">
        <v>26</v>
      </c>
      <c r="D84" s="8">
        <v>20</v>
      </c>
      <c r="E84" s="8">
        <v>20</v>
      </c>
      <c r="F84" s="9">
        <v>42791</v>
      </c>
      <c r="G84" s="8" t="s">
        <v>37</v>
      </c>
      <c r="H84" s="10" t="s">
        <v>41</v>
      </c>
    </row>
    <row r="85" spans="1:8" ht="30" x14ac:dyDescent="0.25">
      <c r="A85" s="8" t="s">
        <v>72</v>
      </c>
      <c r="B85" s="8">
        <v>3</v>
      </c>
      <c r="C85" s="8">
        <v>27</v>
      </c>
      <c r="D85" s="8">
        <v>50</v>
      </c>
      <c r="E85" s="8">
        <v>50</v>
      </c>
      <c r="F85" s="9">
        <v>42792</v>
      </c>
      <c r="G85" s="8" t="s">
        <v>13</v>
      </c>
      <c r="H85" s="10" t="s">
        <v>81</v>
      </c>
    </row>
    <row r="86" spans="1:8" ht="30" x14ac:dyDescent="0.25">
      <c r="A86" s="8" t="s">
        <v>72</v>
      </c>
      <c r="B86" s="8">
        <v>9</v>
      </c>
      <c r="C86" s="8">
        <v>27</v>
      </c>
      <c r="D86" s="8">
        <v>80</v>
      </c>
      <c r="E86" s="8">
        <v>80</v>
      </c>
      <c r="F86" s="9">
        <v>42792</v>
      </c>
      <c r="G86" s="8" t="s">
        <v>47</v>
      </c>
      <c r="H86" s="10" t="s">
        <v>95</v>
      </c>
    </row>
    <row r="87" spans="1:8" ht="30" x14ac:dyDescent="0.25">
      <c r="A87" s="8" t="s">
        <v>72</v>
      </c>
      <c r="B87" s="8">
        <v>4</v>
      </c>
      <c r="C87" s="8">
        <v>29</v>
      </c>
      <c r="D87" s="8">
        <v>110</v>
      </c>
      <c r="E87" s="8">
        <v>110</v>
      </c>
      <c r="F87" s="9">
        <v>42794</v>
      </c>
      <c r="G87" s="8" t="s">
        <v>20</v>
      </c>
      <c r="H87" s="10" t="s">
        <v>86</v>
      </c>
    </row>
    <row r="88" spans="1:8" ht="45" x14ac:dyDescent="0.25">
      <c r="A88" s="8" t="s">
        <v>72</v>
      </c>
      <c r="B88" s="8">
        <v>12</v>
      </c>
      <c r="C88" s="8">
        <v>29</v>
      </c>
      <c r="D88" s="8">
        <v>363</v>
      </c>
      <c r="E88" s="8">
        <v>363</v>
      </c>
      <c r="F88" s="9">
        <v>42794</v>
      </c>
      <c r="G88" s="8" t="s">
        <v>101</v>
      </c>
      <c r="H88" s="10" t="s">
        <v>104</v>
      </c>
    </row>
    <row r="89" spans="1:8" ht="45" x14ac:dyDescent="0.25">
      <c r="A89" s="8" t="s">
        <v>105</v>
      </c>
      <c r="B89" s="8">
        <v>2</v>
      </c>
      <c r="C89" s="8">
        <v>5</v>
      </c>
      <c r="D89" s="8">
        <v>1470</v>
      </c>
      <c r="E89" s="8">
        <v>1470</v>
      </c>
      <c r="F89" s="9">
        <v>42798</v>
      </c>
      <c r="G89" s="8" t="s">
        <v>9</v>
      </c>
      <c r="H89" s="10" t="s">
        <v>106</v>
      </c>
    </row>
    <row r="90" spans="1:8" ht="30" x14ac:dyDescent="0.25">
      <c r="A90" s="8" t="s">
        <v>105</v>
      </c>
      <c r="B90" s="8">
        <v>6</v>
      </c>
      <c r="C90" s="8">
        <v>5</v>
      </c>
      <c r="D90" s="8">
        <v>20</v>
      </c>
      <c r="E90" s="8">
        <v>20</v>
      </c>
      <c r="F90" s="9">
        <v>42798</v>
      </c>
      <c r="G90" s="8" t="s">
        <v>37</v>
      </c>
      <c r="H90" s="10" t="s">
        <v>118</v>
      </c>
    </row>
    <row r="91" spans="1:8" ht="30" x14ac:dyDescent="0.25">
      <c r="A91" s="8" t="s">
        <v>105</v>
      </c>
      <c r="B91" s="8">
        <v>9</v>
      </c>
      <c r="C91" s="8">
        <v>5</v>
      </c>
      <c r="D91" s="8">
        <v>270</v>
      </c>
      <c r="E91" s="8">
        <v>270</v>
      </c>
      <c r="F91" s="9">
        <v>42798</v>
      </c>
      <c r="G91" s="8" t="s">
        <v>47</v>
      </c>
      <c r="H91" s="10" t="s">
        <v>51</v>
      </c>
    </row>
    <row r="92" spans="1:8" ht="45" x14ac:dyDescent="0.25">
      <c r="A92" s="8" t="s">
        <v>105</v>
      </c>
      <c r="B92" s="8">
        <v>4</v>
      </c>
      <c r="C92" s="8">
        <v>6</v>
      </c>
      <c r="D92" s="8">
        <v>1100</v>
      </c>
      <c r="E92" s="8">
        <v>1100</v>
      </c>
      <c r="F92" s="9">
        <v>42799</v>
      </c>
      <c r="G92" s="8" t="s">
        <v>20</v>
      </c>
      <c r="H92" s="10" t="s">
        <v>115</v>
      </c>
    </row>
    <row r="93" spans="1:8" ht="30" x14ac:dyDescent="0.25">
      <c r="A93" s="8" t="s">
        <v>105</v>
      </c>
      <c r="B93" s="8">
        <v>9</v>
      </c>
      <c r="C93" s="8">
        <v>6</v>
      </c>
      <c r="D93" s="8">
        <v>200</v>
      </c>
      <c r="E93" s="8">
        <v>200</v>
      </c>
      <c r="F93" s="9">
        <v>42799</v>
      </c>
      <c r="G93" s="8" t="s">
        <v>47</v>
      </c>
      <c r="H93" s="10" t="s">
        <v>122</v>
      </c>
    </row>
    <row r="94" spans="1:8" ht="30" x14ac:dyDescent="0.25">
      <c r="A94" s="8" t="s">
        <v>105</v>
      </c>
      <c r="B94" s="8">
        <v>3</v>
      </c>
      <c r="C94" s="8">
        <v>8</v>
      </c>
      <c r="D94" s="8">
        <v>34</v>
      </c>
      <c r="E94" s="8">
        <v>34</v>
      </c>
      <c r="F94" s="9">
        <v>42801</v>
      </c>
      <c r="G94" s="8" t="s">
        <v>13</v>
      </c>
      <c r="H94" s="10" t="s">
        <v>111</v>
      </c>
    </row>
    <row r="95" spans="1:8" ht="30" x14ac:dyDescent="0.25">
      <c r="A95" s="8" t="s">
        <v>105</v>
      </c>
      <c r="B95" s="8">
        <v>4</v>
      </c>
      <c r="C95" s="8">
        <v>12</v>
      </c>
      <c r="D95" s="8">
        <v>904</v>
      </c>
      <c r="E95" s="8">
        <v>904</v>
      </c>
      <c r="F95" s="9">
        <v>42805</v>
      </c>
      <c r="G95" s="8" t="s">
        <v>20</v>
      </c>
      <c r="H95" s="10" t="s">
        <v>116</v>
      </c>
    </row>
    <row r="96" spans="1:8" ht="30" x14ac:dyDescent="0.25">
      <c r="A96" s="8" t="s">
        <v>105</v>
      </c>
      <c r="B96" s="8">
        <v>12</v>
      </c>
      <c r="C96" s="8">
        <v>13</v>
      </c>
      <c r="D96" s="8">
        <v>400</v>
      </c>
      <c r="E96" s="8">
        <v>400</v>
      </c>
      <c r="F96" s="9">
        <v>42806</v>
      </c>
      <c r="G96" s="8" t="s">
        <v>101</v>
      </c>
      <c r="H96" s="10" t="s">
        <v>130</v>
      </c>
    </row>
    <row r="97" spans="1:8" ht="45" x14ac:dyDescent="0.25">
      <c r="A97" s="8" t="s">
        <v>105</v>
      </c>
      <c r="B97" s="8">
        <v>3</v>
      </c>
      <c r="C97" s="8">
        <v>17</v>
      </c>
      <c r="D97" s="8">
        <v>70</v>
      </c>
      <c r="E97" s="8">
        <v>70</v>
      </c>
      <c r="F97" s="9">
        <v>42810</v>
      </c>
      <c r="G97" s="8" t="s">
        <v>13</v>
      </c>
      <c r="H97" s="10" t="s">
        <v>112</v>
      </c>
    </row>
    <row r="98" spans="1:8" ht="45" x14ac:dyDescent="0.25">
      <c r="A98" s="8" t="s">
        <v>105</v>
      </c>
      <c r="B98" s="8">
        <v>11</v>
      </c>
      <c r="C98" s="8">
        <v>17</v>
      </c>
      <c r="D98" s="8">
        <v>150</v>
      </c>
      <c r="E98" s="8">
        <v>150</v>
      </c>
      <c r="F98" s="9">
        <v>42810</v>
      </c>
      <c r="G98" s="8" t="s">
        <v>64</v>
      </c>
      <c r="H98" s="10" t="s">
        <v>128</v>
      </c>
    </row>
    <row r="99" spans="1:8" ht="30" x14ac:dyDescent="0.25">
      <c r="A99" s="8" t="s">
        <v>105</v>
      </c>
      <c r="B99" s="8">
        <v>10</v>
      </c>
      <c r="C99" s="8">
        <v>20</v>
      </c>
      <c r="D99" s="8">
        <v>-3000</v>
      </c>
      <c r="E99" s="8">
        <v>3000</v>
      </c>
      <c r="F99" s="9">
        <v>42813</v>
      </c>
      <c r="G99" s="8" t="s">
        <v>58</v>
      </c>
      <c r="H99" s="10" t="s">
        <v>127</v>
      </c>
    </row>
    <row r="100" spans="1:8" ht="30" x14ac:dyDescent="0.25">
      <c r="A100" s="8" t="s">
        <v>105</v>
      </c>
      <c r="B100" s="8">
        <v>2</v>
      </c>
      <c r="C100" s="8">
        <v>21</v>
      </c>
      <c r="D100" s="8">
        <v>310</v>
      </c>
      <c r="E100" s="8">
        <v>310</v>
      </c>
      <c r="F100" s="9">
        <v>42814</v>
      </c>
      <c r="G100" s="8" t="s">
        <v>9</v>
      </c>
      <c r="H100" s="10" t="s">
        <v>107</v>
      </c>
    </row>
    <row r="101" spans="1:8" ht="30" x14ac:dyDescent="0.25">
      <c r="A101" s="8" t="s">
        <v>105</v>
      </c>
      <c r="B101" s="8">
        <v>3</v>
      </c>
      <c r="C101" s="8">
        <v>23</v>
      </c>
      <c r="D101" s="8">
        <v>294</v>
      </c>
      <c r="E101" s="8">
        <v>294</v>
      </c>
      <c r="F101" s="9">
        <v>42816</v>
      </c>
      <c r="G101" s="8" t="s">
        <v>13</v>
      </c>
      <c r="H101" s="10" t="s">
        <v>113</v>
      </c>
    </row>
    <row r="102" spans="1:8" ht="30" x14ac:dyDescent="0.25">
      <c r="A102" s="8" t="s">
        <v>105</v>
      </c>
      <c r="B102" s="8">
        <v>4</v>
      </c>
      <c r="C102" s="8">
        <v>24</v>
      </c>
      <c r="D102" s="8">
        <v>80</v>
      </c>
      <c r="E102" s="8">
        <v>80</v>
      </c>
      <c r="F102" s="9">
        <v>42817</v>
      </c>
      <c r="G102" s="8" t="s">
        <v>20</v>
      </c>
      <c r="H102" s="10" t="s">
        <v>117</v>
      </c>
    </row>
    <row r="103" spans="1:8" ht="30" x14ac:dyDescent="0.25">
      <c r="A103" s="8" t="s">
        <v>105</v>
      </c>
      <c r="B103" s="8">
        <v>9</v>
      </c>
      <c r="C103" s="8">
        <v>24</v>
      </c>
      <c r="D103" s="8">
        <v>290</v>
      </c>
      <c r="E103" s="8">
        <v>290</v>
      </c>
      <c r="F103" s="9">
        <v>42817</v>
      </c>
      <c r="G103" s="8" t="s">
        <v>47</v>
      </c>
      <c r="H103" s="10" t="s">
        <v>123</v>
      </c>
    </row>
    <row r="104" spans="1:8" ht="30" x14ac:dyDescent="0.25">
      <c r="A104" s="8" t="s">
        <v>105</v>
      </c>
      <c r="B104" s="8">
        <v>11</v>
      </c>
      <c r="C104" s="8">
        <v>24</v>
      </c>
      <c r="D104" s="8">
        <v>60</v>
      </c>
      <c r="E104" s="8">
        <v>60</v>
      </c>
      <c r="F104" s="9">
        <v>42817</v>
      </c>
      <c r="G104" s="8" t="s">
        <v>64</v>
      </c>
      <c r="H104" s="10" t="s">
        <v>129</v>
      </c>
    </row>
    <row r="105" spans="1:8" ht="30" x14ac:dyDescent="0.25">
      <c r="A105" s="8" t="s">
        <v>105</v>
      </c>
      <c r="B105" s="8">
        <v>2</v>
      </c>
      <c r="C105" s="8">
        <v>25</v>
      </c>
      <c r="D105" s="8">
        <v>3000</v>
      </c>
      <c r="E105" s="8">
        <v>3000</v>
      </c>
      <c r="F105" s="9">
        <v>42818</v>
      </c>
      <c r="G105" s="8" t="s">
        <v>9</v>
      </c>
      <c r="H105" s="10" t="s">
        <v>108</v>
      </c>
    </row>
    <row r="106" spans="1:8" ht="30" x14ac:dyDescent="0.25">
      <c r="A106" s="8" t="s">
        <v>105</v>
      </c>
      <c r="B106" s="8">
        <v>6</v>
      </c>
      <c r="C106" s="8">
        <v>25</v>
      </c>
      <c r="D106" s="8">
        <v>100</v>
      </c>
      <c r="E106" s="8">
        <v>100</v>
      </c>
      <c r="F106" s="9">
        <v>42818</v>
      </c>
      <c r="G106" s="8" t="s">
        <v>37</v>
      </c>
      <c r="H106" s="10" t="s">
        <v>119</v>
      </c>
    </row>
    <row r="107" spans="1:8" ht="30" x14ac:dyDescent="0.25">
      <c r="A107" s="8" t="s">
        <v>105</v>
      </c>
      <c r="B107" s="8">
        <v>7</v>
      </c>
      <c r="C107" s="8">
        <v>25</v>
      </c>
      <c r="D107" s="8">
        <v>200</v>
      </c>
      <c r="E107" s="8">
        <v>200</v>
      </c>
      <c r="F107" s="9">
        <v>42818</v>
      </c>
      <c r="G107" s="8" t="s">
        <v>43</v>
      </c>
      <c r="H107" s="10" t="s">
        <v>121</v>
      </c>
    </row>
    <row r="108" spans="1:8" ht="30" x14ac:dyDescent="0.25">
      <c r="A108" s="8" t="s">
        <v>105</v>
      </c>
      <c r="B108" s="8">
        <v>3</v>
      </c>
      <c r="C108" s="8">
        <v>26</v>
      </c>
      <c r="D108" s="8">
        <v>468</v>
      </c>
      <c r="E108" s="8">
        <v>468</v>
      </c>
      <c r="F108" s="9">
        <v>42819</v>
      </c>
      <c r="G108" s="8" t="s">
        <v>13</v>
      </c>
      <c r="H108" s="10" t="s">
        <v>114</v>
      </c>
    </row>
    <row r="109" spans="1:8" ht="30" x14ac:dyDescent="0.25">
      <c r="A109" s="8" t="s">
        <v>105</v>
      </c>
      <c r="B109" s="8">
        <v>6</v>
      </c>
      <c r="C109" s="8">
        <v>27</v>
      </c>
      <c r="D109" s="8">
        <v>50</v>
      </c>
      <c r="E109" s="8">
        <v>50</v>
      </c>
      <c r="F109" s="9">
        <v>42820</v>
      </c>
      <c r="G109" s="8" t="s">
        <v>37</v>
      </c>
      <c r="H109" s="10" t="s">
        <v>120</v>
      </c>
    </row>
    <row r="110" spans="1:8" ht="30" x14ac:dyDescent="0.25">
      <c r="A110" s="8" t="s">
        <v>105</v>
      </c>
      <c r="B110" s="8">
        <v>9</v>
      </c>
      <c r="C110" s="8">
        <v>27</v>
      </c>
      <c r="D110" s="8">
        <v>5</v>
      </c>
      <c r="E110" s="8">
        <v>5</v>
      </c>
      <c r="F110" s="9">
        <v>42820</v>
      </c>
      <c r="G110" s="8" t="s">
        <v>47</v>
      </c>
      <c r="H110" s="10" t="s">
        <v>124</v>
      </c>
    </row>
    <row r="111" spans="1:8" ht="30" x14ac:dyDescent="0.25">
      <c r="A111" s="8" t="s">
        <v>105</v>
      </c>
      <c r="B111" s="8">
        <v>12</v>
      </c>
      <c r="C111" s="8">
        <v>27</v>
      </c>
      <c r="D111" s="8">
        <v>209</v>
      </c>
      <c r="E111" s="8">
        <v>209</v>
      </c>
      <c r="F111" s="9">
        <v>42820</v>
      </c>
      <c r="G111" s="8" t="s">
        <v>101</v>
      </c>
      <c r="H111" s="10" t="s">
        <v>131</v>
      </c>
    </row>
    <row r="112" spans="1:8" ht="45" x14ac:dyDescent="0.25">
      <c r="A112" s="8" t="s">
        <v>105</v>
      </c>
      <c r="B112" s="8">
        <v>2</v>
      </c>
      <c r="C112" s="8">
        <v>30</v>
      </c>
      <c r="D112" s="8">
        <v>600</v>
      </c>
      <c r="E112" s="8">
        <v>600</v>
      </c>
      <c r="F112" s="9">
        <v>42823</v>
      </c>
      <c r="G112" s="8" t="s">
        <v>9</v>
      </c>
      <c r="H112" s="10" t="s">
        <v>109</v>
      </c>
    </row>
    <row r="113" spans="1:8" ht="30" x14ac:dyDescent="0.25">
      <c r="A113" s="8" t="s">
        <v>105</v>
      </c>
      <c r="B113" s="8">
        <v>9</v>
      </c>
      <c r="C113" s="8">
        <v>30</v>
      </c>
      <c r="D113" s="8">
        <v>150</v>
      </c>
      <c r="E113" s="8">
        <v>150</v>
      </c>
      <c r="F113" s="9">
        <v>42823</v>
      </c>
      <c r="G113" s="8" t="s">
        <v>47</v>
      </c>
      <c r="H113" s="10" t="s">
        <v>125</v>
      </c>
    </row>
    <row r="114" spans="1:8" ht="30" x14ac:dyDescent="0.25">
      <c r="A114" s="8" t="s">
        <v>105</v>
      </c>
      <c r="B114" s="8">
        <v>12</v>
      </c>
      <c r="C114" s="8">
        <v>30</v>
      </c>
      <c r="D114" s="8">
        <v>380</v>
      </c>
      <c r="E114" s="8">
        <v>380</v>
      </c>
      <c r="F114" s="9">
        <v>42823</v>
      </c>
      <c r="G114" s="8" t="s">
        <v>101</v>
      </c>
      <c r="H114" s="10" t="s">
        <v>132</v>
      </c>
    </row>
    <row r="115" spans="1:8" ht="30" x14ac:dyDescent="0.25">
      <c r="A115" s="8" t="s">
        <v>105</v>
      </c>
      <c r="B115" s="8">
        <v>2</v>
      </c>
      <c r="C115" s="8">
        <v>31</v>
      </c>
      <c r="D115" s="8">
        <v>100</v>
      </c>
      <c r="E115" s="8">
        <v>100</v>
      </c>
      <c r="F115" s="9">
        <v>42824</v>
      </c>
      <c r="G115" s="8" t="s">
        <v>9</v>
      </c>
      <c r="H115" s="10" t="s">
        <v>110</v>
      </c>
    </row>
    <row r="116" spans="1:8" ht="30" x14ac:dyDescent="0.25">
      <c r="A116" s="8" t="s">
        <v>105</v>
      </c>
      <c r="B116" s="8">
        <v>9</v>
      </c>
      <c r="C116" s="8">
        <v>32</v>
      </c>
      <c r="D116" s="8">
        <v>240</v>
      </c>
      <c r="E116" s="8">
        <v>240</v>
      </c>
      <c r="F116" s="9">
        <v>42825</v>
      </c>
      <c r="G116" s="8" t="s">
        <v>47</v>
      </c>
      <c r="H116" s="10" t="s">
        <v>126</v>
      </c>
    </row>
    <row r="117" spans="1:8" ht="30" x14ac:dyDescent="0.25">
      <c r="A117" s="8" t="s">
        <v>133</v>
      </c>
      <c r="B117" s="8">
        <v>5</v>
      </c>
      <c r="C117" s="8">
        <v>2</v>
      </c>
      <c r="D117" s="8">
        <v>198</v>
      </c>
      <c r="E117" s="8">
        <v>198</v>
      </c>
      <c r="F117" s="9">
        <v>42826</v>
      </c>
      <c r="G117" s="8" t="s">
        <v>27</v>
      </c>
      <c r="H117" s="10" t="s">
        <v>151</v>
      </c>
    </row>
    <row r="118" spans="1:8" ht="30" x14ac:dyDescent="0.25">
      <c r="A118" s="8" t="s">
        <v>133</v>
      </c>
      <c r="B118" s="8">
        <v>4</v>
      </c>
      <c r="C118" s="8">
        <v>3</v>
      </c>
      <c r="D118" s="8">
        <v>878</v>
      </c>
      <c r="E118" s="8">
        <v>878</v>
      </c>
      <c r="F118" s="9">
        <v>42827</v>
      </c>
      <c r="G118" s="8" t="s">
        <v>20</v>
      </c>
      <c r="H118" s="10" t="s">
        <v>148</v>
      </c>
    </row>
    <row r="119" spans="1:8" ht="30" x14ac:dyDescent="0.25">
      <c r="A119" s="8" t="s">
        <v>133</v>
      </c>
      <c r="B119" s="8">
        <v>9</v>
      </c>
      <c r="C119" s="8">
        <v>3</v>
      </c>
      <c r="D119" s="8">
        <v>200</v>
      </c>
      <c r="E119" s="8">
        <v>200</v>
      </c>
      <c r="F119" s="9">
        <v>42827</v>
      </c>
      <c r="G119" s="8" t="s">
        <v>47</v>
      </c>
      <c r="H119" s="10" t="s">
        <v>159</v>
      </c>
    </row>
    <row r="120" spans="1:8" ht="45" x14ac:dyDescent="0.25">
      <c r="A120" s="8" t="s">
        <v>133</v>
      </c>
      <c r="B120" s="8">
        <v>3</v>
      </c>
      <c r="C120" s="8">
        <v>4</v>
      </c>
      <c r="D120" s="8">
        <v>278</v>
      </c>
      <c r="E120" s="8">
        <v>278</v>
      </c>
      <c r="F120" s="9">
        <v>42828</v>
      </c>
      <c r="G120" s="8" t="s">
        <v>13</v>
      </c>
      <c r="H120" s="10" t="s">
        <v>141</v>
      </c>
    </row>
    <row r="121" spans="1:8" ht="30" x14ac:dyDescent="0.25">
      <c r="A121" s="8" t="s">
        <v>133</v>
      </c>
      <c r="B121" s="8">
        <v>10</v>
      </c>
      <c r="C121" s="8">
        <v>4</v>
      </c>
      <c r="D121" s="8">
        <v>-500</v>
      </c>
      <c r="E121" s="8">
        <v>500</v>
      </c>
      <c r="F121" s="9">
        <v>42828</v>
      </c>
      <c r="G121" s="8" t="s">
        <v>58</v>
      </c>
      <c r="H121" s="10" t="s">
        <v>164</v>
      </c>
    </row>
    <row r="122" spans="1:8" ht="30" x14ac:dyDescent="0.25">
      <c r="A122" s="8" t="s">
        <v>133</v>
      </c>
      <c r="B122" s="8">
        <v>3</v>
      </c>
      <c r="C122" s="8">
        <v>5</v>
      </c>
      <c r="D122" s="8">
        <v>275</v>
      </c>
      <c r="E122" s="8">
        <v>275</v>
      </c>
      <c r="F122" s="9">
        <v>42829</v>
      </c>
      <c r="G122" s="8" t="s">
        <v>13</v>
      </c>
      <c r="H122" s="10" t="s">
        <v>142</v>
      </c>
    </row>
    <row r="123" spans="1:8" ht="30" x14ac:dyDescent="0.25">
      <c r="A123" s="8" t="s">
        <v>133</v>
      </c>
      <c r="B123" s="8">
        <v>7</v>
      </c>
      <c r="C123" s="8">
        <v>5</v>
      </c>
      <c r="D123" s="8">
        <v>270</v>
      </c>
      <c r="E123" s="8">
        <v>270</v>
      </c>
      <c r="F123" s="9">
        <v>42829</v>
      </c>
      <c r="G123" s="8" t="s">
        <v>43</v>
      </c>
      <c r="H123" s="10" t="s">
        <v>158</v>
      </c>
    </row>
    <row r="124" spans="1:8" ht="30" x14ac:dyDescent="0.25">
      <c r="A124" s="8" t="s">
        <v>133</v>
      </c>
      <c r="B124" s="8">
        <v>6</v>
      </c>
      <c r="C124" s="8">
        <v>6</v>
      </c>
      <c r="D124" s="8">
        <v>30</v>
      </c>
      <c r="E124" s="8">
        <v>30</v>
      </c>
      <c r="F124" s="9">
        <v>42830</v>
      </c>
      <c r="G124" s="8" t="s">
        <v>37</v>
      </c>
      <c r="H124" s="10" t="s">
        <v>154</v>
      </c>
    </row>
    <row r="125" spans="1:8" ht="60" x14ac:dyDescent="0.25">
      <c r="A125" s="8" t="s">
        <v>133</v>
      </c>
      <c r="B125" s="8">
        <v>9</v>
      </c>
      <c r="C125" s="8">
        <v>6</v>
      </c>
      <c r="D125" s="8">
        <v>500</v>
      </c>
      <c r="E125" s="8">
        <v>500</v>
      </c>
      <c r="F125" s="9">
        <v>42830</v>
      </c>
      <c r="G125" s="8" t="s">
        <v>47</v>
      </c>
      <c r="H125" s="10" t="s">
        <v>160</v>
      </c>
    </row>
    <row r="126" spans="1:8" ht="45" x14ac:dyDescent="0.25">
      <c r="A126" s="8" t="s">
        <v>133</v>
      </c>
      <c r="B126" s="8">
        <v>2</v>
      </c>
      <c r="C126" s="8">
        <v>7</v>
      </c>
      <c r="D126" s="8">
        <v>435</v>
      </c>
      <c r="E126" s="8">
        <v>435</v>
      </c>
      <c r="F126" s="9">
        <v>42831</v>
      </c>
      <c r="G126" s="8" t="s">
        <v>9</v>
      </c>
      <c r="H126" s="10" t="s">
        <v>134</v>
      </c>
    </row>
    <row r="127" spans="1:8" ht="30" x14ac:dyDescent="0.25">
      <c r="A127" s="8" t="s">
        <v>133</v>
      </c>
      <c r="B127" s="8">
        <v>11</v>
      </c>
      <c r="C127" s="8">
        <v>7</v>
      </c>
      <c r="D127" s="8">
        <v>50</v>
      </c>
      <c r="E127" s="8">
        <v>50</v>
      </c>
      <c r="F127" s="9">
        <v>42831</v>
      </c>
      <c r="G127" s="8" t="s">
        <v>64</v>
      </c>
      <c r="H127" s="10" t="s">
        <v>166</v>
      </c>
    </row>
    <row r="128" spans="1:8" ht="30" x14ac:dyDescent="0.25">
      <c r="A128" s="8" t="s">
        <v>133</v>
      </c>
      <c r="B128" s="8">
        <v>11</v>
      </c>
      <c r="C128" s="8">
        <v>8</v>
      </c>
      <c r="D128" s="8">
        <v>385</v>
      </c>
      <c r="E128" s="8">
        <v>385</v>
      </c>
      <c r="F128" s="9">
        <v>42832</v>
      </c>
      <c r="G128" s="8" t="s">
        <v>64</v>
      </c>
      <c r="H128" s="10" t="s">
        <v>167</v>
      </c>
    </row>
    <row r="129" spans="1:8" ht="30" x14ac:dyDescent="0.25">
      <c r="A129" s="8" t="s">
        <v>133</v>
      </c>
      <c r="B129" s="8">
        <v>2</v>
      </c>
      <c r="C129" s="8">
        <v>9</v>
      </c>
      <c r="D129" s="8">
        <v>100</v>
      </c>
      <c r="E129" s="8">
        <v>100</v>
      </c>
      <c r="F129" s="9">
        <v>42833</v>
      </c>
      <c r="G129" s="8" t="s">
        <v>9</v>
      </c>
      <c r="H129" s="10" t="s">
        <v>135</v>
      </c>
    </row>
    <row r="130" spans="1:8" ht="30" x14ac:dyDescent="0.25">
      <c r="A130" s="8" t="s">
        <v>133</v>
      </c>
      <c r="B130" s="8">
        <v>4</v>
      </c>
      <c r="C130" s="8">
        <v>9</v>
      </c>
      <c r="D130" s="8">
        <v>1688</v>
      </c>
      <c r="E130" s="8">
        <v>1688</v>
      </c>
      <c r="F130" s="9">
        <v>42833</v>
      </c>
      <c r="G130" s="8" t="s">
        <v>20</v>
      </c>
      <c r="H130" s="10" t="s">
        <v>149</v>
      </c>
    </row>
    <row r="131" spans="1:8" ht="30" x14ac:dyDescent="0.25">
      <c r="A131" s="8" t="s">
        <v>133</v>
      </c>
      <c r="B131" s="8">
        <v>11</v>
      </c>
      <c r="C131" s="8">
        <v>9</v>
      </c>
      <c r="D131" s="8">
        <v>289</v>
      </c>
      <c r="E131" s="8">
        <v>289</v>
      </c>
      <c r="F131" s="9">
        <v>42833</v>
      </c>
      <c r="G131" s="8" t="s">
        <v>64</v>
      </c>
      <c r="H131" s="10" t="s">
        <v>168</v>
      </c>
    </row>
    <row r="132" spans="1:8" ht="30" x14ac:dyDescent="0.25">
      <c r="A132" s="8" t="s">
        <v>133</v>
      </c>
      <c r="B132" s="8">
        <v>12</v>
      </c>
      <c r="C132" s="8">
        <v>9</v>
      </c>
      <c r="D132" s="8">
        <v>365</v>
      </c>
      <c r="E132" s="8">
        <v>365</v>
      </c>
      <c r="F132" s="9">
        <v>42833</v>
      </c>
      <c r="G132" s="8" t="s">
        <v>101</v>
      </c>
      <c r="H132" s="10" t="s">
        <v>173</v>
      </c>
    </row>
    <row r="133" spans="1:8" ht="30" x14ac:dyDescent="0.25">
      <c r="A133" s="8" t="s">
        <v>133</v>
      </c>
      <c r="B133" s="8">
        <v>6</v>
      </c>
      <c r="C133" s="8">
        <v>10</v>
      </c>
      <c r="D133" s="8">
        <v>20</v>
      </c>
      <c r="E133" s="8">
        <v>20</v>
      </c>
      <c r="F133" s="9">
        <v>42834</v>
      </c>
      <c r="G133" s="8" t="s">
        <v>37</v>
      </c>
      <c r="H133" s="10" t="s">
        <v>41</v>
      </c>
    </row>
    <row r="134" spans="1:8" ht="30" x14ac:dyDescent="0.25">
      <c r="A134" s="8" t="s">
        <v>133</v>
      </c>
      <c r="B134" s="8">
        <v>11</v>
      </c>
      <c r="C134" s="8">
        <v>10</v>
      </c>
      <c r="D134" s="8">
        <v>85</v>
      </c>
      <c r="E134" s="8">
        <v>85</v>
      </c>
      <c r="F134" s="9">
        <v>42834</v>
      </c>
      <c r="G134" s="8" t="s">
        <v>64</v>
      </c>
      <c r="H134" s="10" t="s">
        <v>169</v>
      </c>
    </row>
    <row r="135" spans="1:8" ht="30" x14ac:dyDescent="0.25">
      <c r="A135" s="8" t="s">
        <v>133</v>
      </c>
      <c r="B135" s="8">
        <v>2</v>
      </c>
      <c r="C135" s="8">
        <v>11</v>
      </c>
      <c r="D135" s="8">
        <v>70</v>
      </c>
      <c r="E135" s="8">
        <v>70</v>
      </c>
      <c r="F135" s="9">
        <v>42835</v>
      </c>
      <c r="G135" s="8" t="s">
        <v>9</v>
      </c>
      <c r="H135" s="10" t="s">
        <v>136</v>
      </c>
    </row>
    <row r="136" spans="1:8" ht="30" x14ac:dyDescent="0.25">
      <c r="A136" s="8" t="s">
        <v>133</v>
      </c>
      <c r="B136" s="8">
        <v>11</v>
      </c>
      <c r="C136" s="8">
        <v>11</v>
      </c>
      <c r="D136" s="8">
        <v>50</v>
      </c>
      <c r="E136" s="8">
        <v>50</v>
      </c>
      <c r="F136" s="9">
        <v>42835</v>
      </c>
      <c r="G136" s="8" t="s">
        <v>64</v>
      </c>
      <c r="H136" s="10" t="s">
        <v>170</v>
      </c>
    </row>
    <row r="137" spans="1:8" ht="30" x14ac:dyDescent="0.25">
      <c r="A137" s="8" t="s">
        <v>133</v>
      </c>
      <c r="B137" s="8">
        <v>2</v>
      </c>
      <c r="C137" s="8">
        <v>12</v>
      </c>
      <c r="D137" s="8">
        <v>200</v>
      </c>
      <c r="E137" s="8">
        <v>200</v>
      </c>
      <c r="F137" s="9">
        <v>42836</v>
      </c>
      <c r="G137" s="8" t="s">
        <v>9</v>
      </c>
      <c r="H137" s="10" t="s">
        <v>137</v>
      </c>
    </row>
    <row r="138" spans="1:8" ht="45" x14ac:dyDescent="0.25">
      <c r="A138" s="8" t="s">
        <v>133</v>
      </c>
      <c r="B138" s="8">
        <v>6</v>
      </c>
      <c r="C138" s="8">
        <v>12</v>
      </c>
      <c r="D138" s="8">
        <v>710</v>
      </c>
      <c r="E138" s="8">
        <v>710</v>
      </c>
      <c r="F138" s="9">
        <v>42836</v>
      </c>
      <c r="G138" s="8" t="s">
        <v>37</v>
      </c>
      <c r="H138" s="10" t="s">
        <v>155</v>
      </c>
    </row>
    <row r="139" spans="1:8" ht="30" x14ac:dyDescent="0.25">
      <c r="A139" s="8" t="s">
        <v>133</v>
      </c>
      <c r="B139" s="8">
        <v>9</v>
      </c>
      <c r="C139" s="8">
        <v>12</v>
      </c>
      <c r="D139" s="8">
        <v>20</v>
      </c>
      <c r="E139" s="8">
        <v>20</v>
      </c>
      <c r="F139" s="9">
        <v>42836</v>
      </c>
      <c r="G139" s="8" t="s">
        <v>47</v>
      </c>
      <c r="H139" s="10" t="s">
        <v>161</v>
      </c>
    </row>
    <row r="140" spans="1:8" ht="30" x14ac:dyDescent="0.25">
      <c r="A140" s="8" t="s">
        <v>133</v>
      </c>
      <c r="B140" s="8">
        <v>10</v>
      </c>
      <c r="C140" s="8">
        <v>12</v>
      </c>
      <c r="D140" s="8">
        <v>500</v>
      </c>
      <c r="E140" s="8">
        <v>500</v>
      </c>
      <c r="F140" s="9">
        <v>42836</v>
      </c>
      <c r="G140" s="8" t="s">
        <v>58</v>
      </c>
      <c r="H140" s="10" t="s">
        <v>165</v>
      </c>
    </row>
    <row r="141" spans="1:8" ht="30" x14ac:dyDescent="0.25">
      <c r="A141" s="8" t="s">
        <v>133</v>
      </c>
      <c r="B141" s="8">
        <v>9</v>
      </c>
      <c r="C141" s="8">
        <v>13</v>
      </c>
      <c r="D141" s="8">
        <v>20</v>
      </c>
      <c r="E141" s="8">
        <v>20</v>
      </c>
      <c r="F141" s="9">
        <v>42837</v>
      </c>
      <c r="G141" s="8" t="s">
        <v>47</v>
      </c>
      <c r="H141" s="10" t="s">
        <v>161</v>
      </c>
    </row>
    <row r="142" spans="1:8" ht="45" x14ac:dyDescent="0.25">
      <c r="A142" s="8" t="s">
        <v>133</v>
      </c>
      <c r="B142" s="8">
        <v>2</v>
      </c>
      <c r="C142" s="8">
        <v>14</v>
      </c>
      <c r="D142" s="8">
        <v>1200</v>
      </c>
      <c r="E142" s="8">
        <v>1200</v>
      </c>
      <c r="F142" s="9">
        <v>42838</v>
      </c>
      <c r="G142" s="8" t="s">
        <v>9</v>
      </c>
      <c r="H142" s="10" t="s">
        <v>138</v>
      </c>
    </row>
    <row r="143" spans="1:8" ht="30" x14ac:dyDescent="0.25">
      <c r="A143" s="8" t="s">
        <v>133</v>
      </c>
      <c r="B143" s="8">
        <v>3</v>
      </c>
      <c r="C143" s="8">
        <v>14</v>
      </c>
      <c r="D143" s="8">
        <v>419</v>
      </c>
      <c r="E143" s="8">
        <v>419</v>
      </c>
      <c r="F143" s="9">
        <v>42838</v>
      </c>
      <c r="G143" s="8" t="s">
        <v>13</v>
      </c>
      <c r="H143" s="10" t="s">
        <v>143</v>
      </c>
    </row>
    <row r="144" spans="1:8" ht="30" x14ac:dyDescent="0.25">
      <c r="A144" s="8" t="s">
        <v>133</v>
      </c>
      <c r="B144" s="8">
        <v>9</v>
      </c>
      <c r="C144" s="8">
        <v>14</v>
      </c>
      <c r="D144" s="8">
        <v>20</v>
      </c>
      <c r="E144" s="8">
        <v>20</v>
      </c>
      <c r="F144" s="9">
        <v>42838</v>
      </c>
      <c r="G144" s="8" t="s">
        <v>47</v>
      </c>
      <c r="H144" s="10" t="s">
        <v>161</v>
      </c>
    </row>
    <row r="145" spans="1:8" ht="45" x14ac:dyDescent="0.25">
      <c r="A145" s="8" t="s">
        <v>133</v>
      </c>
      <c r="B145" s="8">
        <v>6</v>
      </c>
      <c r="C145" s="8">
        <v>15</v>
      </c>
      <c r="D145" s="8">
        <v>2200</v>
      </c>
      <c r="E145" s="8">
        <v>2200</v>
      </c>
      <c r="F145" s="9">
        <v>42839</v>
      </c>
      <c r="G145" s="8" t="s">
        <v>37</v>
      </c>
      <c r="H145" s="10" t="s">
        <v>156</v>
      </c>
    </row>
    <row r="146" spans="1:8" ht="30" x14ac:dyDescent="0.25">
      <c r="A146" s="8" t="s">
        <v>133</v>
      </c>
      <c r="B146" s="8">
        <v>4</v>
      </c>
      <c r="C146" s="8">
        <v>16</v>
      </c>
      <c r="D146" s="8">
        <v>264</v>
      </c>
      <c r="E146" s="8">
        <v>264</v>
      </c>
      <c r="F146" s="9">
        <v>42840</v>
      </c>
      <c r="G146" s="8" t="s">
        <v>20</v>
      </c>
      <c r="H146" s="10" t="s">
        <v>150</v>
      </c>
    </row>
    <row r="147" spans="1:8" ht="45" x14ac:dyDescent="0.25">
      <c r="A147" s="8" t="s">
        <v>133</v>
      </c>
      <c r="B147" s="8">
        <v>3</v>
      </c>
      <c r="C147" s="8">
        <v>17</v>
      </c>
      <c r="D147" s="8">
        <v>30</v>
      </c>
      <c r="E147" s="8">
        <v>30</v>
      </c>
      <c r="F147" s="9">
        <v>42841</v>
      </c>
      <c r="G147" s="8" t="s">
        <v>13</v>
      </c>
      <c r="H147" s="10" t="s">
        <v>144</v>
      </c>
    </row>
    <row r="148" spans="1:8" ht="30" x14ac:dyDescent="0.25">
      <c r="A148" s="8" t="s">
        <v>133</v>
      </c>
      <c r="B148" s="8">
        <v>6</v>
      </c>
      <c r="C148" s="8">
        <v>17</v>
      </c>
      <c r="D148" s="8">
        <v>10</v>
      </c>
      <c r="E148" s="8">
        <v>10</v>
      </c>
      <c r="F148" s="9">
        <v>42841</v>
      </c>
      <c r="G148" s="8" t="s">
        <v>37</v>
      </c>
      <c r="H148" s="10" t="s">
        <v>157</v>
      </c>
    </row>
    <row r="149" spans="1:8" ht="30" x14ac:dyDescent="0.25">
      <c r="A149" s="8" t="s">
        <v>133</v>
      </c>
      <c r="B149" s="8">
        <v>11</v>
      </c>
      <c r="C149" s="8">
        <v>17</v>
      </c>
      <c r="D149" s="8">
        <v>10</v>
      </c>
      <c r="E149" s="8">
        <v>10</v>
      </c>
      <c r="F149" s="9">
        <v>42841</v>
      </c>
      <c r="G149" s="8" t="s">
        <v>64</v>
      </c>
      <c r="H149" s="10" t="s">
        <v>171</v>
      </c>
    </row>
    <row r="150" spans="1:8" ht="30" x14ac:dyDescent="0.25">
      <c r="A150" s="8" t="s">
        <v>133</v>
      </c>
      <c r="B150" s="8">
        <v>5</v>
      </c>
      <c r="C150" s="8">
        <v>18</v>
      </c>
      <c r="D150" s="8">
        <v>10</v>
      </c>
      <c r="E150" s="8">
        <v>10</v>
      </c>
      <c r="F150" s="9">
        <v>42842</v>
      </c>
      <c r="G150" s="8" t="s">
        <v>27</v>
      </c>
      <c r="H150" s="10" t="s">
        <v>152</v>
      </c>
    </row>
    <row r="151" spans="1:8" ht="30" x14ac:dyDescent="0.25">
      <c r="A151" s="8" t="s">
        <v>133</v>
      </c>
      <c r="B151" s="8">
        <v>9</v>
      </c>
      <c r="C151" s="8">
        <v>24</v>
      </c>
      <c r="D151" s="8">
        <v>50</v>
      </c>
      <c r="E151" s="8">
        <v>50</v>
      </c>
      <c r="F151" s="9">
        <v>42848</v>
      </c>
      <c r="G151" s="8" t="s">
        <v>47</v>
      </c>
      <c r="H151" s="10" t="s">
        <v>162</v>
      </c>
    </row>
    <row r="152" spans="1:8" ht="30" x14ac:dyDescent="0.25">
      <c r="A152" s="8" t="s">
        <v>133</v>
      </c>
      <c r="B152" s="8">
        <v>3</v>
      </c>
      <c r="C152" s="8">
        <v>25</v>
      </c>
      <c r="D152" s="8">
        <v>290</v>
      </c>
      <c r="E152" s="8">
        <v>290</v>
      </c>
      <c r="F152" s="9">
        <v>42849</v>
      </c>
      <c r="G152" s="8" t="s">
        <v>13</v>
      </c>
      <c r="H152" s="10" t="s">
        <v>145</v>
      </c>
    </row>
    <row r="153" spans="1:8" ht="45" x14ac:dyDescent="0.25">
      <c r="A153" s="8" t="s">
        <v>133</v>
      </c>
      <c r="B153" s="8">
        <v>3</v>
      </c>
      <c r="C153" s="8">
        <v>27</v>
      </c>
      <c r="D153" s="8">
        <v>25</v>
      </c>
      <c r="E153" s="8">
        <v>25</v>
      </c>
      <c r="F153" s="9">
        <v>42851</v>
      </c>
      <c r="G153" s="8" t="s">
        <v>13</v>
      </c>
      <c r="H153" s="10" t="s">
        <v>146</v>
      </c>
    </row>
    <row r="154" spans="1:8" ht="30" x14ac:dyDescent="0.25">
      <c r="A154" s="8" t="s">
        <v>133</v>
      </c>
      <c r="B154" s="8">
        <v>5</v>
      </c>
      <c r="C154" s="8">
        <v>27</v>
      </c>
      <c r="D154" s="8">
        <v>141</v>
      </c>
      <c r="E154" s="8">
        <v>141</v>
      </c>
      <c r="F154" s="9">
        <v>42851</v>
      </c>
      <c r="G154" s="8" t="s">
        <v>27</v>
      </c>
      <c r="H154" s="10" t="s">
        <v>153</v>
      </c>
    </row>
    <row r="155" spans="1:8" ht="30" x14ac:dyDescent="0.25">
      <c r="A155" s="8" t="s">
        <v>133</v>
      </c>
      <c r="B155" s="8">
        <v>9</v>
      </c>
      <c r="C155" s="8">
        <v>27</v>
      </c>
      <c r="D155" s="8">
        <v>100</v>
      </c>
      <c r="E155" s="8">
        <v>100</v>
      </c>
      <c r="F155" s="9">
        <v>42851</v>
      </c>
      <c r="G155" s="8" t="s">
        <v>47</v>
      </c>
      <c r="H155" s="10" t="s">
        <v>163</v>
      </c>
    </row>
    <row r="156" spans="1:8" ht="30" x14ac:dyDescent="0.25">
      <c r="A156" s="8" t="s">
        <v>133</v>
      </c>
      <c r="B156" s="8">
        <v>11</v>
      </c>
      <c r="C156" s="8">
        <v>28</v>
      </c>
      <c r="D156" s="8">
        <v>836</v>
      </c>
      <c r="E156" s="8">
        <v>836</v>
      </c>
      <c r="F156" s="9">
        <v>42852</v>
      </c>
      <c r="G156" s="8" t="s">
        <v>64</v>
      </c>
      <c r="H156" s="10" t="s">
        <v>172</v>
      </c>
    </row>
    <row r="157" spans="1:8" ht="30" x14ac:dyDescent="0.25">
      <c r="A157" s="8" t="s">
        <v>133</v>
      </c>
      <c r="B157" s="8">
        <v>2</v>
      </c>
      <c r="C157" s="8">
        <v>29</v>
      </c>
      <c r="D157" s="8">
        <v>490</v>
      </c>
      <c r="E157" s="8">
        <v>490</v>
      </c>
      <c r="F157" s="9">
        <v>42853</v>
      </c>
      <c r="G157" s="8" t="s">
        <v>9</v>
      </c>
      <c r="H157" s="10" t="s">
        <v>139</v>
      </c>
    </row>
    <row r="158" spans="1:8" ht="30" x14ac:dyDescent="0.25">
      <c r="A158" s="8" t="s">
        <v>133</v>
      </c>
      <c r="B158" s="8">
        <v>3</v>
      </c>
      <c r="C158" s="8">
        <v>29</v>
      </c>
      <c r="D158" s="8">
        <v>310</v>
      </c>
      <c r="E158" s="8">
        <v>310</v>
      </c>
      <c r="F158" s="9">
        <v>42853</v>
      </c>
      <c r="G158" s="8" t="s">
        <v>13</v>
      </c>
      <c r="H158" s="10" t="s">
        <v>147</v>
      </c>
    </row>
    <row r="159" spans="1:8" ht="30" x14ac:dyDescent="0.25">
      <c r="A159" s="8" t="s">
        <v>133</v>
      </c>
      <c r="B159" s="8">
        <v>2</v>
      </c>
      <c r="C159" s="8">
        <v>31</v>
      </c>
      <c r="D159" s="8">
        <v>215</v>
      </c>
      <c r="E159" s="8">
        <v>215</v>
      </c>
      <c r="F159" s="9">
        <v>42855</v>
      </c>
      <c r="G159" s="8" t="s">
        <v>9</v>
      </c>
      <c r="H159" s="10" t="s">
        <v>140</v>
      </c>
    </row>
    <row r="160" spans="1:8" ht="30" x14ac:dyDescent="0.25">
      <c r="A160" s="8" t="s">
        <v>133</v>
      </c>
      <c r="B160" s="8">
        <v>9</v>
      </c>
      <c r="C160" s="8">
        <v>31</v>
      </c>
      <c r="D160" s="8">
        <v>290</v>
      </c>
      <c r="E160" s="8">
        <v>290</v>
      </c>
      <c r="F160" s="9">
        <v>42855</v>
      </c>
      <c r="G160" s="8" t="s">
        <v>47</v>
      </c>
      <c r="H160" s="10" t="s">
        <v>123</v>
      </c>
    </row>
    <row r="161" spans="1:8" ht="30" x14ac:dyDescent="0.25">
      <c r="A161" s="8" t="s">
        <v>174</v>
      </c>
      <c r="B161" s="8">
        <v>11</v>
      </c>
      <c r="C161" s="8">
        <v>3</v>
      </c>
      <c r="D161" s="8">
        <v>170</v>
      </c>
      <c r="E161" s="8">
        <v>170</v>
      </c>
      <c r="F161" s="9">
        <v>42857</v>
      </c>
      <c r="G161" s="8" t="s">
        <v>64</v>
      </c>
      <c r="H161" s="10" t="s">
        <v>210</v>
      </c>
    </row>
    <row r="162" spans="1:8" ht="45" x14ac:dyDescent="0.25">
      <c r="A162" s="8" t="s">
        <v>174</v>
      </c>
      <c r="B162" s="8">
        <v>11</v>
      </c>
      <c r="C162" s="8">
        <v>4</v>
      </c>
      <c r="D162" s="8">
        <v>1876</v>
      </c>
      <c r="E162" s="8">
        <v>1876</v>
      </c>
      <c r="F162" s="9">
        <v>42858</v>
      </c>
      <c r="G162" s="8" t="s">
        <v>64</v>
      </c>
      <c r="H162" s="10" t="s">
        <v>211</v>
      </c>
    </row>
    <row r="163" spans="1:8" ht="30" x14ac:dyDescent="0.25">
      <c r="A163" s="8" t="s">
        <v>174</v>
      </c>
      <c r="B163" s="8">
        <v>5</v>
      </c>
      <c r="C163" s="8">
        <v>5</v>
      </c>
      <c r="D163" s="8">
        <v>1599</v>
      </c>
      <c r="E163" s="8">
        <v>1599</v>
      </c>
      <c r="F163" s="9">
        <v>42859</v>
      </c>
      <c r="G163" s="8" t="s">
        <v>27</v>
      </c>
      <c r="H163" s="10" t="s">
        <v>192</v>
      </c>
    </row>
    <row r="164" spans="1:8" ht="30" x14ac:dyDescent="0.25">
      <c r="A164" s="8" t="s">
        <v>174</v>
      </c>
      <c r="B164" s="8">
        <v>9</v>
      </c>
      <c r="C164" s="8">
        <v>5</v>
      </c>
      <c r="D164" s="8">
        <v>493</v>
      </c>
      <c r="E164" s="8">
        <v>493</v>
      </c>
      <c r="F164" s="9">
        <v>42859</v>
      </c>
      <c r="G164" s="8" t="s">
        <v>47</v>
      </c>
      <c r="H164" s="10" t="s">
        <v>202</v>
      </c>
    </row>
    <row r="165" spans="1:8" ht="30" x14ac:dyDescent="0.25">
      <c r="A165" s="8" t="s">
        <v>174</v>
      </c>
      <c r="B165" s="8">
        <v>9</v>
      </c>
      <c r="C165" s="8">
        <v>6</v>
      </c>
      <c r="D165" s="8">
        <v>99</v>
      </c>
      <c r="E165" s="8">
        <v>99</v>
      </c>
      <c r="F165" s="9">
        <v>42860</v>
      </c>
      <c r="G165" s="8" t="s">
        <v>47</v>
      </c>
      <c r="H165" s="10" t="s">
        <v>203</v>
      </c>
    </row>
    <row r="166" spans="1:8" ht="30" x14ac:dyDescent="0.25">
      <c r="A166" s="8" t="s">
        <v>174</v>
      </c>
      <c r="B166" s="8">
        <v>4</v>
      </c>
      <c r="C166" s="8">
        <v>7</v>
      </c>
      <c r="D166" s="8">
        <v>500</v>
      </c>
      <c r="E166" s="8">
        <v>500</v>
      </c>
      <c r="F166" s="9">
        <v>42861</v>
      </c>
      <c r="G166" s="8" t="s">
        <v>20</v>
      </c>
      <c r="H166" s="10" t="s">
        <v>187</v>
      </c>
    </row>
    <row r="167" spans="1:8" ht="30" x14ac:dyDescent="0.25">
      <c r="A167" s="8" t="s">
        <v>174</v>
      </c>
      <c r="B167" s="8">
        <v>2</v>
      </c>
      <c r="C167" s="8">
        <v>9</v>
      </c>
      <c r="D167" s="8">
        <v>790</v>
      </c>
      <c r="E167" s="8">
        <v>790</v>
      </c>
      <c r="F167" s="9">
        <v>42863</v>
      </c>
      <c r="G167" s="8" t="s">
        <v>9</v>
      </c>
      <c r="H167" s="10" t="s">
        <v>175</v>
      </c>
    </row>
    <row r="168" spans="1:8" ht="45" x14ac:dyDescent="0.25">
      <c r="A168" s="8" t="s">
        <v>174</v>
      </c>
      <c r="B168" s="8">
        <v>3</v>
      </c>
      <c r="C168" s="8">
        <v>9</v>
      </c>
      <c r="D168" s="8">
        <v>204</v>
      </c>
      <c r="E168" s="8">
        <v>204</v>
      </c>
      <c r="F168" s="9">
        <v>42863</v>
      </c>
      <c r="G168" s="8" t="s">
        <v>13</v>
      </c>
      <c r="H168" s="10" t="s">
        <v>178</v>
      </c>
    </row>
    <row r="169" spans="1:8" ht="30" x14ac:dyDescent="0.25">
      <c r="A169" s="8" t="s">
        <v>174</v>
      </c>
      <c r="B169" s="8">
        <v>10</v>
      </c>
      <c r="C169" s="8">
        <v>11</v>
      </c>
      <c r="D169" s="8">
        <v>-100</v>
      </c>
      <c r="E169" s="8">
        <v>100</v>
      </c>
      <c r="F169" s="9">
        <v>42865</v>
      </c>
      <c r="G169" s="8" t="s">
        <v>58</v>
      </c>
      <c r="H169" s="10" t="s">
        <v>207</v>
      </c>
    </row>
    <row r="170" spans="1:8" ht="30" x14ac:dyDescent="0.25">
      <c r="A170" s="8" t="s">
        <v>174</v>
      </c>
      <c r="B170" s="8">
        <v>3</v>
      </c>
      <c r="C170" s="8">
        <v>12</v>
      </c>
      <c r="D170" s="8">
        <v>120</v>
      </c>
      <c r="E170" s="8">
        <v>120</v>
      </c>
      <c r="F170" s="9">
        <v>42866</v>
      </c>
      <c r="G170" s="8" t="s">
        <v>13</v>
      </c>
      <c r="H170" s="10" t="s">
        <v>179</v>
      </c>
    </row>
    <row r="171" spans="1:8" ht="30" x14ac:dyDescent="0.25">
      <c r="A171" s="8" t="s">
        <v>174</v>
      </c>
      <c r="B171" s="8">
        <v>6</v>
      </c>
      <c r="C171" s="8">
        <v>13</v>
      </c>
      <c r="D171" s="8">
        <v>16</v>
      </c>
      <c r="E171" s="8">
        <v>16</v>
      </c>
      <c r="F171" s="9">
        <v>42867</v>
      </c>
      <c r="G171" s="8" t="s">
        <v>37</v>
      </c>
      <c r="H171" s="10" t="s">
        <v>197</v>
      </c>
    </row>
    <row r="172" spans="1:8" ht="30" x14ac:dyDescent="0.25">
      <c r="A172" s="8" t="s">
        <v>174</v>
      </c>
      <c r="B172" s="8">
        <v>10</v>
      </c>
      <c r="C172" s="8">
        <v>13</v>
      </c>
      <c r="D172" s="8">
        <v>100</v>
      </c>
      <c r="E172" s="8">
        <v>100</v>
      </c>
      <c r="F172" s="9">
        <v>42867</v>
      </c>
      <c r="G172" s="8" t="s">
        <v>58</v>
      </c>
      <c r="H172" s="10" t="s">
        <v>208</v>
      </c>
    </row>
    <row r="173" spans="1:8" ht="30" x14ac:dyDescent="0.25">
      <c r="A173" s="8" t="s">
        <v>174</v>
      </c>
      <c r="B173" s="8">
        <v>4</v>
      </c>
      <c r="C173" s="8">
        <v>14</v>
      </c>
      <c r="D173" s="8">
        <v>300</v>
      </c>
      <c r="E173" s="8">
        <v>300</v>
      </c>
      <c r="F173" s="9">
        <v>42868</v>
      </c>
      <c r="G173" s="8" t="s">
        <v>20</v>
      </c>
      <c r="H173" s="10" t="s">
        <v>188</v>
      </c>
    </row>
    <row r="174" spans="1:8" ht="30" x14ac:dyDescent="0.25">
      <c r="A174" s="8" t="s">
        <v>174</v>
      </c>
      <c r="B174" s="8">
        <v>9</v>
      </c>
      <c r="C174" s="8">
        <v>14</v>
      </c>
      <c r="D174" s="8">
        <v>200</v>
      </c>
      <c r="E174" s="8">
        <v>200</v>
      </c>
      <c r="F174" s="9">
        <v>42868</v>
      </c>
      <c r="G174" s="8" t="s">
        <v>47</v>
      </c>
      <c r="H174" s="10" t="s">
        <v>91</v>
      </c>
    </row>
    <row r="175" spans="1:8" ht="30" x14ac:dyDescent="0.25">
      <c r="A175" s="8" t="s">
        <v>174</v>
      </c>
      <c r="B175" s="8">
        <v>12</v>
      </c>
      <c r="C175" s="8">
        <v>14</v>
      </c>
      <c r="D175" s="8">
        <v>104</v>
      </c>
      <c r="E175" s="8">
        <v>104</v>
      </c>
      <c r="F175" s="9">
        <v>42868</v>
      </c>
      <c r="G175" s="8" t="s">
        <v>101</v>
      </c>
      <c r="H175" s="10" t="s">
        <v>216</v>
      </c>
    </row>
    <row r="176" spans="1:8" ht="30" x14ac:dyDescent="0.25">
      <c r="A176" s="8" t="s">
        <v>174</v>
      </c>
      <c r="B176" s="8">
        <v>3</v>
      </c>
      <c r="C176" s="8">
        <v>15</v>
      </c>
      <c r="D176" s="8">
        <v>50</v>
      </c>
      <c r="E176" s="8">
        <v>50</v>
      </c>
      <c r="F176" s="9">
        <v>42869</v>
      </c>
      <c r="G176" s="8" t="s">
        <v>13</v>
      </c>
      <c r="H176" s="10" t="s">
        <v>180</v>
      </c>
    </row>
    <row r="177" spans="1:8" ht="30" x14ac:dyDescent="0.25">
      <c r="A177" s="8" t="s">
        <v>174</v>
      </c>
      <c r="B177" s="8">
        <v>9</v>
      </c>
      <c r="C177" s="8">
        <v>15</v>
      </c>
      <c r="D177" s="8">
        <v>100</v>
      </c>
      <c r="E177" s="8">
        <v>100</v>
      </c>
      <c r="F177" s="9">
        <v>42869</v>
      </c>
      <c r="G177" s="8" t="s">
        <v>47</v>
      </c>
      <c r="H177" s="10" t="s">
        <v>204</v>
      </c>
    </row>
    <row r="178" spans="1:8" ht="30" x14ac:dyDescent="0.25">
      <c r="A178" s="8" t="s">
        <v>174</v>
      </c>
      <c r="B178" s="8">
        <v>2</v>
      </c>
      <c r="C178" s="8">
        <v>16</v>
      </c>
      <c r="D178" s="8">
        <v>500</v>
      </c>
      <c r="E178" s="8">
        <v>500</v>
      </c>
      <c r="F178" s="9">
        <v>42870</v>
      </c>
      <c r="G178" s="8" t="s">
        <v>9</v>
      </c>
      <c r="H178" s="10" t="s">
        <v>176</v>
      </c>
    </row>
    <row r="179" spans="1:8" ht="30" x14ac:dyDescent="0.25">
      <c r="A179" s="8" t="s">
        <v>174</v>
      </c>
      <c r="B179" s="8">
        <v>5</v>
      </c>
      <c r="C179" s="8">
        <v>16</v>
      </c>
      <c r="D179" s="8">
        <v>700</v>
      </c>
      <c r="E179" s="8">
        <v>700</v>
      </c>
      <c r="F179" s="9">
        <v>42870</v>
      </c>
      <c r="G179" s="8" t="s">
        <v>27</v>
      </c>
      <c r="H179" s="10" t="s">
        <v>193</v>
      </c>
    </row>
    <row r="180" spans="1:8" ht="30" x14ac:dyDescent="0.25">
      <c r="A180" s="8" t="s">
        <v>174</v>
      </c>
      <c r="B180" s="8">
        <v>11</v>
      </c>
      <c r="C180" s="8">
        <v>16</v>
      </c>
      <c r="D180" s="8">
        <v>223</v>
      </c>
      <c r="E180" s="8">
        <v>223</v>
      </c>
      <c r="F180" s="9">
        <v>42870</v>
      </c>
      <c r="G180" s="8" t="s">
        <v>64</v>
      </c>
      <c r="H180" s="10" t="s">
        <v>212</v>
      </c>
    </row>
    <row r="181" spans="1:8" ht="30" x14ac:dyDescent="0.25">
      <c r="A181" s="8" t="s">
        <v>174</v>
      </c>
      <c r="B181" s="8">
        <v>4</v>
      </c>
      <c r="C181" s="8">
        <v>17</v>
      </c>
      <c r="D181" s="8">
        <v>1300</v>
      </c>
      <c r="E181" s="8">
        <v>1300</v>
      </c>
      <c r="F181" s="9">
        <v>42871</v>
      </c>
      <c r="G181" s="8" t="s">
        <v>20</v>
      </c>
      <c r="H181" s="10" t="s">
        <v>189</v>
      </c>
    </row>
    <row r="182" spans="1:8" ht="45" x14ac:dyDescent="0.25">
      <c r="A182" s="8" t="s">
        <v>174</v>
      </c>
      <c r="B182" s="8">
        <v>6</v>
      </c>
      <c r="C182" s="8">
        <v>17</v>
      </c>
      <c r="D182" s="8">
        <v>60</v>
      </c>
      <c r="E182" s="8">
        <v>60</v>
      </c>
      <c r="F182" s="9">
        <v>42871</v>
      </c>
      <c r="G182" s="8" t="s">
        <v>37</v>
      </c>
      <c r="H182" s="10" t="s">
        <v>198</v>
      </c>
    </row>
    <row r="183" spans="1:8" ht="60" x14ac:dyDescent="0.25">
      <c r="A183" s="8" t="s">
        <v>174</v>
      </c>
      <c r="B183" s="8">
        <v>3</v>
      </c>
      <c r="C183" s="8">
        <v>18</v>
      </c>
      <c r="D183" s="8">
        <v>140</v>
      </c>
      <c r="E183" s="8">
        <v>140</v>
      </c>
      <c r="F183" s="9">
        <v>42872</v>
      </c>
      <c r="G183" s="8" t="s">
        <v>13</v>
      </c>
      <c r="H183" s="10" t="s">
        <v>181</v>
      </c>
    </row>
    <row r="184" spans="1:8" ht="30" x14ac:dyDescent="0.25">
      <c r="A184" s="8" t="s">
        <v>174</v>
      </c>
      <c r="B184" s="8">
        <v>9</v>
      </c>
      <c r="C184" s="8">
        <v>18</v>
      </c>
      <c r="D184" s="8">
        <v>450</v>
      </c>
      <c r="E184" s="8">
        <v>450</v>
      </c>
      <c r="F184" s="9">
        <v>42872</v>
      </c>
      <c r="G184" s="8" t="s">
        <v>47</v>
      </c>
      <c r="H184" s="10" t="s">
        <v>205</v>
      </c>
    </row>
    <row r="185" spans="1:8" ht="60" x14ac:dyDescent="0.25">
      <c r="A185" s="8" t="s">
        <v>174</v>
      </c>
      <c r="B185" s="8">
        <v>3</v>
      </c>
      <c r="C185" s="8">
        <v>19</v>
      </c>
      <c r="D185" s="8">
        <v>35</v>
      </c>
      <c r="E185" s="8">
        <v>35</v>
      </c>
      <c r="F185" s="9">
        <v>42873</v>
      </c>
      <c r="G185" s="8" t="s">
        <v>13</v>
      </c>
      <c r="H185" s="10" t="s">
        <v>182</v>
      </c>
    </row>
    <row r="186" spans="1:8" ht="30" x14ac:dyDescent="0.25">
      <c r="A186" s="8" t="s">
        <v>174</v>
      </c>
      <c r="B186" s="8">
        <v>11</v>
      </c>
      <c r="C186" s="8">
        <v>19</v>
      </c>
      <c r="D186" s="8">
        <v>165</v>
      </c>
      <c r="E186" s="8">
        <v>165</v>
      </c>
      <c r="F186" s="9">
        <v>42873</v>
      </c>
      <c r="G186" s="8" t="s">
        <v>64</v>
      </c>
      <c r="H186" s="10" t="s">
        <v>213</v>
      </c>
    </row>
    <row r="187" spans="1:8" ht="45" x14ac:dyDescent="0.25">
      <c r="A187" s="8" t="s">
        <v>174</v>
      </c>
      <c r="B187" s="8">
        <v>3</v>
      </c>
      <c r="C187" s="8">
        <v>20</v>
      </c>
      <c r="D187" s="8">
        <v>35</v>
      </c>
      <c r="E187" s="8">
        <v>35</v>
      </c>
      <c r="F187" s="9">
        <v>42874</v>
      </c>
      <c r="G187" s="8" t="s">
        <v>13</v>
      </c>
      <c r="H187" s="10" t="s">
        <v>183</v>
      </c>
    </row>
    <row r="188" spans="1:8" ht="30" x14ac:dyDescent="0.25">
      <c r="A188" s="8" t="s">
        <v>174</v>
      </c>
      <c r="B188" s="8">
        <v>5</v>
      </c>
      <c r="C188" s="8">
        <v>20</v>
      </c>
      <c r="D188" s="8">
        <v>150</v>
      </c>
      <c r="E188" s="8">
        <v>150</v>
      </c>
      <c r="F188" s="9">
        <v>42874</v>
      </c>
      <c r="G188" s="8" t="s">
        <v>27</v>
      </c>
      <c r="H188" s="10" t="s">
        <v>194</v>
      </c>
    </row>
    <row r="189" spans="1:8" ht="30" x14ac:dyDescent="0.25">
      <c r="A189" s="8" t="s">
        <v>174</v>
      </c>
      <c r="B189" s="8">
        <v>9</v>
      </c>
      <c r="C189" s="8">
        <v>20</v>
      </c>
      <c r="D189" s="8">
        <v>200</v>
      </c>
      <c r="E189" s="8">
        <v>200</v>
      </c>
      <c r="F189" s="9">
        <v>42874</v>
      </c>
      <c r="G189" s="8" t="s">
        <v>47</v>
      </c>
      <c r="H189" s="10" t="s">
        <v>56</v>
      </c>
    </row>
    <row r="190" spans="1:8" ht="30" x14ac:dyDescent="0.25">
      <c r="A190" s="8" t="s">
        <v>174</v>
      </c>
      <c r="B190" s="8">
        <v>4</v>
      </c>
      <c r="C190" s="8">
        <v>24</v>
      </c>
      <c r="D190" s="8">
        <v>280</v>
      </c>
      <c r="E190" s="8">
        <v>280</v>
      </c>
      <c r="F190" s="9">
        <v>42878</v>
      </c>
      <c r="G190" s="8" t="s">
        <v>20</v>
      </c>
      <c r="H190" s="10" t="s">
        <v>190</v>
      </c>
    </row>
    <row r="191" spans="1:8" ht="30" x14ac:dyDescent="0.25">
      <c r="A191" s="8" t="s">
        <v>174</v>
      </c>
      <c r="B191" s="8">
        <v>6</v>
      </c>
      <c r="C191" s="8">
        <v>24</v>
      </c>
      <c r="D191" s="8">
        <v>50</v>
      </c>
      <c r="E191" s="8">
        <v>50</v>
      </c>
      <c r="F191" s="9">
        <v>42878</v>
      </c>
      <c r="G191" s="8" t="s">
        <v>37</v>
      </c>
      <c r="H191" s="10" t="s">
        <v>199</v>
      </c>
    </row>
    <row r="192" spans="1:8" ht="45" x14ac:dyDescent="0.25">
      <c r="A192" s="8" t="s">
        <v>174</v>
      </c>
      <c r="B192" s="8">
        <v>3</v>
      </c>
      <c r="C192" s="8">
        <v>25</v>
      </c>
      <c r="D192" s="8">
        <v>35</v>
      </c>
      <c r="E192" s="8">
        <v>35</v>
      </c>
      <c r="F192" s="9">
        <v>42879</v>
      </c>
      <c r="G192" s="8" t="s">
        <v>13</v>
      </c>
      <c r="H192" s="10" t="s">
        <v>184</v>
      </c>
    </row>
    <row r="193" spans="1:8" ht="30" x14ac:dyDescent="0.25">
      <c r="A193" s="8" t="s">
        <v>174</v>
      </c>
      <c r="B193" s="8">
        <v>2</v>
      </c>
      <c r="C193" s="8">
        <v>26</v>
      </c>
      <c r="D193" s="8">
        <v>160</v>
      </c>
      <c r="E193" s="8">
        <v>160</v>
      </c>
      <c r="F193" s="9">
        <v>42880</v>
      </c>
      <c r="G193" s="8" t="s">
        <v>9</v>
      </c>
      <c r="H193" s="10" t="s">
        <v>177</v>
      </c>
    </row>
    <row r="194" spans="1:8" ht="45" x14ac:dyDescent="0.25">
      <c r="A194" s="8" t="s">
        <v>174</v>
      </c>
      <c r="B194" s="8">
        <v>3</v>
      </c>
      <c r="C194" s="8">
        <v>26</v>
      </c>
      <c r="D194" s="8">
        <v>35</v>
      </c>
      <c r="E194" s="8">
        <v>35</v>
      </c>
      <c r="F194" s="9">
        <v>42880</v>
      </c>
      <c r="G194" s="8" t="s">
        <v>13</v>
      </c>
      <c r="H194" s="10" t="s">
        <v>184</v>
      </c>
    </row>
    <row r="195" spans="1:8" ht="45" x14ac:dyDescent="0.25">
      <c r="A195" s="8" t="s">
        <v>174</v>
      </c>
      <c r="B195" s="8">
        <v>3</v>
      </c>
      <c r="C195" s="8">
        <v>27</v>
      </c>
      <c r="D195" s="8">
        <v>35</v>
      </c>
      <c r="E195" s="8">
        <v>35</v>
      </c>
      <c r="F195" s="9">
        <v>42881</v>
      </c>
      <c r="G195" s="8" t="s">
        <v>13</v>
      </c>
      <c r="H195" s="10" t="s">
        <v>184</v>
      </c>
    </row>
    <row r="196" spans="1:8" ht="30" x14ac:dyDescent="0.25">
      <c r="A196" s="8" t="s">
        <v>174</v>
      </c>
      <c r="B196" s="8">
        <v>8</v>
      </c>
      <c r="C196" s="8">
        <v>27</v>
      </c>
      <c r="D196" s="8">
        <v>200</v>
      </c>
      <c r="E196" s="8">
        <v>200</v>
      </c>
      <c r="F196" s="9">
        <v>42881</v>
      </c>
      <c r="G196" s="8" t="s">
        <v>200</v>
      </c>
      <c r="H196" s="10" t="s">
        <v>201</v>
      </c>
    </row>
    <row r="197" spans="1:8" ht="30" x14ac:dyDescent="0.25">
      <c r="A197" s="8" t="s">
        <v>174</v>
      </c>
      <c r="B197" s="8">
        <v>11</v>
      </c>
      <c r="C197" s="8">
        <v>27</v>
      </c>
      <c r="D197" s="8">
        <v>300</v>
      </c>
      <c r="E197" s="8">
        <v>300</v>
      </c>
      <c r="F197" s="9">
        <v>42881</v>
      </c>
      <c r="G197" s="8" t="s">
        <v>64</v>
      </c>
      <c r="H197" s="10" t="s">
        <v>214</v>
      </c>
    </row>
    <row r="198" spans="1:8" ht="30" x14ac:dyDescent="0.25">
      <c r="A198" s="8" t="s">
        <v>174</v>
      </c>
      <c r="B198" s="8">
        <v>11</v>
      </c>
      <c r="C198" s="8">
        <v>28</v>
      </c>
      <c r="D198" s="8">
        <v>495</v>
      </c>
      <c r="E198" s="8">
        <v>495</v>
      </c>
      <c r="F198" s="9">
        <v>42882</v>
      </c>
      <c r="G198" s="8" t="s">
        <v>64</v>
      </c>
      <c r="H198" s="10" t="s">
        <v>215</v>
      </c>
    </row>
    <row r="199" spans="1:8" ht="45" x14ac:dyDescent="0.25">
      <c r="A199" s="8" t="s">
        <v>174</v>
      </c>
      <c r="B199" s="8">
        <v>3</v>
      </c>
      <c r="C199" s="8">
        <v>30</v>
      </c>
      <c r="D199" s="8">
        <v>35</v>
      </c>
      <c r="E199" s="8">
        <v>35</v>
      </c>
      <c r="F199" s="9">
        <v>42884</v>
      </c>
      <c r="G199" s="8" t="s">
        <v>13</v>
      </c>
      <c r="H199" s="10" t="s">
        <v>183</v>
      </c>
    </row>
    <row r="200" spans="1:8" ht="30" x14ac:dyDescent="0.25">
      <c r="A200" s="8" t="s">
        <v>174</v>
      </c>
      <c r="B200" s="8">
        <v>3</v>
      </c>
      <c r="C200" s="8">
        <v>31</v>
      </c>
      <c r="D200" s="8">
        <v>89</v>
      </c>
      <c r="E200" s="8">
        <v>89</v>
      </c>
      <c r="F200" s="9">
        <v>42885</v>
      </c>
      <c r="G200" s="8" t="s">
        <v>13</v>
      </c>
      <c r="H200" s="10" t="s">
        <v>185</v>
      </c>
    </row>
    <row r="201" spans="1:8" ht="30" x14ac:dyDescent="0.25">
      <c r="A201" s="8" t="s">
        <v>174</v>
      </c>
      <c r="B201" s="8">
        <v>4</v>
      </c>
      <c r="C201" s="8">
        <v>31</v>
      </c>
      <c r="D201" s="8">
        <v>150</v>
      </c>
      <c r="E201" s="8">
        <v>150</v>
      </c>
      <c r="F201" s="9">
        <v>42885</v>
      </c>
      <c r="G201" s="8" t="s">
        <v>20</v>
      </c>
      <c r="H201" s="10" t="s">
        <v>191</v>
      </c>
    </row>
    <row r="202" spans="1:8" ht="30" x14ac:dyDescent="0.25">
      <c r="A202" s="8" t="s">
        <v>174</v>
      </c>
      <c r="B202" s="8">
        <v>5</v>
      </c>
      <c r="C202" s="8">
        <v>31</v>
      </c>
      <c r="D202" s="8">
        <v>100</v>
      </c>
      <c r="E202" s="8">
        <v>100</v>
      </c>
      <c r="F202" s="9">
        <v>42885</v>
      </c>
      <c r="G202" s="8" t="s">
        <v>27</v>
      </c>
      <c r="H202" s="10" t="s">
        <v>195</v>
      </c>
    </row>
    <row r="203" spans="1:8" ht="30" x14ac:dyDescent="0.25">
      <c r="A203" s="8" t="s">
        <v>174</v>
      </c>
      <c r="B203" s="8">
        <v>10</v>
      </c>
      <c r="C203" s="8">
        <v>31</v>
      </c>
      <c r="D203" s="8">
        <v>210</v>
      </c>
      <c r="E203" s="8">
        <v>210</v>
      </c>
      <c r="F203" s="9">
        <v>42885</v>
      </c>
      <c r="G203" s="8" t="s">
        <v>58</v>
      </c>
      <c r="H203" s="10" t="s">
        <v>209</v>
      </c>
    </row>
    <row r="204" spans="1:8" ht="60" x14ac:dyDescent="0.25">
      <c r="A204" s="8" t="s">
        <v>174</v>
      </c>
      <c r="B204" s="8">
        <v>3</v>
      </c>
      <c r="C204" s="8">
        <v>32</v>
      </c>
      <c r="D204" s="8">
        <v>212</v>
      </c>
      <c r="E204" s="8">
        <v>212</v>
      </c>
      <c r="F204" s="9">
        <v>42886</v>
      </c>
      <c r="G204" s="8" t="s">
        <v>13</v>
      </c>
      <c r="H204" s="10" t="s">
        <v>186</v>
      </c>
    </row>
    <row r="205" spans="1:8" ht="30" x14ac:dyDescent="0.25">
      <c r="A205" s="8" t="s">
        <v>174</v>
      </c>
      <c r="B205" s="8">
        <v>5</v>
      </c>
      <c r="C205" s="8">
        <v>32</v>
      </c>
      <c r="D205" s="8">
        <v>-500</v>
      </c>
      <c r="E205" s="8">
        <v>500</v>
      </c>
      <c r="F205" s="9">
        <v>42886</v>
      </c>
      <c r="G205" s="8" t="s">
        <v>27</v>
      </c>
      <c r="H205" s="10" t="s">
        <v>196</v>
      </c>
    </row>
    <row r="206" spans="1:8" ht="30" x14ac:dyDescent="0.25">
      <c r="A206" s="8" t="s">
        <v>174</v>
      </c>
      <c r="B206" s="8">
        <v>6</v>
      </c>
      <c r="C206" s="8">
        <v>32</v>
      </c>
      <c r="D206" s="8">
        <v>20</v>
      </c>
      <c r="E206" s="8">
        <v>20</v>
      </c>
      <c r="F206" s="9">
        <v>42886</v>
      </c>
      <c r="G206" s="8" t="s">
        <v>37</v>
      </c>
      <c r="H206" s="10" t="s">
        <v>41</v>
      </c>
    </row>
    <row r="207" spans="1:8" ht="45" x14ac:dyDescent="0.25">
      <c r="A207" s="8" t="s">
        <v>174</v>
      </c>
      <c r="B207" s="8">
        <v>9</v>
      </c>
      <c r="C207" s="8">
        <v>32</v>
      </c>
      <c r="D207" s="8">
        <v>30</v>
      </c>
      <c r="E207" s="8">
        <v>30</v>
      </c>
      <c r="F207" s="9">
        <v>42886</v>
      </c>
      <c r="G207" s="8" t="s">
        <v>47</v>
      </c>
      <c r="H207" s="10" t="s">
        <v>206</v>
      </c>
    </row>
    <row r="208" spans="1:8" ht="30" x14ac:dyDescent="0.25">
      <c r="A208" s="8" t="s">
        <v>217</v>
      </c>
      <c r="B208" s="8">
        <v>2</v>
      </c>
      <c r="C208" s="8">
        <v>2</v>
      </c>
      <c r="D208" s="8">
        <v>1340</v>
      </c>
      <c r="E208" s="8">
        <v>1340</v>
      </c>
      <c r="F208" s="9">
        <v>42887</v>
      </c>
      <c r="G208" s="8" t="s">
        <v>9</v>
      </c>
      <c r="H208" s="10" t="s">
        <v>218</v>
      </c>
    </row>
    <row r="209" spans="1:8" ht="45" x14ac:dyDescent="0.25">
      <c r="A209" s="8" t="s">
        <v>217</v>
      </c>
      <c r="B209" s="8">
        <v>3</v>
      </c>
      <c r="C209" s="8">
        <v>2</v>
      </c>
      <c r="D209" s="8">
        <v>35</v>
      </c>
      <c r="E209" s="8">
        <v>35</v>
      </c>
      <c r="F209" s="9">
        <v>42887</v>
      </c>
      <c r="G209" s="8" t="s">
        <v>13</v>
      </c>
      <c r="H209" s="10" t="s">
        <v>183</v>
      </c>
    </row>
    <row r="210" spans="1:8" ht="30" x14ac:dyDescent="0.25">
      <c r="A210" s="8" t="s">
        <v>217</v>
      </c>
      <c r="B210" s="8">
        <v>4</v>
      </c>
      <c r="C210" s="8">
        <v>2</v>
      </c>
      <c r="D210" s="8">
        <v>60</v>
      </c>
      <c r="E210" s="8">
        <v>60</v>
      </c>
      <c r="F210" s="9">
        <v>42887</v>
      </c>
      <c r="G210" s="8" t="s">
        <v>20</v>
      </c>
      <c r="H210" s="10" t="s">
        <v>231</v>
      </c>
    </row>
    <row r="211" spans="1:8" ht="30" x14ac:dyDescent="0.25">
      <c r="A211" s="8" t="s">
        <v>217</v>
      </c>
      <c r="B211" s="8">
        <v>3</v>
      </c>
      <c r="C211" s="8">
        <v>4</v>
      </c>
      <c r="D211" s="8">
        <v>50</v>
      </c>
      <c r="E211" s="8">
        <v>50</v>
      </c>
      <c r="F211" s="9">
        <v>42889</v>
      </c>
      <c r="G211" s="8" t="s">
        <v>13</v>
      </c>
      <c r="H211" s="10" t="s">
        <v>221</v>
      </c>
    </row>
    <row r="212" spans="1:8" ht="60" x14ac:dyDescent="0.25">
      <c r="A212" s="8" t="s">
        <v>217</v>
      </c>
      <c r="B212" s="8">
        <v>3</v>
      </c>
      <c r="C212" s="8">
        <v>6</v>
      </c>
      <c r="D212" s="8">
        <v>45</v>
      </c>
      <c r="E212" s="8">
        <v>45</v>
      </c>
      <c r="F212" s="9">
        <v>42891</v>
      </c>
      <c r="G212" s="8" t="s">
        <v>13</v>
      </c>
      <c r="H212" s="10" t="s">
        <v>222</v>
      </c>
    </row>
    <row r="213" spans="1:8" ht="30" x14ac:dyDescent="0.25">
      <c r="A213" s="8" t="s">
        <v>217</v>
      </c>
      <c r="B213" s="8">
        <v>11</v>
      </c>
      <c r="C213" s="8">
        <v>6</v>
      </c>
      <c r="D213" s="8">
        <v>275</v>
      </c>
      <c r="E213" s="8">
        <v>275</v>
      </c>
      <c r="F213" s="9">
        <v>42891</v>
      </c>
      <c r="G213" s="8" t="s">
        <v>64</v>
      </c>
      <c r="H213" s="10" t="s">
        <v>142</v>
      </c>
    </row>
    <row r="214" spans="1:8" ht="30" x14ac:dyDescent="0.25">
      <c r="A214" s="8" t="s">
        <v>217</v>
      </c>
      <c r="B214" s="8">
        <v>6</v>
      </c>
      <c r="C214" s="8">
        <v>7</v>
      </c>
      <c r="D214" s="8">
        <v>50</v>
      </c>
      <c r="E214" s="8">
        <v>50</v>
      </c>
      <c r="F214" s="9">
        <v>42892</v>
      </c>
      <c r="G214" s="8" t="s">
        <v>37</v>
      </c>
      <c r="H214" s="10" t="s">
        <v>242</v>
      </c>
    </row>
    <row r="215" spans="1:8" ht="30" x14ac:dyDescent="0.25">
      <c r="A215" s="8" t="s">
        <v>217</v>
      </c>
      <c r="B215" s="8">
        <v>9</v>
      </c>
      <c r="C215" s="8">
        <v>7</v>
      </c>
      <c r="D215" s="8">
        <v>217</v>
      </c>
      <c r="E215" s="8">
        <v>217</v>
      </c>
      <c r="F215" s="9">
        <v>42892</v>
      </c>
      <c r="G215" s="8" t="s">
        <v>47</v>
      </c>
      <c r="H215" s="10" t="s">
        <v>249</v>
      </c>
    </row>
    <row r="216" spans="1:8" ht="30" x14ac:dyDescent="0.25">
      <c r="A216" s="8" t="s">
        <v>217</v>
      </c>
      <c r="B216" s="8">
        <v>11</v>
      </c>
      <c r="C216" s="8">
        <v>7</v>
      </c>
      <c r="D216" s="8">
        <v>265</v>
      </c>
      <c r="E216" s="8">
        <v>265</v>
      </c>
      <c r="F216" s="9">
        <v>42892</v>
      </c>
      <c r="G216" s="8" t="s">
        <v>64</v>
      </c>
      <c r="H216" s="10" t="s">
        <v>254</v>
      </c>
    </row>
    <row r="217" spans="1:8" ht="45" x14ac:dyDescent="0.25">
      <c r="A217" s="8" t="s">
        <v>217</v>
      </c>
      <c r="B217" s="8">
        <v>4</v>
      </c>
      <c r="C217" s="8">
        <v>8</v>
      </c>
      <c r="D217" s="8">
        <v>1100</v>
      </c>
      <c r="E217" s="8">
        <v>1100</v>
      </c>
      <c r="F217" s="9">
        <v>42893</v>
      </c>
      <c r="G217" s="8" t="s">
        <v>20</v>
      </c>
      <c r="H217" s="10" t="s">
        <v>232</v>
      </c>
    </row>
    <row r="218" spans="1:8" ht="45" x14ac:dyDescent="0.25">
      <c r="A218" s="8" t="s">
        <v>217</v>
      </c>
      <c r="B218" s="8">
        <v>9</v>
      </c>
      <c r="C218" s="8">
        <v>8</v>
      </c>
      <c r="D218" s="8">
        <v>550</v>
      </c>
      <c r="E218" s="8">
        <v>550</v>
      </c>
      <c r="F218" s="9">
        <v>42893</v>
      </c>
      <c r="G218" s="8" t="s">
        <v>47</v>
      </c>
      <c r="H218" s="10" t="s">
        <v>250</v>
      </c>
    </row>
    <row r="219" spans="1:8" ht="30" x14ac:dyDescent="0.25">
      <c r="A219" s="8" t="s">
        <v>217</v>
      </c>
      <c r="B219" s="8">
        <v>5</v>
      </c>
      <c r="C219" s="8">
        <v>9</v>
      </c>
      <c r="D219" s="8">
        <v>590</v>
      </c>
      <c r="E219" s="8">
        <v>590</v>
      </c>
      <c r="F219" s="9">
        <v>42894</v>
      </c>
      <c r="G219" s="8" t="s">
        <v>27</v>
      </c>
      <c r="H219" s="10" t="s">
        <v>239</v>
      </c>
    </row>
    <row r="220" spans="1:8" ht="30" x14ac:dyDescent="0.25">
      <c r="A220" s="8" t="s">
        <v>217</v>
      </c>
      <c r="B220" s="8">
        <v>6</v>
      </c>
      <c r="C220" s="8">
        <v>10</v>
      </c>
      <c r="D220" s="8">
        <v>40</v>
      </c>
      <c r="E220" s="8">
        <v>40</v>
      </c>
      <c r="F220" s="9">
        <v>42895</v>
      </c>
      <c r="G220" s="8" t="s">
        <v>37</v>
      </c>
      <c r="H220" s="10" t="s">
        <v>243</v>
      </c>
    </row>
    <row r="221" spans="1:8" ht="30" x14ac:dyDescent="0.25">
      <c r="A221" s="8" t="s">
        <v>217</v>
      </c>
      <c r="B221" s="8">
        <v>7</v>
      </c>
      <c r="C221" s="8">
        <v>10</v>
      </c>
      <c r="D221" s="8">
        <v>200</v>
      </c>
      <c r="E221" s="8">
        <v>200</v>
      </c>
      <c r="F221" s="9">
        <v>42895</v>
      </c>
      <c r="G221" s="8" t="s">
        <v>43</v>
      </c>
      <c r="H221" s="10" t="s">
        <v>248</v>
      </c>
    </row>
    <row r="222" spans="1:8" ht="30" x14ac:dyDescent="0.25">
      <c r="A222" s="8" t="s">
        <v>217</v>
      </c>
      <c r="B222" s="8">
        <v>9</v>
      </c>
      <c r="C222" s="8">
        <v>10</v>
      </c>
      <c r="D222" s="8">
        <v>280</v>
      </c>
      <c r="E222" s="8">
        <v>280</v>
      </c>
      <c r="F222" s="9">
        <v>42895</v>
      </c>
      <c r="G222" s="8" t="s">
        <v>47</v>
      </c>
      <c r="H222" s="10" t="s">
        <v>251</v>
      </c>
    </row>
    <row r="223" spans="1:8" ht="30" x14ac:dyDescent="0.25">
      <c r="A223" s="8" t="s">
        <v>217</v>
      </c>
      <c r="B223" s="8">
        <v>3</v>
      </c>
      <c r="C223" s="8">
        <v>11</v>
      </c>
      <c r="D223" s="8">
        <v>25</v>
      </c>
      <c r="E223" s="8">
        <v>25</v>
      </c>
      <c r="F223" s="9">
        <v>42896</v>
      </c>
      <c r="G223" s="8" t="s">
        <v>13</v>
      </c>
      <c r="H223" s="10" t="s">
        <v>223</v>
      </c>
    </row>
    <row r="224" spans="1:8" ht="30" x14ac:dyDescent="0.25">
      <c r="A224" s="8" t="s">
        <v>217</v>
      </c>
      <c r="B224" s="8">
        <v>4</v>
      </c>
      <c r="C224" s="8">
        <v>12</v>
      </c>
      <c r="D224" s="8">
        <v>194</v>
      </c>
      <c r="E224" s="8">
        <v>194</v>
      </c>
      <c r="F224" s="9">
        <v>42897</v>
      </c>
      <c r="G224" s="8" t="s">
        <v>20</v>
      </c>
      <c r="H224" s="10" t="s">
        <v>233</v>
      </c>
    </row>
    <row r="225" spans="1:8" ht="30" x14ac:dyDescent="0.25">
      <c r="A225" s="8" t="s">
        <v>217</v>
      </c>
      <c r="B225" s="8">
        <v>4</v>
      </c>
      <c r="C225" s="8">
        <v>13</v>
      </c>
      <c r="D225" s="8">
        <v>90</v>
      </c>
      <c r="E225" s="8">
        <v>90</v>
      </c>
      <c r="F225" s="9">
        <v>42898</v>
      </c>
      <c r="G225" s="8" t="s">
        <v>20</v>
      </c>
      <c r="H225" s="10" t="s">
        <v>234</v>
      </c>
    </row>
    <row r="226" spans="1:8" ht="30" x14ac:dyDescent="0.25">
      <c r="A226" s="8" t="s">
        <v>217</v>
      </c>
      <c r="B226" s="8">
        <v>5</v>
      </c>
      <c r="C226" s="8">
        <v>13</v>
      </c>
      <c r="D226" s="8">
        <v>2300</v>
      </c>
      <c r="E226" s="8">
        <v>2300</v>
      </c>
      <c r="F226" s="9">
        <v>42898</v>
      </c>
      <c r="G226" s="8" t="s">
        <v>27</v>
      </c>
      <c r="H226" s="10" t="s">
        <v>240</v>
      </c>
    </row>
    <row r="227" spans="1:8" ht="30" x14ac:dyDescent="0.25">
      <c r="A227" s="8" t="s">
        <v>217</v>
      </c>
      <c r="B227" s="8">
        <v>4</v>
      </c>
      <c r="C227" s="8">
        <v>14</v>
      </c>
      <c r="D227" s="8">
        <v>378</v>
      </c>
      <c r="E227" s="8">
        <v>378</v>
      </c>
      <c r="F227" s="9">
        <v>42899</v>
      </c>
      <c r="G227" s="8" t="s">
        <v>20</v>
      </c>
      <c r="H227" s="10" t="s">
        <v>235</v>
      </c>
    </row>
    <row r="228" spans="1:8" ht="30" x14ac:dyDescent="0.25">
      <c r="A228" s="8" t="s">
        <v>217</v>
      </c>
      <c r="B228" s="8">
        <v>6</v>
      </c>
      <c r="C228" s="8">
        <v>14</v>
      </c>
      <c r="D228" s="8">
        <v>10</v>
      </c>
      <c r="E228" s="8">
        <v>10</v>
      </c>
      <c r="F228" s="9">
        <v>42899</v>
      </c>
      <c r="G228" s="8" t="s">
        <v>37</v>
      </c>
      <c r="H228" s="10" t="s">
        <v>244</v>
      </c>
    </row>
    <row r="229" spans="1:8" ht="30" x14ac:dyDescent="0.25">
      <c r="A229" s="8" t="s">
        <v>217</v>
      </c>
      <c r="B229" s="8">
        <v>3</v>
      </c>
      <c r="C229" s="8">
        <v>16</v>
      </c>
      <c r="D229" s="8">
        <v>25</v>
      </c>
      <c r="E229" s="8">
        <v>25</v>
      </c>
      <c r="F229" s="9">
        <v>42901</v>
      </c>
      <c r="G229" s="8" t="s">
        <v>13</v>
      </c>
      <c r="H229" s="10" t="s">
        <v>223</v>
      </c>
    </row>
    <row r="230" spans="1:8" ht="30" x14ac:dyDescent="0.25">
      <c r="A230" s="8" t="s">
        <v>217</v>
      </c>
      <c r="B230" s="8">
        <v>3</v>
      </c>
      <c r="C230" s="8">
        <v>17</v>
      </c>
      <c r="D230" s="8">
        <v>10</v>
      </c>
      <c r="E230" s="8">
        <v>10</v>
      </c>
      <c r="F230" s="9">
        <v>42902</v>
      </c>
      <c r="G230" s="8" t="s">
        <v>13</v>
      </c>
      <c r="H230" s="10" t="s">
        <v>224</v>
      </c>
    </row>
    <row r="231" spans="1:8" ht="45" x14ac:dyDescent="0.25">
      <c r="A231" s="8" t="s">
        <v>217</v>
      </c>
      <c r="B231" s="8">
        <v>3</v>
      </c>
      <c r="C231" s="8">
        <v>19</v>
      </c>
      <c r="D231" s="8">
        <v>30</v>
      </c>
      <c r="E231" s="8">
        <v>30</v>
      </c>
      <c r="F231" s="9">
        <v>42904</v>
      </c>
      <c r="G231" s="8" t="s">
        <v>13</v>
      </c>
      <c r="H231" s="10" t="s">
        <v>225</v>
      </c>
    </row>
    <row r="232" spans="1:8" ht="30" x14ac:dyDescent="0.25">
      <c r="A232" s="8" t="s">
        <v>217</v>
      </c>
      <c r="B232" s="8">
        <v>3</v>
      </c>
      <c r="C232" s="8">
        <v>20</v>
      </c>
      <c r="D232" s="8">
        <v>240</v>
      </c>
      <c r="E232" s="8">
        <v>240</v>
      </c>
      <c r="F232" s="9">
        <v>42905</v>
      </c>
      <c r="G232" s="8" t="s">
        <v>13</v>
      </c>
      <c r="H232" s="10" t="s">
        <v>226</v>
      </c>
    </row>
    <row r="233" spans="1:8" ht="30" x14ac:dyDescent="0.25">
      <c r="A233" s="8" t="s">
        <v>217</v>
      </c>
      <c r="B233" s="8">
        <v>3</v>
      </c>
      <c r="C233" s="8">
        <v>21</v>
      </c>
      <c r="D233" s="8">
        <v>25</v>
      </c>
      <c r="E233" s="8">
        <v>25</v>
      </c>
      <c r="F233" s="9">
        <v>42906</v>
      </c>
      <c r="G233" s="8" t="s">
        <v>13</v>
      </c>
      <c r="H233" s="10" t="s">
        <v>223</v>
      </c>
    </row>
    <row r="234" spans="1:8" ht="30" x14ac:dyDescent="0.25">
      <c r="A234" s="8" t="s">
        <v>217</v>
      </c>
      <c r="B234" s="8">
        <v>3</v>
      </c>
      <c r="C234" s="8">
        <v>22</v>
      </c>
      <c r="D234" s="8">
        <v>10</v>
      </c>
      <c r="E234" s="8">
        <v>10</v>
      </c>
      <c r="F234" s="9">
        <v>42907</v>
      </c>
      <c r="G234" s="8" t="s">
        <v>13</v>
      </c>
      <c r="H234" s="10" t="s">
        <v>227</v>
      </c>
    </row>
    <row r="235" spans="1:8" ht="30" x14ac:dyDescent="0.25">
      <c r="A235" s="8" t="s">
        <v>217</v>
      </c>
      <c r="B235" s="8">
        <v>4</v>
      </c>
      <c r="C235" s="8">
        <v>22</v>
      </c>
      <c r="D235" s="8">
        <v>200</v>
      </c>
      <c r="E235" s="8">
        <v>200</v>
      </c>
      <c r="F235" s="9">
        <v>42907</v>
      </c>
      <c r="G235" s="8" t="s">
        <v>20</v>
      </c>
      <c r="H235" s="10" t="s">
        <v>236</v>
      </c>
    </row>
    <row r="236" spans="1:8" ht="30" x14ac:dyDescent="0.25">
      <c r="A236" s="8" t="s">
        <v>217</v>
      </c>
      <c r="B236" s="8">
        <v>6</v>
      </c>
      <c r="C236" s="8">
        <v>22</v>
      </c>
      <c r="D236" s="8">
        <v>40</v>
      </c>
      <c r="E236" s="8">
        <v>40</v>
      </c>
      <c r="F236" s="9">
        <v>42907</v>
      </c>
      <c r="G236" s="8" t="s">
        <v>37</v>
      </c>
      <c r="H236" s="10" t="s">
        <v>245</v>
      </c>
    </row>
    <row r="237" spans="1:8" ht="30" x14ac:dyDescent="0.25">
      <c r="A237" s="8" t="s">
        <v>217</v>
      </c>
      <c r="B237" s="8">
        <v>3</v>
      </c>
      <c r="C237" s="8">
        <v>23</v>
      </c>
      <c r="D237" s="8">
        <v>25</v>
      </c>
      <c r="E237" s="8">
        <v>25</v>
      </c>
      <c r="F237" s="9">
        <v>42908</v>
      </c>
      <c r="G237" s="8" t="s">
        <v>13</v>
      </c>
      <c r="H237" s="10" t="s">
        <v>228</v>
      </c>
    </row>
    <row r="238" spans="1:8" ht="30" x14ac:dyDescent="0.25">
      <c r="A238" s="8" t="s">
        <v>217</v>
      </c>
      <c r="B238" s="8">
        <v>9</v>
      </c>
      <c r="C238" s="8">
        <v>23</v>
      </c>
      <c r="D238" s="8">
        <v>220</v>
      </c>
      <c r="E238" s="8">
        <v>220</v>
      </c>
      <c r="F238" s="9">
        <v>42908</v>
      </c>
      <c r="G238" s="8" t="s">
        <v>47</v>
      </c>
      <c r="H238" s="10" t="s">
        <v>252</v>
      </c>
    </row>
    <row r="239" spans="1:8" ht="30" x14ac:dyDescent="0.25">
      <c r="A239" s="8" t="s">
        <v>217</v>
      </c>
      <c r="B239" s="8">
        <v>2</v>
      </c>
      <c r="C239" s="8">
        <v>24</v>
      </c>
      <c r="D239" s="8">
        <v>1014</v>
      </c>
      <c r="E239" s="8">
        <v>1014</v>
      </c>
      <c r="F239" s="9">
        <v>42909</v>
      </c>
      <c r="G239" s="8" t="s">
        <v>9</v>
      </c>
      <c r="H239" s="10" t="s">
        <v>219</v>
      </c>
    </row>
    <row r="240" spans="1:8" ht="30" x14ac:dyDescent="0.25">
      <c r="A240" s="8" t="s">
        <v>217</v>
      </c>
      <c r="B240" s="8">
        <v>3</v>
      </c>
      <c r="C240" s="8">
        <v>24</v>
      </c>
      <c r="D240" s="8">
        <v>20</v>
      </c>
      <c r="E240" s="8">
        <v>20</v>
      </c>
      <c r="F240" s="9">
        <v>42909</v>
      </c>
      <c r="G240" s="8" t="s">
        <v>13</v>
      </c>
      <c r="H240" s="10" t="s">
        <v>229</v>
      </c>
    </row>
    <row r="241" spans="1:8" ht="30" x14ac:dyDescent="0.25">
      <c r="A241" s="8" t="s">
        <v>217</v>
      </c>
      <c r="B241" s="8">
        <v>2</v>
      </c>
      <c r="C241" s="8">
        <v>25</v>
      </c>
      <c r="D241" s="8">
        <v>460</v>
      </c>
      <c r="E241" s="8">
        <v>460</v>
      </c>
      <c r="F241" s="9">
        <v>42910</v>
      </c>
      <c r="G241" s="8" t="s">
        <v>9</v>
      </c>
      <c r="H241" s="10" t="s">
        <v>220</v>
      </c>
    </row>
    <row r="242" spans="1:8" ht="30" x14ac:dyDescent="0.25">
      <c r="A242" s="8" t="s">
        <v>217</v>
      </c>
      <c r="B242" s="8">
        <v>4</v>
      </c>
      <c r="C242" s="8">
        <v>26</v>
      </c>
      <c r="D242" s="8">
        <v>200</v>
      </c>
      <c r="E242" s="8">
        <v>200</v>
      </c>
      <c r="F242" s="9">
        <v>42911</v>
      </c>
      <c r="G242" s="8" t="s">
        <v>20</v>
      </c>
      <c r="H242" s="10" t="s">
        <v>237</v>
      </c>
    </row>
    <row r="243" spans="1:8" ht="30" x14ac:dyDescent="0.25">
      <c r="A243" s="8" t="s">
        <v>217</v>
      </c>
      <c r="B243" s="8">
        <v>4</v>
      </c>
      <c r="C243" s="8">
        <v>27</v>
      </c>
      <c r="D243" s="8">
        <v>300</v>
      </c>
      <c r="E243" s="8">
        <v>300</v>
      </c>
      <c r="F243" s="9">
        <v>42912</v>
      </c>
      <c r="G243" s="8" t="s">
        <v>20</v>
      </c>
      <c r="H243" s="10" t="s">
        <v>238</v>
      </c>
    </row>
    <row r="244" spans="1:8" ht="30" x14ac:dyDescent="0.25">
      <c r="A244" s="8" t="s">
        <v>217</v>
      </c>
      <c r="B244" s="8">
        <v>6</v>
      </c>
      <c r="C244" s="8">
        <v>27</v>
      </c>
      <c r="D244" s="8">
        <v>50</v>
      </c>
      <c r="E244" s="8">
        <v>50</v>
      </c>
      <c r="F244" s="9">
        <v>42912</v>
      </c>
      <c r="G244" s="8" t="s">
        <v>37</v>
      </c>
      <c r="H244" s="10" t="s">
        <v>246</v>
      </c>
    </row>
    <row r="245" spans="1:8" ht="30" x14ac:dyDescent="0.25">
      <c r="A245" s="8" t="s">
        <v>217</v>
      </c>
      <c r="B245" s="8">
        <v>9</v>
      </c>
      <c r="C245" s="8">
        <v>27</v>
      </c>
      <c r="D245" s="8">
        <v>291</v>
      </c>
      <c r="E245" s="8">
        <v>291</v>
      </c>
      <c r="F245" s="9">
        <v>42912</v>
      </c>
      <c r="G245" s="8" t="s">
        <v>47</v>
      </c>
      <c r="H245" s="10" t="s">
        <v>253</v>
      </c>
    </row>
    <row r="246" spans="1:8" ht="30" x14ac:dyDescent="0.25">
      <c r="A246" s="8" t="s">
        <v>217</v>
      </c>
      <c r="B246" s="8">
        <v>12</v>
      </c>
      <c r="C246" s="8">
        <v>27</v>
      </c>
      <c r="D246" s="8">
        <v>580</v>
      </c>
      <c r="E246" s="8">
        <v>580</v>
      </c>
      <c r="F246" s="9">
        <v>42912</v>
      </c>
      <c r="G246" s="8" t="s">
        <v>101</v>
      </c>
      <c r="H246" s="10" t="s">
        <v>255</v>
      </c>
    </row>
    <row r="247" spans="1:8" ht="30" x14ac:dyDescent="0.25">
      <c r="A247" s="8" t="s">
        <v>217</v>
      </c>
      <c r="B247" s="8">
        <v>6</v>
      </c>
      <c r="C247" s="8">
        <v>28</v>
      </c>
      <c r="D247" s="8">
        <v>50</v>
      </c>
      <c r="E247" s="8">
        <v>50</v>
      </c>
      <c r="F247" s="9">
        <v>42913</v>
      </c>
      <c r="G247" s="8" t="s">
        <v>37</v>
      </c>
      <c r="H247" s="10" t="s">
        <v>247</v>
      </c>
    </row>
    <row r="248" spans="1:8" ht="30" x14ac:dyDescent="0.25">
      <c r="A248" s="8" t="s">
        <v>217</v>
      </c>
      <c r="B248" s="8">
        <v>5</v>
      </c>
      <c r="C248" s="8">
        <v>30</v>
      </c>
      <c r="D248" s="8">
        <v>200</v>
      </c>
      <c r="E248" s="8">
        <v>200</v>
      </c>
      <c r="F248" s="9">
        <v>42915</v>
      </c>
      <c r="G248" s="8" t="s">
        <v>27</v>
      </c>
      <c r="H248" s="10" t="s">
        <v>241</v>
      </c>
    </row>
    <row r="249" spans="1:8" ht="30" x14ac:dyDescent="0.25">
      <c r="A249" s="8" t="s">
        <v>217</v>
      </c>
      <c r="B249" s="8">
        <v>3</v>
      </c>
      <c r="C249" s="8">
        <v>31</v>
      </c>
      <c r="D249" s="8">
        <v>300</v>
      </c>
      <c r="E249" s="8">
        <v>300</v>
      </c>
      <c r="F249" s="9">
        <v>42916</v>
      </c>
      <c r="G249" s="8" t="s">
        <v>13</v>
      </c>
      <c r="H249" s="10" t="s">
        <v>230</v>
      </c>
    </row>
    <row r="250" spans="1:8" ht="30" x14ac:dyDescent="0.25">
      <c r="A250" s="8" t="s">
        <v>256</v>
      </c>
      <c r="B250" s="8">
        <v>2</v>
      </c>
      <c r="C250" s="8">
        <v>2</v>
      </c>
      <c r="D250" s="8">
        <v>185</v>
      </c>
      <c r="E250" s="8">
        <v>185</v>
      </c>
      <c r="F250" s="9">
        <v>42917</v>
      </c>
      <c r="G250" s="8" t="s">
        <v>9</v>
      </c>
      <c r="H250" s="10" t="s">
        <v>257</v>
      </c>
    </row>
    <row r="251" spans="1:8" ht="30" x14ac:dyDescent="0.25">
      <c r="A251" s="8" t="s">
        <v>256</v>
      </c>
      <c r="B251" s="8">
        <v>3</v>
      </c>
      <c r="C251" s="8">
        <v>2</v>
      </c>
      <c r="D251" s="8">
        <v>20</v>
      </c>
      <c r="E251" s="8">
        <v>20</v>
      </c>
      <c r="F251" s="9">
        <v>42917</v>
      </c>
      <c r="G251" s="8" t="s">
        <v>13</v>
      </c>
      <c r="H251" s="10" t="s">
        <v>262</v>
      </c>
    </row>
    <row r="252" spans="1:8" ht="30" x14ac:dyDescent="0.25">
      <c r="A252" s="8" t="s">
        <v>256</v>
      </c>
      <c r="B252" s="8">
        <v>6</v>
      </c>
      <c r="C252" s="8">
        <v>3</v>
      </c>
      <c r="D252" s="8">
        <v>50</v>
      </c>
      <c r="E252" s="8">
        <v>50</v>
      </c>
      <c r="F252" s="9">
        <v>42918</v>
      </c>
      <c r="G252" s="8" t="s">
        <v>37</v>
      </c>
      <c r="H252" s="10" t="s">
        <v>274</v>
      </c>
    </row>
    <row r="253" spans="1:8" ht="30" x14ac:dyDescent="0.25">
      <c r="A253" s="8" t="s">
        <v>256</v>
      </c>
      <c r="B253" s="8">
        <v>7</v>
      </c>
      <c r="C253" s="8">
        <v>3</v>
      </c>
      <c r="D253" s="8">
        <v>50</v>
      </c>
      <c r="E253" s="8">
        <v>50</v>
      </c>
      <c r="F253" s="9">
        <v>42918</v>
      </c>
      <c r="G253" s="8" t="s">
        <v>43</v>
      </c>
      <c r="H253" s="10" t="s">
        <v>279</v>
      </c>
    </row>
    <row r="254" spans="1:8" ht="30" x14ac:dyDescent="0.25">
      <c r="A254" s="8" t="s">
        <v>256</v>
      </c>
      <c r="B254" s="8">
        <v>9</v>
      </c>
      <c r="C254" s="8">
        <v>3</v>
      </c>
      <c r="D254" s="8">
        <v>261</v>
      </c>
      <c r="E254" s="8">
        <v>261</v>
      </c>
      <c r="F254" s="9">
        <v>42918</v>
      </c>
      <c r="G254" s="8" t="s">
        <v>47</v>
      </c>
      <c r="H254" s="10" t="s">
        <v>285</v>
      </c>
    </row>
    <row r="255" spans="1:8" ht="30" x14ac:dyDescent="0.25">
      <c r="A255" s="8" t="s">
        <v>256</v>
      </c>
      <c r="B255" s="8">
        <v>5</v>
      </c>
      <c r="C255" s="8">
        <v>4</v>
      </c>
      <c r="D255" s="8">
        <v>250</v>
      </c>
      <c r="E255" s="8">
        <v>250</v>
      </c>
      <c r="F255" s="9">
        <v>42919</v>
      </c>
      <c r="G255" s="8" t="s">
        <v>27</v>
      </c>
      <c r="H255" s="10" t="s">
        <v>269</v>
      </c>
    </row>
    <row r="256" spans="1:8" ht="30" x14ac:dyDescent="0.25">
      <c r="A256" s="8" t="s">
        <v>256</v>
      </c>
      <c r="B256" s="8">
        <v>11</v>
      </c>
      <c r="C256" s="8">
        <v>4</v>
      </c>
      <c r="D256" s="8">
        <v>212</v>
      </c>
      <c r="E256" s="8">
        <v>212</v>
      </c>
      <c r="F256" s="9">
        <v>42919</v>
      </c>
      <c r="G256" s="8" t="s">
        <v>64</v>
      </c>
      <c r="H256" s="10" t="s">
        <v>292</v>
      </c>
    </row>
    <row r="257" spans="1:8" ht="30" x14ac:dyDescent="0.25">
      <c r="A257" s="8" t="s">
        <v>256</v>
      </c>
      <c r="B257" s="8">
        <v>3</v>
      </c>
      <c r="C257" s="8">
        <v>5</v>
      </c>
      <c r="D257" s="8">
        <v>330</v>
      </c>
      <c r="E257" s="8">
        <v>330</v>
      </c>
      <c r="F257" s="9">
        <v>42920</v>
      </c>
      <c r="G257" s="8" t="s">
        <v>13</v>
      </c>
      <c r="H257" s="10" t="s">
        <v>263</v>
      </c>
    </row>
    <row r="258" spans="1:8" ht="30" x14ac:dyDescent="0.25">
      <c r="A258" s="8" t="s">
        <v>256</v>
      </c>
      <c r="B258" s="8">
        <v>4</v>
      </c>
      <c r="C258" s="8">
        <v>5</v>
      </c>
      <c r="D258" s="8">
        <v>637</v>
      </c>
      <c r="E258" s="8">
        <v>637</v>
      </c>
      <c r="F258" s="9">
        <v>42920</v>
      </c>
      <c r="G258" s="8" t="s">
        <v>20</v>
      </c>
      <c r="H258" s="10" t="s">
        <v>266</v>
      </c>
    </row>
    <row r="259" spans="1:8" ht="30" x14ac:dyDescent="0.25">
      <c r="A259" s="8" t="s">
        <v>256</v>
      </c>
      <c r="B259" s="8">
        <v>9</v>
      </c>
      <c r="C259" s="8">
        <v>5</v>
      </c>
      <c r="D259" s="8">
        <v>500</v>
      </c>
      <c r="E259" s="8">
        <v>500</v>
      </c>
      <c r="F259" s="9">
        <v>42920</v>
      </c>
      <c r="G259" s="8" t="s">
        <v>47</v>
      </c>
      <c r="H259" s="10" t="s">
        <v>286</v>
      </c>
    </row>
    <row r="260" spans="1:8" ht="30" x14ac:dyDescent="0.25">
      <c r="A260" s="8" t="s">
        <v>256</v>
      </c>
      <c r="B260" s="8">
        <v>12</v>
      </c>
      <c r="C260" s="8">
        <v>5</v>
      </c>
      <c r="D260" s="8">
        <v>399</v>
      </c>
      <c r="E260" s="8">
        <v>399</v>
      </c>
      <c r="F260" s="9">
        <v>42920</v>
      </c>
      <c r="G260" s="8" t="s">
        <v>101</v>
      </c>
      <c r="H260" s="10" t="s">
        <v>302</v>
      </c>
    </row>
    <row r="261" spans="1:8" ht="30" x14ac:dyDescent="0.25">
      <c r="A261" s="8" t="s">
        <v>256</v>
      </c>
      <c r="B261" s="8">
        <v>2</v>
      </c>
      <c r="C261" s="8">
        <v>6</v>
      </c>
      <c r="D261" s="8">
        <v>280</v>
      </c>
      <c r="E261" s="8">
        <v>280</v>
      </c>
      <c r="F261" s="9">
        <v>42921</v>
      </c>
      <c r="G261" s="8" t="s">
        <v>9</v>
      </c>
      <c r="H261" s="10" t="s">
        <v>258</v>
      </c>
    </row>
    <row r="262" spans="1:8" ht="30" x14ac:dyDescent="0.25">
      <c r="A262" s="8" t="s">
        <v>256</v>
      </c>
      <c r="B262" s="8">
        <v>5</v>
      </c>
      <c r="C262" s="8">
        <v>6</v>
      </c>
      <c r="D262" s="8">
        <v>350</v>
      </c>
      <c r="E262" s="8">
        <v>350</v>
      </c>
      <c r="F262" s="9">
        <v>42921</v>
      </c>
      <c r="G262" s="8" t="s">
        <v>27</v>
      </c>
      <c r="H262" s="10" t="s">
        <v>270</v>
      </c>
    </row>
    <row r="263" spans="1:8" ht="30" x14ac:dyDescent="0.25">
      <c r="A263" s="8" t="s">
        <v>256</v>
      </c>
      <c r="B263" s="8">
        <v>6</v>
      </c>
      <c r="C263" s="8">
        <v>6</v>
      </c>
      <c r="D263" s="8">
        <v>10</v>
      </c>
      <c r="E263" s="8">
        <v>10</v>
      </c>
      <c r="F263" s="9">
        <v>42921</v>
      </c>
      <c r="G263" s="8" t="s">
        <v>37</v>
      </c>
      <c r="H263" s="10" t="s">
        <v>275</v>
      </c>
    </row>
    <row r="264" spans="1:8" ht="30" x14ac:dyDescent="0.25">
      <c r="A264" s="8" t="s">
        <v>256</v>
      </c>
      <c r="B264" s="8">
        <v>7</v>
      </c>
      <c r="C264" s="8">
        <v>6</v>
      </c>
      <c r="D264" s="8">
        <v>45</v>
      </c>
      <c r="E264" s="8">
        <v>45</v>
      </c>
      <c r="F264" s="9">
        <v>42921</v>
      </c>
      <c r="G264" s="8" t="s">
        <v>43</v>
      </c>
      <c r="H264" s="10" t="s">
        <v>280</v>
      </c>
    </row>
    <row r="265" spans="1:8" ht="30" x14ac:dyDescent="0.25">
      <c r="A265" s="8" t="s">
        <v>256</v>
      </c>
      <c r="B265" s="8">
        <v>9</v>
      </c>
      <c r="C265" s="8">
        <v>6</v>
      </c>
      <c r="D265" s="8">
        <v>50</v>
      </c>
      <c r="E265" s="8">
        <v>50</v>
      </c>
      <c r="F265" s="9">
        <v>42921</v>
      </c>
      <c r="G265" s="8" t="s">
        <v>47</v>
      </c>
      <c r="H265" s="10" t="s">
        <v>287</v>
      </c>
    </row>
    <row r="266" spans="1:8" ht="45" x14ac:dyDescent="0.25">
      <c r="A266" s="8" t="s">
        <v>256</v>
      </c>
      <c r="B266" s="8">
        <v>11</v>
      </c>
      <c r="C266" s="8">
        <v>7</v>
      </c>
      <c r="D266" s="8">
        <v>190</v>
      </c>
      <c r="E266" s="8">
        <v>190</v>
      </c>
      <c r="F266" s="9">
        <v>42922</v>
      </c>
      <c r="G266" s="8" t="s">
        <v>64</v>
      </c>
      <c r="H266" s="10" t="s">
        <v>293</v>
      </c>
    </row>
    <row r="267" spans="1:8" ht="30" x14ac:dyDescent="0.25">
      <c r="A267" s="8" t="s">
        <v>256</v>
      </c>
      <c r="B267" s="8">
        <v>7</v>
      </c>
      <c r="C267" s="8">
        <v>8</v>
      </c>
      <c r="D267" s="8">
        <v>500</v>
      </c>
      <c r="E267" s="8">
        <v>500</v>
      </c>
      <c r="F267" s="9">
        <v>42923</v>
      </c>
      <c r="G267" s="8" t="s">
        <v>43</v>
      </c>
      <c r="H267" s="10" t="s">
        <v>281</v>
      </c>
    </row>
    <row r="268" spans="1:8" ht="60" x14ac:dyDescent="0.25">
      <c r="A268" s="8" t="s">
        <v>256</v>
      </c>
      <c r="B268" s="8">
        <v>11</v>
      </c>
      <c r="C268" s="8">
        <v>9</v>
      </c>
      <c r="D268" s="8">
        <v>217</v>
      </c>
      <c r="E268" s="8">
        <v>217</v>
      </c>
      <c r="F268" s="9">
        <v>42924</v>
      </c>
      <c r="G268" s="8" t="s">
        <v>64</v>
      </c>
      <c r="H268" s="10" t="s">
        <v>294</v>
      </c>
    </row>
    <row r="269" spans="1:8" ht="45" x14ac:dyDescent="0.25">
      <c r="A269" s="8" t="s">
        <v>256</v>
      </c>
      <c r="B269" s="8">
        <v>4</v>
      </c>
      <c r="C269" s="8">
        <v>10</v>
      </c>
      <c r="D269" s="8">
        <v>374</v>
      </c>
      <c r="E269" s="8">
        <v>374</v>
      </c>
      <c r="F269" s="9">
        <v>42925</v>
      </c>
      <c r="G269" s="8" t="s">
        <v>20</v>
      </c>
      <c r="H269" s="10" t="s">
        <v>267</v>
      </c>
    </row>
    <row r="270" spans="1:8" ht="30" x14ac:dyDescent="0.25">
      <c r="A270" s="8" t="s">
        <v>256</v>
      </c>
      <c r="B270" s="8">
        <v>6</v>
      </c>
      <c r="C270" s="8">
        <v>10</v>
      </c>
      <c r="D270" s="8">
        <v>20</v>
      </c>
      <c r="E270" s="8">
        <v>20</v>
      </c>
      <c r="F270" s="9">
        <v>42925</v>
      </c>
      <c r="G270" s="8" t="s">
        <v>37</v>
      </c>
      <c r="H270" s="10" t="s">
        <v>276</v>
      </c>
    </row>
    <row r="271" spans="1:8" ht="30" x14ac:dyDescent="0.25">
      <c r="A271" s="8" t="s">
        <v>256</v>
      </c>
      <c r="B271" s="8">
        <v>7</v>
      </c>
      <c r="C271" s="8">
        <v>10</v>
      </c>
      <c r="D271" s="8">
        <v>20</v>
      </c>
      <c r="E271" s="8">
        <v>20</v>
      </c>
      <c r="F271" s="9">
        <v>42925</v>
      </c>
      <c r="G271" s="8" t="s">
        <v>43</v>
      </c>
      <c r="H271" s="10" t="s">
        <v>282</v>
      </c>
    </row>
    <row r="272" spans="1:8" ht="30" x14ac:dyDescent="0.25">
      <c r="A272" s="8" t="s">
        <v>256</v>
      </c>
      <c r="B272" s="8">
        <v>5</v>
      </c>
      <c r="C272" s="8">
        <v>11</v>
      </c>
      <c r="D272" s="8">
        <v>700</v>
      </c>
      <c r="E272" s="8">
        <v>700</v>
      </c>
      <c r="F272" s="9">
        <v>42926</v>
      </c>
      <c r="G272" s="8" t="s">
        <v>27</v>
      </c>
      <c r="H272" s="10" t="s">
        <v>271</v>
      </c>
    </row>
    <row r="273" spans="1:8" ht="30" x14ac:dyDescent="0.25">
      <c r="A273" s="8" t="s">
        <v>256</v>
      </c>
      <c r="B273" s="8">
        <v>11</v>
      </c>
      <c r="C273" s="8">
        <v>11</v>
      </c>
      <c r="D273" s="8">
        <v>130</v>
      </c>
      <c r="E273" s="8">
        <v>130</v>
      </c>
      <c r="F273" s="9">
        <v>42926</v>
      </c>
      <c r="G273" s="8" t="s">
        <v>64</v>
      </c>
      <c r="H273" s="10" t="s">
        <v>295</v>
      </c>
    </row>
    <row r="274" spans="1:8" ht="30" x14ac:dyDescent="0.25">
      <c r="A274" s="8" t="s">
        <v>256</v>
      </c>
      <c r="B274" s="8">
        <v>7</v>
      </c>
      <c r="C274" s="8">
        <v>12</v>
      </c>
      <c r="D274" s="8">
        <v>180</v>
      </c>
      <c r="E274" s="8">
        <v>180</v>
      </c>
      <c r="F274" s="9">
        <v>42927</v>
      </c>
      <c r="G274" s="8" t="s">
        <v>43</v>
      </c>
      <c r="H274" s="10" t="s">
        <v>283</v>
      </c>
    </row>
    <row r="275" spans="1:8" ht="30" x14ac:dyDescent="0.25">
      <c r="A275" s="8" t="s">
        <v>256</v>
      </c>
      <c r="B275" s="8">
        <v>11</v>
      </c>
      <c r="C275" s="8">
        <v>12</v>
      </c>
      <c r="D275" s="8">
        <v>10</v>
      </c>
      <c r="E275" s="8">
        <v>10</v>
      </c>
      <c r="F275" s="9">
        <v>42927</v>
      </c>
      <c r="G275" s="8" t="s">
        <v>64</v>
      </c>
      <c r="H275" s="10" t="s">
        <v>296</v>
      </c>
    </row>
    <row r="276" spans="1:8" ht="60" x14ac:dyDescent="0.25">
      <c r="A276" s="8" t="s">
        <v>256</v>
      </c>
      <c r="B276" s="8">
        <v>11</v>
      </c>
      <c r="C276" s="8">
        <v>13</v>
      </c>
      <c r="D276" s="8">
        <v>200</v>
      </c>
      <c r="E276" s="8">
        <v>200</v>
      </c>
      <c r="F276" s="9">
        <v>42928</v>
      </c>
      <c r="G276" s="8" t="s">
        <v>64</v>
      </c>
      <c r="H276" s="10" t="s">
        <v>297</v>
      </c>
    </row>
    <row r="277" spans="1:8" ht="30" x14ac:dyDescent="0.25">
      <c r="A277" s="8" t="s">
        <v>256</v>
      </c>
      <c r="B277" s="8">
        <v>11</v>
      </c>
      <c r="C277" s="8">
        <v>15</v>
      </c>
      <c r="D277" s="8">
        <v>10</v>
      </c>
      <c r="E277" s="8">
        <v>10</v>
      </c>
      <c r="F277" s="9">
        <v>42930</v>
      </c>
      <c r="G277" s="8" t="s">
        <v>64</v>
      </c>
      <c r="H277" s="10" t="s">
        <v>296</v>
      </c>
    </row>
    <row r="278" spans="1:8" ht="30" x14ac:dyDescent="0.25">
      <c r="A278" s="8" t="s">
        <v>256</v>
      </c>
      <c r="B278" s="8">
        <v>6</v>
      </c>
      <c r="C278" s="8">
        <v>16</v>
      </c>
      <c r="D278" s="8">
        <v>20</v>
      </c>
      <c r="E278" s="8">
        <v>20</v>
      </c>
      <c r="F278" s="9">
        <v>42931</v>
      </c>
      <c r="G278" s="8" t="s">
        <v>37</v>
      </c>
      <c r="H278" s="10" t="s">
        <v>41</v>
      </c>
    </row>
    <row r="279" spans="1:8" ht="30" x14ac:dyDescent="0.25">
      <c r="A279" s="8" t="s">
        <v>256</v>
      </c>
      <c r="B279" s="8">
        <v>9</v>
      </c>
      <c r="C279" s="8">
        <v>16</v>
      </c>
      <c r="D279" s="8">
        <v>15</v>
      </c>
      <c r="E279" s="8">
        <v>15</v>
      </c>
      <c r="F279" s="9">
        <v>42931</v>
      </c>
      <c r="G279" s="8" t="s">
        <v>47</v>
      </c>
      <c r="H279" s="10" t="s">
        <v>288</v>
      </c>
    </row>
    <row r="280" spans="1:8" ht="30" x14ac:dyDescent="0.25">
      <c r="A280" s="8" t="s">
        <v>256</v>
      </c>
      <c r="B280" s="8">
        <v>7</v>
      </c>
      <c r="C280" s="8">
        <v>17</v>
      </c>
      <c r="D280" s="8">
        <v>290</v>
      </c>
      <c r="E280" s="8">
        <v>290</v>
      </c>
      <c r="F280" s="9">
        <v>42932</v>
      </c>
      <c r="G280" s="8" t="s">
        <v>43</v>
      </c>
      <c r="H280" s="10" t="s">
        <v>284</v>
      </c>
    </row>
    <row r="281" spans="1:8" ht="30" x14ac:dyDescent="0.25">
      <c r="A281" s="8" t="s">
        <v>256</v>
      </c>
      <c r="B281" s="8">
        <v>11</v>
      </c>
      <c r="C281" s="8">
        <v>18</v>
      </c>
      <c r="D281" s="8">
        <v>10</v>
      </c>
      <c r="E281" s="8">
        <v>10</v>
      </c>
      <c r="F281" s="9">
        <v>42933</v>
      </c>
      <c r="G281" s="8" t="s">
        <v>64</v>
      </c>
      <c r="H281" s="10" t="s">
        <v>296</v>
      </c>
    </row>
    <row r="282" spans="1:8" ht="30" x14ac:dyDescent="0.25">
      <c r="A282" s="8" t="s">
        <v>256</v>
      </c>
      <c r="B282" s="8">
        <v>2</v>
      </c>
      <c r="C282" s="8">
        <v>19</v>
      </c>
      <c r="D282" s="8">
        <v>220</v>
      </c>
      <c r="E282" s="8">
        <v>220</v>
      </c>
      <c r="F282" s="9">
        <v>42934</v>
      </c>
      <c r="G282" s="8" t="s">
        <v>9</v>
      </c>
      <c r="H282" s="10" t="s">
        <v>259</v>
      </c>
    </row>
    <row r="283" spans="1:8" ht="30" x14ac:dyDescent="0.25">
      <c r="A283" s="8" t="s">
        <v>256</v>
      </c>
      <c r="B283" s="8">
        <v>9</v>
      </c>
      <c r="C283" s="8">
        <v>19</v>
      </c>
      <c r="D283" s="8">
        <v>150</v>
      </c>
      <c r="E283" s="8">
        <v>150</v>
      </c>
      <c r="F283" s="9">
        <v>42934</v>
      </c>
      <c r="G283" s="8" t="s">
        <v>47</v>
      </c>
      <c r="H283" s="10" t="s">
        <v>289</v>
      </c>
    </row>
    <row r="284" spans="1:8" ht="30" x14ac:dyDescent="0.25">
      <c r="A284" s="8" t="s">
        <v>256</v>
      </c>
      <c r="B284" s="8">
        <v>11</v>
      </c>
      <c r="C284" s="8">
        <v>19</v>
      </c>
      <c r="D284" s="8">
        <v>120</v>
      </c>
      <c r="E284" s="8">
        <v>120</v>
      </c>
      <c r="F284" s="9">
        <v>42934</v>
      </c>
      <c r="G284" s="8" t="s">
        <v>64</v>
      </c>
      <c r="H284" s="10" t="s">
        <v>298</v>
      </c>
    </row>
    <row r="285" spans="1:8" ht="30" x14ac:dyDescent="0.25">
      <c r="A285" s="8" t="s">
        <v>256</v>
      </c>
      <c r="B285" s="8">
        <v>3</v>
      </c>
      <c r="C285" s="8">
        <v>20</v>
      </c>
      <c r="D285" s="8">
        <v>30</v>
      </c>
      <c r="E285" s="8">
        <v>30</v>
      </c>
      <c r="F285" s="9">
        <v>42935</v>
      </c>
      <c r="G285" s="8" t="s">
        <v>13</v>
      </c>
      <c r="H285" s="10" t="s">
        <v>264</v>
      </c>
    </row>
    <row r="286" spans="1:8" ht="30" x14ac:dyDescent="0.25">
      <c r="A286" s="8" t="s">
        <v>256</v>
      </c>
      <c r="B286" s="8">
        <v>6</v>
      </c>
      <c r="C286" s="8">
        <v>20</v>
      </c>
      <c r="D286" s="8">
        <v>12</v>
      </c>
      <c r="E286" s="8">
        <v>12</v>
      </c>
      <c r="F286" s="9">
        <v>42935</v>
      </c>
      <c r="G286" s="8" t="s">
        <v>37</v>
      </c>
      <c r="H286" s="10" t="s">
        <v>277</v>
      </c>
    </row>
    <row r="287" spans="1:8" ht="30" x14ac:dyDescent="0.25">
      <c r="A287" s="8" t="s">
        <v>256</v>
      </c>
      <c r="B287" s="8">
        <v>9</v>
      </c>
      <c r="C287" s="8">
        <v>20</v>
      </c>
      <c r="D287" s="8">
        <v>230</v>
      </c>
      <c r="E287" s="8">
        <v>230</v>
      </c>
      <c r="F287" s="9">
        <v>42935</v>
      </c>
      <c r="G287" s="8" t="s">
        <v>47</v>
      </c>
      <c r="H287" s="10" t="s">
        <v>290</v>
      </c>
    </row>
    <row r="288" spans="1:8" ht="30" x14ac:dyDescent="0.25">
      <c r="A288" s="8" t="s">
        <v>256</v>
      </c>
      <c r="B288" s="8">
        <v>4</v>
      </c>
      <c r="C288" s="8">
        <v>21</v>
      </c>
      <c r="D288" s="8">
        <v>1355</v>
      </c>
      <c r="E288" s="8">
        <v>1355</v>
      </c>
      <c r="F288" s="9">
        <v>42936</v>
      </c>
      <c r="G288" s="8" t="s">
        <v>20</v>
      </c>
      <c r="H288" s="10" t="s">
        <v>268</v>
      </c>
    </row>
    <row r="289" spans="1:8" ht="30" x14ac:dyDescent="0.25">
      <c r="A289" s="8" t="s">
        <v>256</v>
      </c>
      <c r="B289" s="8">
        <v>3</v>
      </c>
      <c r="C289" s="8">
        <v>24</v>
      </c>
      <c r="D289" s="8">
        <v>75</v>
      </c>
      <c r="E289" s="8">
        <v>75</v>
      </c>
      <c r="F289" s="9">
        <v>42939</v>
      </c>
      <c r="G289" s="8" t="s">
        <v>13</v>
      </c>
      <c r="H289" s="10" t="s">
        <v>265</v>
      </c>
    </row>
    <row r="290" spans="1:8" ht="30" x14ac:dyDescent="0.25">
      <c r="A290" s="8" t="s">
        <v>256</v>
      </c>
      <c r="B290" s="8">
        <v>9</v>
      </c>
      <c r="C290" s="8">
        <v>24</v>
      </c>
      <c r="D290" s="8">
        <v>260</v>
      </c>
      <c r="E290" s="8">
        <v>260</v>
      </c>
      <c r="F290" s="9">
        <v>42939</v>
      </c>
      <c r="G290" s="8" t="s">
        <v>47</v>
      </c>
      <c r="H290" s="10" t="s">
        <v>291</v>
      </c>
    </row>
    <row r="291" spans="1:8" ht="30" x14ac:dyDescent="0.25">
      <c r="A291" s="8" t="s">
        <v>256</v>
      </c>
      <c r="B291" s="8">
        <v>5</v>
      </c>
      <c r="C291" s="8">
        <v>25</v>
      </c>
      <c r="D291" s="8">
        <v>1100</v>
      </c>
      <c r="E291" s="8">
        <v>1100</v>
      </c>
      <c r="F291" s="9">
        <v>42940</v>
      </c>
      <c r="G291" s="8" t="s">
        <v>27</v>
      </c>
      <c r="H291" s="10" t="s">
        <v>272</v>
      </c>
    </row>
    <row r="292" spans="1:8" ht="30" x14ac:dyDescent="0.25">
      <c r="A292" s="8" t="s">
        <v>256</v>
      </c>
      <c r="B292" s="8">
        <v>2</v>
      </c>
      <c r="C292" s="8">
        <v>27</v>
      </c>
      <c r="D292" s="8">
        <v>36</v>
      </c>
      <c r="E292" s="8">
        <v>36</v>
      </c>
      <c r="F292" s="9">
        <v>42942</v>
      </c>
      <c r="G292" s="8" t="s">
        <v>9</v>
      </c>
      <c r="H292" s="10" t="s">
        <v>260</v>
      </c>
    </row>
    <row r="293" spans="1:8" ht="30" x14ac:dyDescent="0.25">
      <c r="A293" s="8" t="s">
        <v>256</v>
      </c>
      <c r="B293" s="8">
        <v>3</v>
      </c>
      <c r="C293" s="8">
        <v>27</v>
      </c>
      <c r="D293" s="8">
        <v>10</v>
      </c>
      <c r="E293" s="8">
        <v>10</v>
      </c>
      <c r="F293" s="9">
        <v>42942</v>
      </c>
      <c r="G293" s="8" t="s">
        <v>13</v>
      </c>
      <c r="H293" s="10" t="s">
        <v>224</v>
      </c>
    </row>
    <row r="294" spans="1:8" ht="30" x14ac:dyDescent="0.25">
      <c r="A294" s="8" t="s">
        <v>256</v>
      </c>
      <c r="B294" s="8">
        <v>11</v>
      </c>
      <c r="C294" s="8">
        <v>27</v>
      </c>
      <c r="D294" s="8">
        <v>350</v>
      </c>
      <c r="E294" s="8">
        <v>350</v>
      </c>
      <c r="F294" s="9">
        <v>42942</v>
      </c>
      <c r="G294" s="8" t="s">
        <v>64</v>
      </c>
      <c r="H294" s="10" t="s">
        <v>299</v>
      </c>
    </row>
    <row r="295" spans="1:8" ht="30" x14ac:dyDescent="0.25">
      <c r="A295" s="8" t="s">
        <v>256</v>
      </c>
      <c r="B295" s="8">
        <v>2</v>
      </c>
      <c r="C295" s="8">
        <v>29</v>
      </c>
      <c r="D295" s="8">
        <v>468</v>
      </c>
      <c r="E295" s="8">
        <v>468</v>
      </c>
      <c r="F295" s="9">
        <v>42944</v>
      </c>
      <c r="G295" s="8" t="s">
        <v>9</v>
      </c>
      <c r="H295" s="10" t="s">
        <v>261</v>
      </c>
    </row>
    <row r="296" spans="1:8" ht="30" x14ac:dyDescent="0.25">
      <c r="A296" s="8" t="s">
        <v>256</v>
      </c>
      <c r="B296" s="8">
        <v>5</v>
      </c>
      <c r="C296" s="8">
        <v>29</v>
      </c>
      <c r="D296" s="8">
        <v>950</v>
      </c>
      <c r="E296" s="8">
        <v>950</v>
      </c>
      <c r="F296" s="9">
        <v>42944</v>
      </c>
      <c r="G296" s="8" t="s">
        <v>27</v>
      </c>
      <c r="H296" s="10" t="s">
        <v>273</v>
      </c>
    </row>
    <row r="297" spans="1:8" ht="30" x14ac:dyDescent="0.25">
      <c r="A297" s="8" t="s">
        <v>256</v>
      </c>
      <c r="B297" s="8">
        <v>11</v>
      </c>
      <c r="C297" s="8">
        <v>29</v>
      </c>
      <c r="D297" s="8">
        <v>250</v>
      </c>
      <c r="E297" s="8">
        <v>250</v>
      </c>
      <c r="F297" s="9">
        <v>42944</v>
      </c>
      <c r="G297" s="8" t="s">
        <v>64</v>
      </c>
      <c r="H297" s="10" t="s">
        <v>300</v>
      </c>
    </row>
    <row r="298" spans="1:8" ht="45" x14ac:dyDescent="0.25">
      <c r="A298" s="8" t="s">
        <v>256</v>
      </c>
      <c r="B298" s="8">
        <v>11</v>
      </c>
      <c r="C298" s="8">
        <v>30</v>
      </c>
      <c r="D298" s="8">
        <v>430</v>
      </c>
      <c r="E298" s="8">
        <v>430</v>
      </c>
      <c r="F298" s="9">
        <v>42945</v>
      </c>
      <c r="G298" s="8" t="s">
        <v>64</v>
      </c>
      <c r="H298" s="10" t="s">
        <v>301</v>
      </c>
    </row>
    <row r="299" spans="1:8" ht="30" x14ac:dyDescent="0.25">
      <c r="A299" s="8" t="s">
        <v>256</v>
      </c>
      <c r="B299" s="8">
        <v>6</v>
      </c>
      <c r="C299" s="8">
        <v>31</v>
      </c>
      <c r="D299" s="8">
        <v>20</v>
      </c>
      <c r="E299" s="8">
        <v>20</v>
      </c>
      <c r="F299" s="9">
        <v>42946</v>
      </c>
      <c r="G299" s="8" t="s">
        <v>37</v>
      </c>
      <c r="H299" s="10" t="s">
        <v>278</v>
      </c>
    </row>
    <row r="300" spans="1:8" ht="30" x14ac:dyDescent="0.25">
      <c r="A300" s="8" t="s">
        <v>303</v>
      </c>
      <c r="B300" s="8">
        <v>7</v>
      </c>
      <c r="C300" s="8">
        <v>3</v>
      </c>
      <c r="D300" s="8">
        <v>280</v>
      </c>
      <c r="E300" s="8">
        <v>280</v>
      </c>
      <c r="F300" s="9">
        <v>42949</v>
      </c>
      <c r="G300" s="8" t="s">
        <v>43</v>
      </c>
      <c r="H300" s="10" t="s">
        <v>318</v>
      </c>
    </row>
    <row r="301" spans="1:8" ht="60" x14ac:dyDescent="0.25">
      <c r="A301" s="8" t="s">
        <v>303</v>
      </c>
      <c r="B301" s="8">
        <v>9</v>
      </c>
      <c r="C301" s="8">
        <v>3</v>
      </c>
      <c r="D301" s="8">
        <v>860</v>
      </c>
      <c r="E301" s="8">
        <v>860</v>
      </c>
      <c r="F301" s="9">
        <v>42949</v>
      </c>
      <c r="G301" s="8" t="s">
        <v>47</v>
      </c>
      <c r="H301" s="10" t="s">
        <v>323</v>
      </c>
    </row>
    <row r="302" spans="1:8" ht="30" x14ac:dyDescent="0.25">
      <c r="A302" s="8" t="s">
        <v>303</v>
      </c>
      <c r="B302" s="8">
        <v>3</v>
      </c>
      <c r="C302" s="8">
        <v>5</v>
      </c>
      <c r="D302" s="8">
        <v>50</v>
      </c>
      <c r="E302" s="8">
        <v>50</v>
      </c>
      <c r="F302" s="9">
        <v>42951</v>
      </c>
      <c r="G302" s="8" t="s">
        <v>13</v>
      </c>
      <c r="H302" s="10" t="s">
        <v>279</v>
      </c>
    </row>
    <row r="303" spans="1:8" ht="30" x14ac:dyDescent="0.25">
      <c r="A303" s="8" t="s">
        <v>303</v>
      </c>
      <c r="B303" s="8">
        <v>6</v>
      </c>
      <c r="C303" s="8">
        <v>6</v>
      </c>
      <c r="D303" s="8">
        <v>30</v>
      </c>
      <c r="E303" s="8">
        <v>30</v>
      </c>
      <c r="F303" s="9">
        <v>42952</v>
      </c>
      <c r="G303" s="8" t="s">
        <v>37</v>
      </c>
      <c r="H303" s="10" t="s">
        <v>154</v>
      </c>
    </row>
    <row r="304" spans="1:8" ht="30" x14ac:dyDescent="0.25">
      <c r="A304" s="8" t="s">
        <v>303</v>
      </c>
      <c r="B304" s="8">
        <v>7</v>
      </c>
      <c r="C304" s="8">
        <v>6</v>
      </c>
      <c r="D304" s="8">
        <v>100</v>
      </c>
      <c r="E304" s="8">
        <v>100</v>
      </c>
      <c r="F304" s="9">
        <v>42952</v>
      </c>
      <c r="G304" s="8" t="s">
        <v>43</v>
      </c>
      <c r="H304" s="10" t="s">
        <v>319</v>
      </c>
    </row>
    <row r="305" spans="1:8" ht="30" x14ac:dyDescent="0.25">
      <c r="A305" s="8" t="s">
        <v>303</v>
      </c>
      <c r="B305" s="8">
        <v>2</v>
      </c>
      <c r="C305" s="8">
        <v>7</v>
      </c>
      <c r="D305" s="8">
        <v>500</v>
      </c>
      <c r="E305" s="8">
        <v>500</v>
      </c>
      <c r="F305" s="9">
        <v>42953</v>
      </c>
      <c r="G305" s="8" t="s">
        <v>9</v>
      </c>
      <c r="H305" s="10" t="s">
        <v>304</v>
      </c>
    </row>
    <row r="306" spans="1:8" ht="30" x14ac:dyDescent="0.25">
      <c r="A306" s="8" t="s">
        <v>303</v>
      </c>
      <c r="B306" s="8">
        <v>3</v>
      </c>
      <c r="C306" s="8">
        <v>7</v>
      </c>
      <c r="D306" s="8">
        <v>80</v>
      </c>
      <c r="E306" s="8">
        <v>80</v>
      </c>
      <c r="F306" s="9">
        <v>42953</v>
      </c>
      <c r="G306" s="8" t="s">
        <v>13</v>
      </c>
      <c r="H306" s="10" t="s">
        <v>308</v>
      </c>
    </row>
    <row r="307" spans="1:8" ht="30" x14ac:dyDescent="0.25">
      <c r="A307" s="8" t="s">
        <v>303</v>
      </c>
      <c r="B307" s="8">
        <v>5</v>
      </c>
      <c r="C307" s="8">
        <v>7</v>
      </c>
      <c r="D307" s="8">
        <v>1594</v>
      </c>
      <c r="E307" s="8">
        <v>1594</v>
      </c>
      <c r="F307" s="9">
        <v>42953</v>
      </c>
      <c r="G307" s="8" t="s">
        <v>27</v>
      </c>
      <c r="H307" s="10" t="s">
        <v>311</v>
      </c>
    </row>
    <row r="308" spans="1:8" ht="30" x14ac:dyDescent="0.25">
      <c r="A308" s="8" t="s">
        <v>303</v>
      </c>
      <c r="B308" s="8">
        <v>9</v>
      </c>
      <c r="C308" s="8">
        <v>7</v>
      </c>
      <c r="D308" s="8">
        <v>600</v>
      </c>
      <c r="E308" s="8">
        <v>600</v>
      </c>
      <c r="F308" s="9">
        <v>42953</v>
      </c>
      <c r="G308" s="8" t="s">
        <v>47</v>
      </c>
      <c r="H308" s="10" t="s">
        <v>324</v>
      </c>
    </row>
    <row r="309" spans="1:8" ht="45" x14ac:dyDescent="0.25">
      <c r="A309" s="8" t="s">
        <v>303</v>
      </c>
      <c r="B309" s="8">
        <v>2</v>
      </c>
      <c r="C309" s="8">
        <v>8</v>
      </c>
      <c r="D309" s="8">
        <v>640</v>
      </c>
      <c r="E309" s="8">
        <v>640</v>
      </c>
      <c r="F309" s="9">
        <v>42954</v>
      </c>
      <c r="G309" s="8" t="s">
        <v>9</v>
      </c>
      <c r="H309" s="10" t="s">
        <v>305</v>
      </c>
    </row>
    <row r="310" spans="1:8" ht="45" x14ac:dyDescent="0.25">
      <c r="A310" s="8" t="s">
        <v>303</v>
      </c>
      <c r="B310" s="8">
        <v>5</v>
      </c>
      <c r="C310" s="8">
        <v>8</v>
      </c>
      <c r="D310" s="8">
        <v>-1000</v>
      </c>
      <c r="E310" s="8">
        <v>1000</v>
      </c>
      <c r="F310" s="9">
        <v>42954</v>
      </c>
      <c r="G310" s="8" t="s">
        <v>27</v>
      </c>
      <c r="H310" s="10" t="s">
        <v>312</v>
      </c>
    </row>
    <row r="311" spans="1:8" ht="30" x14ac:dyDescent="0.25">
      <c r="A311" s="8" t="s">
        <v>303</v>
      </c>
      <c r="B311" s="8">
        <v>11</v>
      </c>
      <c r="C311" s="8">
        <v>10</v>
      </c>
      <c r="D311" s="8">
        <v>450</v>
      </c>
      <c r="E311" s="8">
        <v>450</v>
      </c>
      <c r="F311" s="9">
        <v>42956</v>
      </c>
      <c r="G311" s="8" t="s">
        <v>64</v>
      </c>
      <c r="H311" s="10" t="s">
        <v>329</v>
      </c>
    </row>
    <row r="312" spans="1:8" ht="30" x14ac:dyDescent="0.25">
      <c r="A312" s="8" t="s">
        <v>303</v>
      </c>
      <c r="B312" s="8">
        <v>5</v>
      </c>
      <c r="C312" s="8">
        <v>12</v>
      </c>
      <c r="D312" s="8">
        <v>89</v>
      </c>
      <c r="E312" s="8">
        <v>89</v>
      </c>
      <c r="F312" s="9">
        <v>42958</v>
      </c>
      <c r="G312" s="8" t="s">
        <v>27</v>
      </c>
      <c r="H312" s="10" t="s">
        <v>313</v>
      </c>
    </row>
    <row r="313" spans="1:8" ht="30" x14ac:dyDescent="0.25">
      <c r="A313" s="8" t="s">
        <v>303</v>
      </c>
      <c r="B313" s="8">
        <v>11</v>
      </c>
      <c r="C313" s="8">
        <v>12</v>
      </c>
      <c r="D313" s="8">
        <v>200</v>
      </c>
      <c r="E313" s="8">
        <v>200</v>
      </c>
      <c r="F313" s="9">
        <v>42958</v>
      </c>
      <c r="G313" s="8" t="s">
        <v>64</v>
      </c>
      <c r="H313" s="10" t="s">
        <v>330</v>
      </c>
    </row>
    <row r="314" spans="1:8" ht="30" x14ac:dyDescent="0.25">
      <c r="A314" s="8" t="s">
        <v>303</v>
      </c>
      <c r="B314" s="8">
        <v>11</v>
      </c>
      <c r="C314" s="8">
        <v>13</v>
      </c>
      <c r="D314" s="8">
        <v>679</v>
      </c>
      <c r="E314" s="8">
        <v>679</v>
      </c>
      <c r="F314" s="9">
        <v>42959</v>
      </c>
      <c r="G314" s="8" t="s">
        <v>64</v>
      </c>
      <c r="H314" s="10" t="s">
        <v>331</v>
      </c>
    </row>
    <row r="315" spans="1:8" ht="30" x14ac:dyDescent="0.25">
      <c r="A315" s="8" t="s">
        <v>303</v>
      </c>
      <c r="B315" s="8">
        <v>5</v>
      </c>
      <c r="C315" s="8">
        <v>14</v>
      </c>
      <c r="D315" s="8">
        <v>500</v>
      </c>
      <c r="E315" s="8">
        <v>500</v>
      </c>
      <c r="F315" s="9">
        <v>42960</v>
      </c>
      <c r="G315" s="8" t="s">
        <v>27</v>
      </c>
      <c r="H315" s="10" t="s">
        <v>314</v>
      </c>
    </row>
    <row r="316" spans="1:8" ht="30" x14ac:dyDescent="0.25">
      <c r="A316" s="8" t="s">
        <v>303</v>
      </c>
      <c r="B316" s="8">
        <v>7</v>
      </c>
      <c r="C316" s="8">
        <v>14</v>
      </c>
      <c r="D316" s="8">
        <v>550</v>
      </c>
      <c r="E316" s="8">
        <v>550</v>
      </c>
      <c r="F316" s="9">
        <v>42960</v>
      </c>
      <c r="G316" s="8" t="s">
        <v>43</v>
      </c>
      <c r="H316" s="10" t="s">
        <v>320</v>
      </c>
    </row>
    <row r="317" spans="1:8" ht="45" x14ac:dyDescent="0.25">
      <c r="A317" s="8" t="s">
        <v>303</v>
      </c>
      <c r="B317" s="8">
        <v>5</v>
      </c>
      <c r="C317" s="8">
        <v>15</v>
      </c>
      <c r="D317" s="8">
        <v>4010</v>
      </c>
      <c r="E317" s="8">
        <v>4010</v>
      </c>
      <c r="F317" s="9">
        <v>42961</v>
      </c>
      <c r="G317" s="8" t="s">
        <v>27</v>
      </c>
      <c r="H317" s="10" t="s">
        <v>315</v>
      </c>
    </row>
    <row r="318" spans="1:8" ht="30" x14ac:dyDescent="0.25">
      <c r="A318" s="8" t="s">
        <v>303</v>
      </c>
      <c r="B318" s="8">
        <v>11</v>
      </c>
      <c r="C318" s="8">
        <v>15</v>
      </c>
      <c r="D318" s="8">
        <v>242</v>
      </c>
      <c r="E318" s="8">
        <v>242</v>
      </c>
      <c r="F318" s="9">
        <v>42961</v>
      </c>
      <c r="G318" s="8" t="s">
        <v>64</v>
      </c>
      <c r="H318" s="10" t="s">
        <v>332</v>
      </c>
    </row>
    <row r="319" spans="1:8" ht="30" x14ac:dyDescent="0.25">
      <c r="A319" s="8" t="s">
        <v>303</v>
      </c>
      <c r="B319" s="8">
        <v>2</v>
      </c>
      <c r="C319" s="8">
        <v>16</v>
      </c>
      <c r="D319" s="8">
        <v>400</v>
      </c>
      <c r="E319" s="8">
        <v>400</v>
      </c>
      <c r="F319" s="9">
        <v>42962</v>
      </c>
      <c r="G319" s="8" t="s">
        <v>9</v>
      </c>
      <c r="H319" s="10" t="s">
        <v>306</v>
      </c>
    </row>
    <row r="320" spans="1:8" ht="30" x14ac:dyDescent="0.25">
      <c r="A320" s="8" t="s">
        <v>303</v>
      </c>
      <c r="B320" s="8">
        <v>5</v>
      </c>
      <c r="C320" s="8">
        <v>16</v>
      </c>
      <c r="D320" s="8">
        <v>130</v>
      </c>
      <c r="E320" s="8">
        <v>130</v>
      </c>
      <c r="F320" s="9">
        <v>42962</v>
      </c>
      <c r="G320" s="8" t="s">
        <v>27</v>
      </c>
      <c r="H320" s="10" t="s">
        <v>316</v>
      </c>
    </row>
    <row r="321" spans="1:8" ht="30" x14ac:dyDescent="0.25">
      <c r="A321" s="8" t="s">
        <v>303</v>
      </c>
      <c r="B321" s="8">
        <v>9</v>
      </c>
      <c r="C321" s="8">
        <v>16</v>
      </c>
      <c r="D321" s="8">
        <v>273</v>
      </c>
      <c r="E321" s="8">
        <v>273</v>
      </c>
      <c r="F321" s="9">
        <v>42962</v>
      </c>
      <c r="G321" s="8" t="s">
        <v>47</v>
      </c>
      <c r="H321" s="10" t="s">
        <v>325</v>
      </c>
    </row>
    <row r="322" spans="1:8" ht="30" x14ac:dyDescent="0.25">
      <c r="A322" s="8" t="s">
        <v>303</v>
      </c>
      <c r="B322" s="8">
        <v>5</v>
      </c>
      <c r="C322" s="8">
        <v>18</v>
      </c>
      <c r="D322" s="8">
        <v>300</v>
      </c>
      <c r="E322" s="8">
        <v>300</v>
      </c>
      <c r="F322" s="9">
        <v>42964</v>
      </c>
      <c r="G322" s="8" t="s">
        <v>27</v>
      </c>
      <c r="H322" s="10" t="s">
        <v>317</v>
      </c>
    </row>
    <row r="323" spans="1:8" ht="30" x14ac:dyDescent="0.25">
      <c r="A323" s="8" t="s">
        <v>303</v>
      </c>
      <c r="B323" s="8">
        <v>11</v>
      </c>
      <c r="C323" s="8">
        <v>21</v>
      </c>
      <c r="D323" s="8">
        <v>235</v>
      </c>
      <c r="E323" s="8">
        <v>235</v>
      </c>
      <c r="F323" s="9">
        <v>42967</v>
      </c>
      <c r="G323" s="8" t="s">
        <v>64</v>
      </c>
      <c r="H323" s="10" t="s">
        <v>333</v>
      </c>
    </row>
    <row r="324" spans="1:8" ht="30" x14ac:dyDescent="0.25">
      <c r="A324" s="8" t="s">
        <v>303</v>
      </c>
      <c r="B324" s="8">
        <v>11</v>
      </c>
      <c r="C324" s="8">
        <v>22</v>
      </c>
      <c r="D324" s="8">
        <v>300</v>
      </c>
      <c r="E324" s="8">
        <v>300</v>
      </c>
      <c r="F324" s="9">
        <v>42968</v>
      </c>
      <c r="G324" s="8" t="s">
        <v>64</v>
      </c>
      <c r="H324" s="10" t="s">
        <v>334</v>
      </c>
    </row>
    <row r="325" spans="1:8" ht="30" x14ac:dyDescent="0.25">
      <c r="A325" s="8" t="s">
        <v>303</v>
      </c>
      <c r="B325" s="8">
        <v>4</v>
      </c>
      <c r="C325" s="8">
        <v>23</v>
      </c>
      <c r="D325" s="8">
        <v>1000</v>
      </c>
      <c r="E325" s="8">
        <v>1000</v>
      </c>
      <c r="F325" s="9">
        <v>42969</v>
      </c>
      <c r="G325" s="8" t="s">
        <v>20</v>
      </c>
      <c r="H325" s="10" t="s">
        <v>309</v>
      </c>
    </row>
    <row r="326" spans="1:8" ht="30" x14ac:dyDescent="0.25">
      <c r="A326" s="8" t="s">
        <v>303</v>
      </c>
      <c r="B326" s="8">
        <v>9</v>
      </c>
      <c r="C326" s="8">
        <v>23</v>
      </c>
      <c r="D326" s="8">
        <v>200</v>
      </c>
      <c r="E326" s="8">
        <v>200</v>
      </c>
      <c r="F326" s="9">
        <v>42969</v>
      </c>
      <c r="G326" s="8" t="s">
        <v>47</v>
      </c>
      <c r="H326" s="10" t="s">
        <v>326</v>
      </c>
    </row>
    <row r="327" spans="1:8" ht="30" x14ac:dyDescent="0.25">
      <c r="A327" s="8" t="s">
        <v>303</v>
      </c>
      <c r="B327" s="8">
        <v>11</v>
      </c>
      <c r="C327" s="8">
        <v>23</v>
      </c>
      <c r="D327" s="8">
        <v>120</v>
      </c>
      <c r="E327" s="8">
        <v>120</v>
      </c>
      <c r="F327" s="9">
        <v>42969</v>
      </c>
      <c r="G327" s="8" t="s">
        <v>64</v>
      </c>
      <c r="H327" s="10" t="s">
        <v>335</v>
      </c>
    </row>
    <row r="328" spans="1:8" ht="30" x14ac:dyDescent="0.25">
      <c r="A328" s="8" t="s">
        <v>303</v>
      </c>
      <c r="B328" s="8">
        <v>2</v>
      </c>
      <c r="C328" s="8">
        <v>24</v>
      </c>
      <c r="D328" s="8">
        <v>450</v>
      </c>
      <c r="E328" s="8">
        <v>450</v>
      </c>
      <c r="F328" s="9">
        <v>42970</v>
      </c>
      <c r="G328" s="8" t="s">
        <v>9</v>
      </c>
      <c r="H328" s="10" t="s">
        <v>307</v>
      </c>
    </row>
    <row r="329" spans="1:8" ht="30" x14ac:dyDescent="0.25">
      <c r="A329" s="8" t="s">
        <v>303</v>
      </c>
      <c r="B329" s="8">
        <v>7</v>
      </c>
      <c r="C329" s="8">
        <v>26</v>
      </c>
      <c r="D329" s="8">
        <v>272</v>
      </c>
      <c r="E329" s="8">
        <v>272</v>
      </c>
      <c r="F329" s="9">
        <v>42972</v>
      </c>
      <c r="G329" s="8" t="s">
        <v>43</v>
      </c>
      <c r="H329" s="10" t="s">
        <v>321</v>
      </c>
    </row>
    <row r="330" spans="1:8" ht="30" x14ac:dyDescent="0.25">
      <c r="A330" s="8" t="s">
        <v>303</v>
      </c>
      <c r="B330" s="8">
        <v>10</v>
      </c>
      <c r="C330" s="8">
        <v>26</v>
      </c>
      <c r="D330" s="8">
        <v>1000</v>
      </c>
      <c r="E330" s="8">
        <v>1000</v>
      </c>
      <c r="F330" s="9">
        <v>42972</v>
      </c>
      <c r="G330" s="8" t="s">
        <v>58</v>
      </c>
      <c r="H330" s="10" t="s">
        <v>328</v>
      </c>
    </row>
    <row r="331" spans="1:8" ht="30" x14ac:dyDescent="0.25">
      <c r="A331" s="8" t="s">
        <v>303</v>
      </c>
      <c r="B331" s="8">
        <v>8</v>
      </c>
      <c r="C331" s="8">
        <v>27</v>
      </c>
      <c r="D331" s="8">
        <v>1000</v>
      </c>
      <c r="E331" s="8">
        <v>1000</v>
      </c>
      <c r="F331" s="9">
        <v>42973</v>
      </c>
      <c r="G331" s="8" t="s">
        <v>200</v>
      </c>
      <c r="H331" s="10" t="s">
        <v>322</v>
      </c>
    </row>
    <row r="332" spans="1:8" ht="30" x14ac:dyDescent="0.25">
      <c r="A332" s="8" t="s">
        <v>303</v>
      </c>
      <c r="B332" s="8">
        <v>9</v>
      </c>
      <c r="C332" s="8">
        <v>29</v>
      </c>
      <c r="D332" s="8">
        <v>290</v>
      </c>
      <c r="E332" s="8">
        <v>290</v>
      </c>
      <c r="F332" s="9">
        <v>42975</v>
      </c>
      <c r="G332" s="8" t="s">
        <v>47</v>
      </c>
      <c r="H332" s="10" t="s">
        <v>123</v>
      </c>
    </row>
    <row r="333" spans="1:8" ht="30" x14ac:dyDescent="0.25">
      <c r="A333" s="8" t="s">
        <v>303</v>
      </c>
      <c r="B333" s="8">
        <v>11</v>
      </c>
      <c r="C333" s="8">
        <v>29</v>
      </c>
      <c r="D333" s="8">
        <v>200</v>
      </c>
      <c r="E333" s="8">
        <v>200</v>
      </c>
      <c r="F333" s="9">
        <v>42975</v>
      </c>
      <c r="G333" s="8" t="s">
        <v>64</v>
      </c>
      <c r="H333" s="10" t="s">
        <v>336</v>
      </c>
    </row>
    <row r="334" spans="1:8" ht="45" x14ac:dyDescent="0.25">
      <c r="A334" s="8" t="s">
        <v>303</v>
      </c>
      <c r="B334" s="8">
        <v>4</v>
      </c>
      <c r="C334" s="8">
        <v>30</v>
      </c>
      <c r="D334" s="8">
        <v>-200</v>
      </c>
      <c r="E334" s="8">
        <v>200</v>
      </c>
      <c r="F334" s="9">
        <v>42976</v>
      </c>
      <c r="G334" s="8" t="s">
        <v>20</v>
      </c>
      <c r="H334" s="10" t="s">
        <v>310</v>
      </c>
    </row>
    <row r="335" spans="1:8" ht="30" x14ac:dyDescent="0.25">
      <c r="A335" s="8" t="s">
        <v>303</v>
      </c>
      <c r="B335" s="8">
        <v>9</v>
      </c>
      <c r="C335" s="8">
        <v>30</v>
      </c>
      <c r="D335" s="8">
        <v>185</v>
      </c>
      <c r="E335" s="8">
        <v>185</v>
      </c>
      <c r="F335" s="9">
        <v>42976</v>
      </c>
      <c r="G335" s="8" t="s">
        <v>47</v>
      </c>
      <c r="H335" s="10" t="s">
        <v>327</v>
      </c>
    </row>
    <row r="336" spans="1:8" ht="30" x14ac:dyDescent="0.25">
      <c r="A336" s="8" t="s">
        <v>303</v>
      </c>
      <c r="B336" s="8">
        <v>11</v>
      </c>
      <c r="C336" s="8">
        <v>30</v>
      </c>
      <c r="D336" s="8">
        <v>202</v>
      </c>
      <c r="E336" s="8">
        <v>202</v>
      </c>
      <c r="F336" s="9">
        <v>42976</v>
      </c>
      <c r="G336" s="8" t="s">
        <v>64</v>
      </c>
      <c r="H336" s="10" t="s">
        <v>337</v>
      </c>
    </row>
    <row r="337" spans="1:8" ht="30" x14ac:dyDescent="0.25">
      <c r="A337" s="8" t="s">
        <v>338</v>
      </c>
      <c r="B337" s="8">
        <v>11</v>
      </c>
      <c r="C337" s="8">
        <v>4</v>
      </c>
      <c r="D337" s="8">
        <v>387</v>
      </c>
      <c r="E337" s="8">
        <v>387</v>
      </c>
      <c r="F337" s="9">
        <v>42981</v>
      </c>
      <c r="G337" s="8" t="s">
        <v>64</v>
      </c>
      <c r="H337" s="10" t="s">
        <v>367</v>
      </c>
    </row>
    <row r="338" spans="1:8" ht="45" x14ac:dyDescent="0.25">
      <c r="A338" s="8" t="s">
        <v>338</v>
      </c>
      <c r="B338" s="8">
        <v>3</v>
      </c>
      <c r="C338" s="8">
        <v>5</v>
      </c>
      <c r="D338" s="8">
        <v>25</v>
      </c>
      <c r="E338" s="8">
        <v>25</v>
      </c>
      <c r="F338" s="9">
        <v>42982</v>
      </c>
      <c r="G338" s="8" t="s">
        <v>13</v>
      </c>
      <c r="H338" s="10" t="s">
        <v>342</v>
      </c>
    </row>
    <row r="339" spans="1:8" ht="30" x14ac:dyDescent="0.25">
      <c r="A339" s="8" t="s">
        <v>338</v>
      </c>
      <c r="B339" s="8">
        <v>5</v>
      </c>
      <c r="C339" s="8">
        <v>5</v>
      </c>
      <c r="D339" s="8">
        <v>5</v>
      </c>
      <c r="E339" s="8">
        <v>5</v>
      </c>
      <c r="F339" s="9">
        <v>42982</v>
      </c>
      <c r="G339" s="8" t="s">
        <v>27</v>
      </c>
      <c r="H339" s="10" t="s">
        <v>348</v>
      </c>
    </row>
    <row r="340" spans="1:8" ht="30" x14ac:dyDescent="0.25">
      <c r="A340" s="8" t="s">
        <v>338</v>
      </c>
      <c r="B340" s="8">
        <v>6</v>
      </c>
      <c r="C340" s="8">
        <v>5</v>
      </c>
      <c r="D340" s="8">
        <v>50</v>
      </c>
      <c r="E340" s="8">
        <v>50</v>
      </c>
      <c r="F340" s="9">
        <v>42982</v>
      </c>
      <c r="G340" s="8" t="s">
        <v>37</v>
      </c>
      <c r="H340" s="10" t="s">
        <v>246</v>
      </c>
    </row>
    <row r="341" spans="1:8" ht="45" x14ac:dyDescent="0.25">
      <c r="A341" s="8" t="s">
        <v>338</v>
      </c>
      <c r="B341" s="8">
        <v>9</v>
      </c>
      <c r="C341" s="8">
        <v>5</v>
      </c>
      <c r="D341" s="8">
        <v>25</v>
      </c>
      <c r="E341" s="8">
        <v>25</v>
      </c>
      <c r="F341" s="9">
        <v>42982</v>
      </c>
      <c r="G341" s="8" t="s">
        <v>47</v>
      </c>
      <c r="H341" s="10" t="s">
        <v>358</v>
      </c>
    </row>
    <row r="342" spans="1:8" ht="30" x14ac:dyDescent="0.25">
      <c r="A342" s="8" t="s">
        <v>338</v>
      </c>
      <c r="B342" s="8">
        <v>3</v>
      </c>
      <c r="C342" s="8">
        <v>6</v>
      </c>
      <c r="D342" s="8">
        <v>70</v>
      </c>
      <c r="E342" s="8">
        <v>70</v>
      </c>
      <c r="F342" s="9">
        <v>42983</v>
      </c>
      <c r="G342" s="8" t="s">
        <v>13</v>
      </c>
      <c r="H342" s="10" t="s">
        <v>343</v>
      </c>
    </row>
    <row r="343" spans="1:8" ht="45" x14ac:dyDescent="0.25">
      <c r="A343" s="8" t="s">
        <v>338</v>
      </c>
      <c r="B343" s="8">
        <v>6</v>
      </c>
      <c r="C343" s="8">
        <v>6</v>
      </c>
      <c r="D343" s="8">
        <v>150</v>
      </c>
      <c r="E343" s="8">
        <v>150</v>
      </c>
      <c r="F343" s="9">
        <v>42983</v>
      </c>
      <c r="G343" s="8" t="s">
        <v>37</v>
      </c>
      <c r="H343" s="10" t="s">
        <v>355</v>
      </c>
    </row>
    <row r="344" spans="1:8" ht="30" x14ac:dyDescent="0.25">
      <c r="A344" s="8" t="s">
        <v>338</v>
      </c>
      <c r="B344" s="8">
        <v>7</v>
      </c>
      <c r="C344" s="8">
        <v>6</v>
      </c>
      <c r="D344" s="8">
        <v>200</v>
      </c>
      <c r="E344" s="8">
        <v>200</v>
      </c>
      <c r="F344" s="9">
        <v>42983</v>
      </c>
      <c r="G344" s="8" t="s">
        <v>43</v>
      </c>
      <c r="H344" s="10" t="s">
        <v>357</v>
      </c>
    </row>
    <row r="345" spans="1:8" ht="30" x14ac:dyDescent="0.25">
      <c r="A345" s="8" t="s">
        <v>338</v>
      </c>
      <c r="B345" s="8">
        <v>9</v>
      </c>
      <c r="C345" s="8">
        <v>6</v>
      </c>
      <c r="D345" s="8">
        <v>110</v>
      </c>
      <c r="E345" s="8">
        <v>110</v>
      </c>
      <c r="F345" s="9">
        <v>42983</v>
      </c>
      <c r="G345" s="8" t="s">
        <v>47</v>
      </c>
      <c r="H345" s="10" t="s">
        <v>359</v>
      </c>
    </row>
    <row r="346" spans="1:8" ht="30" x14ac:dyDescent="0.25">
      <c r="A346" s="8" t="s">
        <v>338</v>
      </c>
      <c r="B346" s="8">
        <v>6</v>
      </c>
      <c r="C346" s="8">
        <v>7</v>
      </c>
      <c r="D346" s="8">
        <v>50</v>
      </c>
      <c r="E346" s="8">
        <v>50</v>
      </c>
      <c r="F346" s="9">
        <v>42984</v>
      </c>
      <c r="G346" s="8" t="s">
        <v>37</v>
      </c>
      <c r="H346" s="10" t="s">
        <v>356</v>
      </c>
    </row>
    <row r="347" spans="1:8" ht="45" x14ac:dyDescent="0.25">
      <c r="A347" s="8" t="s">
        <v>338</v>
      </c>
      <c r="B347" s="8">
        <v>11</v>
      </c>
      <c r="C347" s="8">
        <v>7</v>
      </c>
      <c r="D347" s="8">
        <v>650</v>
      </c>
      <c r="E347" s="8">
        <v>650</v>
      </c>
      <c r="F347" s="9">
        <v>42984</v>
      </c>
      <c r="G347" s="8" t="s">
        <v>64</v>
      </c>
      <c r="H347" s="10" t="s">
        <v>368</v>
      </c>
    </row>
    <row r="348" spans="1:8" ht="30" x14ac:dyDescent="0.25">
      <c r="A348" s="8" t="s">
        <v>338</v>
      </c>
      <c r="B348" s="8">
        <v>11</v>
      </c>
      <c r="C348" s="8">
        <v>8</v>
      </c>
      <c r="D348" s="8">
        <v>711</v>
      </c>
      <c r="E348" s="8">
        <v>711</v>
      </c>
      <c r="F348" s="9">
        <v>42985</v>
      </c>
      <c r="G348" s="8" t="s">
        <v>64</v>
      </c>
      <c r="H348" s="10" t="s">
        <v>369</v>
      </c>
    </row>
    <row r="349" spans="1:8" ht="45" x14ac:dyDescent="0.25">
      <c r="A349" s="8" t="s">
        <v>338</v>
      </c>
      <c r="B349" s="8">
        <v>4</v>
      </c>
      <c r="C349" s="8">
        <v>9</v>
      </c>
      <c r="D349" s="8">
        <v>1913</v>
      </c>
      <c r="E349" s="8">
        <v>1913</v>
      </c>
      <c r="F349" s="9">
        <v>42986</v>
      </c>
      <c r="G349" s="8" t="s">
        <v>20</v>
      </c>
      <c r="H349" s="10" t="s">
        <v>346</v>
      </c>
    </row>
    <row r="350" spans="1:8" ht="30" x14ac:dyDescent="0.25">
      <c r="A350" s="8" t="s">
        <v>338</v>
      </c>
      <c r="B350" s="8">
        <v>5</v>
      </c>
      <c r="C350" s="8">
        <v>9</v>
      </c>
      <c r="D350" s="8">
        <v>40</v>
      </c>
      <c r="E350" s="8">
        <v>40</v>
      </c>
      <c r="F350" s="9">
        <v>42986</v>
      </c>
      <c r="G350" s="8" t="s">
        <v>27</v>
      </c>
      <c r="H350" s="10" t="s">
        <v>349</v>
      </c>
    </row>
    <row r="351" spans="1:8" ht="30" x14ac:dyDescent="0.25">
      <c r="A351" s="8" t="s">
        <v>338</v>
      </c>
      <c r="B351" s="8">
        <v>9</v>
      </c>
      <c r="C351" s="8">
        <v>9</v>
      </c>
      <c r="D351" s="8">
        <v>250</v>
      </c>
      <c r="E351" s="8">
        <v>250</v>
      </c>
      <c r="F351" s="9">
        <v>42986</v>
      </c>
      <c r="G351" s="8" t="s">
        <v>47</v>
      </c>
      <c r="H351" s="10" t="s">
        <v>360</v>
      </c>
    </row>
    <row r="352" spans="1:8" ht="30" x14ac:dyDescent="0.25">
      <c r="A352" s="8" t="s">
        <v>338</v>
      </c>
      <c r="B352" s="8">
        <v>5</v>
      </c>
      <c r="C352" s="8">
        <v>10</v>
      </c>
      <c r="D352" s="8">
        <v>-500</v>
      </c>
      <c r="E352" s="8">
        <v>500</v>
      </c>
      <c r="F352" s="9">
        <v>42987</v>
      </c>
      <c r="G352" s="8" t="s">
        <v>27</v>
      </c>
      <c r="H352" s="10" t="s">
        <v>350</v>
      </c>
    </row>
    <row r="353" spans="1:8" ht="30" x14ac:dyDescent="0.25">
      <c r="A353" s="8" t="s">
        <v>338</v>
      </c>
      <c r="B353" s="8">
        <v>9</v>
      </c>
      <c r="C353" s="8">
        <v>10</v>
      </c>
      <c r="D353" s="8">
        <v>361</v>
      </c>
      <c r="E353" s="8">
        <v>361</v>
      </c>
      <c r="F353" s="9">
        <v>42987</v>
      </c>
      <c r="G353" s="8" t="s">
        <v>47</v>
      </c>
      <c r="H353" s="10" t="s">
        <v>361</v>
      </c>
    </row>
    <row r="354" spans="1:8" ht="30" x14ac:dyDescent="0.25">
      <c r="A354" s="8" t="s">
        <v>338</v>
      </c>
      <c r="B354" s="8">
        <v>11</v>
      </c>
      <c r="C354" s="8">
        <v>11</v>
      </c>
      <c r="D354" s="8">
        <v>625</v>
      </c>
      <c r="E354" s="8">
        <v>625</v>
      </c>
      <c r="F354" s="9">
        <v>42988</v>
      </c>
      <c r="G354" s="8" t="s">
        <v>64</v>
      </c>
      <c r="H354" s="10" t="s">
        <v>370</v>
      </c>
    </row>
    <row r="355" spans="1:8" ht="30" x14ac:dyDescent="0.25">
      <c r="A355" s="8" t="s">
        <v>338</v>
      </c>
      <c r="B355" s="8">
        <v>3</v>
      </c>
      <c r="C355" s="8">
        <v>12</v>
      </c>
      <c r="D355" s="8">
        <v>80</v>
      </c>
      <c r="E355" s="8">
        <v>80</v>
      </c>
      <c r="F355" s="9">
        <v>42989</v>
      </c>
      <c r="G355" s="8" t="s">
        <v>13</v>
      </c>
      <c r="H355" s="10" t="s">
        <v>344</v>
      </c>
    </row>
    <row r="356" spans="1:8" ht="30" x14ac:dyDescent="0.25">
      <c r="A356" s="8" t="s">
        <v>338</v>
      </c>
      <c r="B356" s="8">
        <v>12</v>
      </c>
      <c r="C356" s="8">
        <v>12</v>
      </c>
      <c r="D356" s="8">
        <v>300</v>
      </c>
      <c r="E356" s="8">
        <v>300</v>
      </c>
      <c r="F356" s="9">
        <v>42989</v>
      </c>
      <c r="G356" s="8" t="s">
        <v>101</v>
      </c>
      <c r="H356" s="10" t="s">
        <v>376</v>
      </c>
    </row>
    <row r="357" spans="1:8" ht="30" x14ac:dyDescent="0.25">
      <c r="A357" s="8" t="s">
        <v>338</v>
      </c>
      <c r="B357" s="8">
        <v>9</v>
      </c>
      <c r="C357" s="8">
        <v>13</v>
      </c>
      <c r="D357" s="8">
        <v>500</v>
      </c>
      <c r="E357" s="8">
        <v>500</v>
      </c>
      <c r="F357" s="9">
        <v>42990</v>
      </c>
      <c r="G357" s="8" t="s">
        <v>47</v>
      </c>
      <c r="H357" s="10" t="s">
        <v>286</v>
      </c>
    </row>
    <row r="358" spans="1:8" ht="30" x14ac:dyDescent="0.25">
      <c r="A358" s="8" t="s">
        <v>338</v>
      </c>
      <c r="B358" s="8">
        <v>5</v>
      </c>
      <c r="C358" s="8">
        <v>14</v>
      </c>
      <c r="D358" s="8">
        <v>13579</v>
      </c>
      <c r="E358" s="8">
        <v>13579</v>
      </c>
      <c r="F358" s="9">
        <v>42991</v>
      </c>
      <c r="G358" s="8" t="s">
        <v>27</v>
      </c>
      <c r="H358" s="10" t="s">
        <v>351</v>
      </c>
    </row>
    <row r="359" spans="1:8" ht="30" x14ac:dyDescent="0.25">
      <c r="A359" s="8" t="s">
        <v>338</v>
      </c>
      <c r="B359" s="8">
        <v>10</v>
      </c>
      <c r="C359" s="8">
        <v>14</v>
      </c>
      <c r="D359" s="8">
        <v>-10000</v>
      </c>
      <c r="E359" s="8">
        <v>10000</v>
      </c>
      <c r="F359" s="9">
        <v>42991</v>
      </c>
      <c r="G359" s="8" t="s">
        <v>58</v>
      </c>
      <c r="H359" s="10" t="s">
        <v>365</v>
      </c>
    </row>
    <row r="360" spans="1:8" ht="30" x14ac:dyDescent="0.25">
      <c r="A360" s="8" t="s">
        <v>338</v>
      </c>
      <c r="B360" s="8">
        <v>5</v>
      </c>
      <c r="C360" s="8">
        <v>15</v>
      </c>
      <c r="D360" s="8">
        <v>800</v>
      </c>
      <c r="E360" s="8">
        <v>800</v>
      </c>
      <c r="F360" s="9">
        <v>42992</v>
      </c>
      <c r="G360" s="8" t="s">
        <v>27</v>
      </c>
      <c r="H360" s="10" t="s">
        <v>352</v>
      </c>
    </row>
    <row r="361" spans="1:8" ht="30" x14ac:dyDescent="0.25">
      <c r="A361" s="8" t="s">
        <v>338</v>
      </c>
      <c r="B361" s="8">
        <v>9</v>
      </c>
      <c r="C361" s="8">
        <v>15</v>
      </c>
      <c r="D361" s="8">
        <v>212</v>
      </c>
      <c r="E361" s="8">
        <v>212</v>
      </c>
      <c r="F361" s="9">
        <v>42992</v>
      </c>
      <c r="G361" s="8" t="s">
        <v>47</v>
      </c>
      <c r="H361" s="10" t="s">
        <v>362</v>
      </c>
    </row>
    <row r="362" spans="1:8" ht="30" x14ac:dyDescent="0.25">
      <c r="A362" s="8" t="s">
        <v>338</v>
      </c>
      <c r="B362" s="8">
        <v>10</v>
      </c>
      <c r="C362" s="8">
        <v>15</v>
      </c>
      <c r="D362" s="8">
        <v>-800</v>
      </c>
      <c r="E362" s="8">
        <v>800</v>
      </c>
      <c r="F362" s="9">
        <v>42992</v>
      </c>
      <c r="G362" s="8" t="s">
        <v>58</v>
      </c>
      <c r="H362" s="10" t="s">
        <v>366</v>
      </c>
    </row>
    <row r="363" spans="1:8" ht="30" x14ac:dyDescent="0.25">
      <c r="A363" s="8" t="s">
        <v>338</v>
      </c>
      <c r="B363" s="8">
        <v>5</v>
      </c>
      <c r="C363" s="8">
        <v>16</v>
      </c>
      <c r="D363" s="8">
        <v>1111</v>
      </c>
      <c r="E363" s="8">
        <v>1111</v>
      </c>
      <c r="F363" s="9">
        <v>42993</v>
      </c>
      <c r="G363" s="8" t="s">
        <v>27</v>
      </c>
      <c r="H363" s="10" t="s">
        <v>353</v>
      </c>
    </row>
    <row r="364" spans="1:8" ht="30" x14ac:dyDescent="0.25">
      <c r="A364" s="8" t="s">
        <v>338</v>
      </c>
      <c r="B364" s="8">
        <v>12</v>
      </c>
      <c r="C364" s="8">
        <v>16</v>
      </c>
      <c r="D364" s="8">
        <v>649</v>
      </c>
      <c r="E364" s="8">
        <v>649</v>
      </c>
      <c r="F364" s="9">
        <v>42993</v>
      </c>
      <c r="G364" s="8" t="s">
        <v>101</v>
      </c>
      <c r="H364" s="10" t="s">
        <v>377</v>
      </c>
    </row>
    <row r="365" spans="1:8" ht="30" x14ac:dyDescent="0.25">
      <c r="A365" s="8" t="s">
        <v>338</v>
      </c>
      <c r="B365" s="8">
        <v>11</v>
      </c>
      <c r="C365" s="8">
        <v>17</v>
      </c>
      <c r="D365" s="8">
        <v>707</v>
      </c>
      <c r="E365" s="8">
        <v>707</v>
      </c>
      <c r="F365" s="9">
        <v>42994</v>
      </c>
      <c r="G365" s="8" t="s">
        <v>64</v>
      </c>
      <c r="H365" s="10" t="s">
        <v>371</v>
      </c>
    </row>
    <row r="366" spans="1:8" ht="75" x14ac:dyDescent="0.25">
      <c r="A366" s="8" t="s">
        <v>338</v>
      </c>
      <c r="B366" s="8">
        <v>2</v>
      </c>
      <c r="C366" s="8">
        <v>18</v>
      </c>
      <c r="D366" s="8">
        <v>3507</v>
      </c>
      <c r="E366" s="8">
        <v>3507</v>
      </c>
      <c r="F366" s="9">
        <v>42995</v>
      </c>
      <c r="G366" s="8" t="s">
        <v>9</v>
      </c>
      <c r="H366" s="10" t="s">
        <v>339</v>
      </c>
    </row>
    <row r="367" spans="1:8" ht="30" x14ac:dyDescent="0.25">
      <c r="A367" s="8" t="s">
        <v>338</v>
      </c>
      <c r="B367" s="8">
        <v>9</v>
      </c>
      <c r="C367" s="8">
        <v>18</v>
      </c>
      <c r="D367" s="8">
        <v>20</v>
      </c>
      <c r="E367" s="8">
        <v>20</v>
      </c>
      <c r="F367" s="9">
        <v>42995</v>
      </c>
      <c r="G367" s="8" t="s">
        <v>47</v>
      </c>
      <c r="H367" s="10" t="s">
        <v>363</v>
      </c>
    </row>
    <row r="368" spans="1:8" ht="30" x14ac:dyDescent="0.25">
      <c r="A368" s="8" t="s">
        <v>338</v>
      </c>
      <c r="B368" s="8">
        <v>2</v>
      </c>
      <c r="C368" s="8">
        <v>19</v>
      </c>
      <c r="D368" s="8">
        <v>560</v>
      </c>
      <c r="E368" s="8">
        <v>560</v>
      </c>
      <c r="F368" s="9">
        <v>42996</v>
      </c>
      <c r="G368" s="8" t="s">
        <v>9</v>
      </c>
      <c r="H368" s="10" t="s">
        <v>340</v>
      </c>
    </row>
    <row r="369" spans="1:8" ht="30" x14ac:dyDescent="0.25">
      <c r="A369" s="8" t="s">
        <v>338</v>
      </c>
      <c r="B369" s="8">
        <v>3</v>
      </c>
      <c r="C369" s="8">
        <v>19</v>
      </c>
      <c r="D369" s="8">
        <v>150</v>
      </c>
      <c r="E369" s="8">
        <v>150</v>
      </c>
      <c r="F369" s="9">
        <v>42996</v>
      </c>
      <c r="G369" s="8" t="s">
        <v>13</v>
      </c>
      <c r="H369" s="10" t="s">
        <v>345</v>
      </c>
    </row>
    <row r="370" spans="1:8" ht="45" x14ac:dyDescent="0.25">
      <c r="A370" s="8" t="s">
        <v>338</v>
      </c>
      <c r="B370" s="8">
        <v>4</v>
      </c>
      <c r="C370" s="8">
        <v>19</v>
      </c>
      <c r="D370" s="8">
        <v>80</v>
      </c>
      <c r="E370" s="8">
        <v>80</v>
      </c>
      <c r="F370" s="9">
        <v>42996</v>
      </c>
      <c r="G370" s="8" t="s">
        <v>20</v>
      </c>
      <c r="H370" s="10" t="s">
        <v>347</v>
      </c>
    </row>
    <row r="371" spans="1:8" ht="45" x14ac:dyDescent="0.25">
      <c r="A371" s="8" t="s">
        <v>338</v>
      </c>
      <c r="B371" s="8">
        <v>9</v>
      </c>
      <c r="C371" s="8">
        <v>24</v>
      </c>
      <c r="D371" s="8">
        <v>700</v>
      </c>
      <c r="E371" s="8">
        <v>700</v>
      </c>
      <c r="F371" s="9">
        <v>43001</v>
      </c>
      <c r="G371" s="8" t="s">
        <v>47</v>
      </c>
      <c r="H371" s="10" t="s">
        <v>364</v>
      </c>
    </row>
    <row r="372" spans="1:8" ht="45" x14ac:dyDescent="0.25">
      <c r="A372" s="8" t="s">
        <v>338</v>
      </c>
      <c r="B372" s="8">
        <v>11</v>
      </c>
      <c r="C372" s="8">
        <v>26</v>
      </c>
      <c r="D372" s="8">
        <v>565</v>
      </c>
      <c r="E372" s="8">
        <v>565</v>
      </c>
      <c r="F372" s="9">
        <v>43003</v>
      </c>
      <c r="G372" s="8" t="s">
        <v>64</v>
      </c>
      <c r="H372" s="10" t="s">
        <v>372</v>
      </c>
    </row>
    <row r="373" spans="1:8" ht="30" x14ac:dyDescent="0.25">
      <c r="A373" s="8" t="s">
        <v>338</v>
      </c>
      <c r="B373" s="8">
        <v>11</v>
      </c>
      <c r="C373" s="8">
        <v>27</v>
      </c>
      <c r="D373" s="8">
        <v>583</v>
      </c>
      <c r="E373" s="8">
        <v>583</v>
      </c>
      <c r="F373" s="9">
        <v>43004</v>
      </c>
      <c r="G373" s="8" t="s">
        <v>64</v>
      </c>
      <c r="H373" s="10" t="s">
        <v>373</v>
      </c>
    </row>
    <row r="374" spans="1:8" ht="45" x14ac:dyDescent="0.25">
      <c r="A374" s="8" t="s">
        <v>338</v>
      </c>
      <c r="B374" s="8">
        <v>2</v>
      </c>
      <c r="C374" s="8">
        <v>29</v>
      </c>
      <c r="D374" s="8">
        <v>610</v>
      </c>
      <c r="E374" s="8">
        <v>610</v>
      </c>
      <c r="F374" s="9">
        <v>43006</v>
      </c>
      <c r="G374" s="8" t="s">
        <v>9</v>
      </c>
      <c r="H374" s="10" t="s">
        <v>341</v>
      </c>
    </row>
    <row r="375" spans="1:8" ht="60" x14ac:dyDescent="0.25">
      <c r="A375" s="8" t="s">
        <v>338</v>
      </c>
      <c r="B375" s="8">
        <v>11</v>
      </c>
      <c r="C375" s="8">
        <v>29</v>
      </c>
      <c r="D375" s="8">
        <v>498</v>
      </c>
      <c r="E375" s="8">
        <v>498</v>
      </c>
      <c r="F375" s="9">
        <v>43006</v>
      </c>
      <c r="G375" s="8" t="s">
        <v>64</v>
      </c>
      <c r="H375" s="10" t="s">
        <v>374</v>
      </c>
    </row>
    <row r="376" spans="1:8" ht="30" x14ac:dyDescent="0.25">
      <c r="A376" s="8" t="s">
        <v>338</v>
      </c>
      <c r="B376" s="8">
        <v>5</v>
      </c>
      <c r="C376" s="8">
        <v>30</v>
      </c>
      <c r="D376" s="8">
        <v>1780</v>
      </c>
      <c r="E376" s="8">
        <v>1780</v>
      </c>
      <c r="F376" s="9">
        <v>43007</v>
      </c>
      <c r="G376" s="8" t="s">
        <v>27</v>
      </c>
      <c r="H376" s="10" t="s">
        <v>354</v>
      </c>
    </row>
    <row r="377" spans="1:8" ht="45" x14ac:dyDescent="0.25">
      <c r="A377" s="8" t="s">
        <v>338</v>
      </c>
      <c r="B377" s="8">
        <v>11</v>
      </c>
      <c r="C377" s="8">
        <v>31</v>
      </c>
      <c r="D377" s="8">
        <v>1164</v>
      </c>
      <c r="E377" s="8">
        <v>1164</v>
      </c>
      <c r="F377" s="9">
        <v>43008</v>
      </c>
      <c r="G377" s="8" t="s">
        <v>64</v>
      </c>
      <c r="H377" s="10" t="s">
        <v>375</v>
      </c>
    </row>
    <row r="378" spans="1:8" ht="30" x14ac:dyDescent="0.25">
      <c r="A378" s="8" t="s">
        <v>378</v>
      </c>
      <c r="B378" s="8">
        <v>11</v>
      </c>
      <c r="C378" s="8">
        <v>2</v>
      </c>
      <c r="D378" s="8">
        <v>400</v>
      </c>
      <c r="E378" s="8">
        <v>400</v>
      </c>
      <c r="F378" s="9">
        <v>43009</v>
      </c>
      <c r="G378" s="8" t="s">
        <v>64</v>
      </c>
      <c r="H378" s="10" t="s">
        <v>406</v>
      </c>
    </row>
    <row r="379" spans="1:8" ht="30" x14ac:dyDescent="0.25">
      <c r="A379" s="8" t="s">
        <v>378</v>
      </c>
      <c r="B379" s="8">
        <v>6</v>
      </c>
      <c r="C379" s="8">
        <v>3</v>
      </c>
      <c r="D379" s="8">
        <v>50</v>
      </c>
      <c r="E379" s="8">
        <v>50</v>
      </c>
      <c r="F379" s="9">
        <v>43010</v>
      </c>
      <c r="G379" s="8" t="s">
        <v>37</v>
      </c>
      <c r="H379" s="10" t="s">
        <v>246</v>
      </c>
    </row>
    <row r="380" spans="1:8" ht="30" x14ac:dyDescent="0.25">
      <c r="A380" s="8" t="s">
        <v>378</v>
      </c>
      <c r="B380" s="8">
        <v>11</v>
      </c>
      <c r="C380" s="8">
        <v>3</v>
      </c>
      <c r="D380" s="8">
        <v>30</v>
      </c>
      <c r="E380" s="8">
        <v>30</v>
      </c>
      <c r="F380" s="9">
        <v>43010</v>
      </c>
      <c r="G380" s="8" t="s">
        <v>64</v>
      </c>
      <c r="H380" s="10" t="s">
        <v>407</v>
      </c>
    </row>
    <row r="381" spans="1:8" ht="30" x14ac:dyDescent="0.25">
      <c r="A381" s="8" t="s">
        <v>378</v>
      </c>
      <c r="B381" s="8">
        <v>6</v>
      </c>
      <c r="C381" s="8">
        <v>4</v>
      </c>
      <c r="D381" s="8">
        <v>50</v>
      </c>
      <c r="E381" s="8">
        <v>50</v>
      </c>
      <c r="F381" s="9">
        <v>43011</v>
      </c>
      <c r="G381" s="8" t="s">
        <v>37</v>
      </c>
      <c r="H381" s="10" t="s">
        <v>392</v>
      </c>
    </row>
    <row r="382" spans="1:8" ht="30" x14ac:dyDescent="0.25">
      <c r="A382" s="8" t="s">
        <v>378</v>
      </c>
      <c r="B382" s="8">
        <v>9</v>
      </c>
      <c r="C382" s="8">
        <v>4</v>
      </c>
      <c r="D382" s="8">
        <v>500</v>
      </c>
      <c r="E382" s="8">
        <v>500</v>
      </c>
      <c r="F382" s="9">
        <v>43011</v>
      </c>
      <c r="G382" s="8" t="s">
        <v>47</v>
      </c>
      <c r="H382" s="10" t="s">
        <v>396</v>
      </c>
    </row>
    <row r="383" spans="1:8" ht="30" x14ac:dyDescent="0.25">
      <c r="A383" s="8" t="s">
        <v>378</v>
      </c>
      <c r="B383" s="8">
        <v>10</v>
      </c>
      <c r="C383" s="8">
        <v>4</v>
      </c>
      <c r="D383" s="8">
        <v>-1000</v>
      </c>
      <c r="E383" s="8">
        <v>1000</v>
      </c>
      <c r="F383" s="9">
        <v>43011</v>
      </c>
      <c r="G383" s="8" t="s">
        <v>58</v>
      </c>
      <c r="H383" s="10" t="s">
        <v>400</v>
      </c>
    </row>
    <row r="384" spans="1:8" ht="30" x14ac:dyDescent="0.25">
      <c r="A384" s="8" t="s">
        <v>378</v>
      </c>
      <c r="B384" s="8">
        <v>11</v>
      </c>
      <c r="C384" s="8">
        <v>4</v>
      </c>
      <c r="D384" s="8">
        <v>315</v>
      </c>
      <c r="E384" s="8">
        <v>315</v>
      </c>
      <c r="F384" s="9">
        <v>43011</v>
      </c>
      <c r="G384" s="8" t="s">
        <v>64</v>
      </c>
      <c r="H384" s="10" t="s">
        <v>408</v>
      </c>
    </row>
    <row r="385" spans="1:8" ht="30" x14ac:dyDescent="0.25">
      <c r="A385" s="8" t="s">
        <v>378</v>
      </c>
      <c r="B385" s="8">
        <v>9</v>
      </c>
      <c r="C385" s="8">
        <v>5</v>
      </c>
      <c r="D385" s="8">
        <v>162</v>
      </c>
      <c r="E385" s="8">
        <v>162</v>
      </c>
      <c r="F385" s="9">
        <v>43012</v>
      </c>
      <c r="G385" s="8" t="s">
        <v>47</v>
      </c>
      <c r="H385" s="10" t="s">
        <v>397</v>
      </c>
    </row>
    <row r="386" spans="1:8" ht="30" x14ac:dyDescent="0.25">
      <c r="A386" s="8" t="s">
        <v>378</v>
      </c>
      <c r="B386" s="8">
        <v>10</v>
      </c>
      <c r="C386" s="8">
        <v>5</v>
      </c>
      <c r="D386" s="8">
        <v>-2000</v>
      </c>
      <c r="E386" s="8">
        <v>2000</v>
      </c>
      <c r="F386" s="9">
        <v>43012</v>
      </c>
      <c r="G386" s="8" t="s">
        <v>58</v>
      </c>
      <c r="H386" s="10" t="s">
        <v>401</v>
      </c>
    </row>
    <row r="387" spans="1:8" ht="30" x14ac:dyDescent="0.25">
      <c r="A387" s="8" t="s">
        <v>378</v>
      </c>
      <c r="B387" s="8">
        <v>11</v>
      </c>
      <c r="C387" s="8">
        <v>5</v>
      </c>
      <c r="D387" s="8">
        <v>538</v>
      </c>
      <c r="E387" s="8">
        <v>538</v>
      </c>
      <c r="F387" s="9">
        <v>43012</v>
      </c>
      <c r="G387" s="8" t="s">
        <v>64</v>
      </c>
      <c r="H387" s="10" t="s">
        <v>409</v>
      </c>
    </row>
    <row r="388" spans="1:8" ht="45" x14ac:dyDescent="0.25">
      <c r="A388" s="8" t="s">
        <v>378</v>
      </c>
      <c r="B388" s="8">
        <v>11</v>
      </c>
      <c r="C388" s="8">
        <v>6</v>
      </c>
      <c r="D388" s="8">
        <v>55</v>
      </c>
      <c r="E388" s="8">
        <v>55</v>
      </c>
      <c r="F388" s="9">
        <v>43013</v>
      </c>
      <c r="G388" s="8" t="s">
        <v>64</v>
      </c>
      <c r="H388" s="10" t="s">
        <v>410</v>
      </c>
    </row>
    <row r="389" spans="1:8" ht="30" x14ac:dyDescent="0.25">
      <c r="A389" s="8" t="s">
        <v>378</v>
      </c>
      <c r="B389" s="8">
        <v>6</v>
      </c>
      <c r="C389" s="8">
        <v>7</v>
      </c>
      <c r="D389" s="8">
        <v>50</v>
      </c>
      <c r="E389" s="8">
        <v>50</v>
      </c>
      <c r="F389" s="9">
        <v>43014</v>
      </c>
      <c r="G389" s="8" t="s">
        <v>37</v>
      </c>
      <c r="H389" s="10" t="s">
        <v>242</v>
      </c>
    </row>
    <row r="390" spans="1:8" ht="30" x14ac:dyDescent="0.25">
      <c r="A390" s="8" t="s">
        <v>378</v>
      </c>
      <c r="B390" s="8">
        <v>10</v>
      </c>
      <c r="C390" s="8">
        <v>7</v>
      </c>
      <c r="D390" s="8">
        <v>2300</v>
      </c>
      <c r="E390" s="8">
        <v>2300</v>
      </c>
      <c r="F390" s="9">
        <v>43014</v>
      </c>
      <c r="G390" s="8" t="s">
        <v>58</v>
      </c>
      <c r="H390" s="10" t="s">
        <v>402</v>
      </c>
    </row>
    <row r="391" spans="1:8" ht="45" x14ac:dyDescent="0.25">
      <c r="A391" s="8" t="s">
        <v>378</v>
      </c>
      <c r="B391" s="8">
        <v>11</v>
      </c>
      <c r="C391" s="8">
        <v>7</v>
      </c>
      <c r="D391" s="8">
        <v>539</v>
      </c>
      <c r="E391" s="8">
        <v>539</v>
      </c>
      <c r="F391" s="9">
        <v>43014</v>
      </c>
      <c r="G391" s="8" t="s">
        <v>64</v>
      </c>
      <c r="H391" s="10" t="s">
        <v>411</v>
      </c>
    </row>
    <row r="392" spans="1:8" ht="30" x14ac:dyDescent="0.25">
      <c r="A392" s="8" t="s">
        <v>378</v>
      </c>
      <c r="B392" s="8">
        <v>6</v>
      </c>
      <c r="C392" s="8">
        <v>8</v>
      </c>
      <c r="D392" s="8">
        <v>20</v>
      </c>
      <c r="E392" s="8">
        <v>20</v>
      </c>
      <c r="F392" s="9">
        <v>43015</v>
      </c>
      <c r="G392" s="8" t="s">
        <v>37</v>
      </c>
      <c r="H392" s="10" t="s">
        <v>41</v>
      </c>
    </row>
    <row r="393" spans="1:8" ht="30" x14ac:dyDescent="0.25">
      <c r="A393" s="8" t="s">
        <v>378</v>
      </c>
      <c r="B393" s="8">
        <v>11</v>
      </c>
      <c r="C393" s="8">
        <v>8</v>
      </c>
      <c r="D393" s="8">
        <v>135</v>
      </c>
      <c r="E393" s="8">
        <v>135</v>
      </c>
      <c r="F393" s="9">
        <v>43015</v>
      </c>
      <c r="G393" s="8" t="s">
        <v>64</v>
      </c>
      <c r="H393" s="10" t="s">
        <v>412</v>
      </c>
    </row>
    <row r="394" spans="1:8" ht="30" x14ac:dyDescent="0.25">
      <c r="A394" s="8" t="s">
        <v>378</v>
      </c>
      <c r="B394" s="8">
        <v>9</v>
      </c>
      <c r="C394" s="8">
        <v>9</v>
      </c>
      <c r="D394" s="8">
        <v>100</v>
      </c>
      <c r="E394" s="8">
        <v>100</v>
      </c>
      <c r="F394" s="9">
        <v>43016</v>
      </c>
      <c r="G394" s="8" t="s">
        <v>47</v>
      </c>
      <c r="H394" s="10" t="s">
        <v>204</v>
      </c>
    </row>
    <row r="395" spans="1:8" ht="30" x14ac:dyDescent="0.25">
      <c r="A395" s="8" t="s">
        <v>378</v>
      </c>
      <c r="B395" s="8">
        <v>12</v>
      </c>
      <c r="C395" s="8">
        <v>9</v>
      </c>
      <c r="D395" s="8">
        <v>980</v>
      </c>
      <c r="E395" s="8">
        <v>980</v>
      </c>
      <c r="F395" s="9">
        <v>43016</v>
      </c>
      <c r="G395" s="8" t="s">
        <v>101</v>
      </c>
      <c r="H395" s="10" t="s">
        <v>433</v>
      </c>
    </row>
    <row r="396" spans="1:8" ht="30" x14ac:dyDescent="0.25">
      <c r="A396" s="8" t="s">
        <v>378</v>
      </c>
      <c r="B396" s="8">
        <v>2</v>
      </c>
      <c r="C396" s="8">
        <v>10</v>
      </c>
      <c r="D396" s="8">
        <v>50</v>
      </c>
      <c r="E396" s="8">
        <v>50</v>
      </c>
      <c r="F396" s="9">
        <v>43017</v>
      </c>
      <c r="G396" s="8" t="s">
        <v>9</v>
      </c>
      <c r="H396" s="10" t="s">
        <v>379</v>
      </c>
    </row>
    <row r="397" spans="1:8" ht="45" x14ac:dyDescent="0.25">
      <c r="A397" s="8" t="s">
        <v>378</v>
      </c>
      <c r="B397" s="8">
        <v>11</v>
      </c>
      <c r="C397" s="8">
        <v>10</v>
      </c>
      <c r="D397" s="8">
        <v>685</v>
      </c>
      <c r="E397" s="8">
        <v>685</v>
      </c>
      <c r="F397" s="9">
        <v>43017</v>
      </c>
      <c r="G397" s="8" t="s">
        <v>64</v>
      </c>
      <c r="H397" s="10" t="s">
        <v>413</v>
      </c>
    </row>
    <row r="398" spans="1:8" ht="30" x14ac:dyDescent="0.25">
      <c r="A398" s="8" t="s">
        <v>378</v>
      </c>
      <c r="B398" s="8">
        <v>10</v>
      </c>
      <c r="C398" s="8">
        <v>11</v>
      </c>
      <c r="D398" s="8">
        <v>1000</v>
      </c>
      <c r="E398" s="8">
        <v>1000</v>
      </c>
      <c r="F398" s="9">
        <v>43018</v>
      </c>
      <c r="G398" s="8" t="s">
        <v>58</v>
      </c>
      <c r="H398" s="10" t="s">
        <v>403</v>
      </c>
    </row>
    <row r="399" spans="1:8" ht="30" x14ac:dyDescent="0.25">
      <c r="A399" s="8" t="s">
        <v>378</v>
      </c>
      <c r="B399" s="8">
        <v>11</v>
      </c>
      <c r="C399" s="8">
        <v>11</v>
      </c>
      <c r="D399" s="8">
        <v>93</v>
      </c>
      <c r="E399" s="8">
        <v>93</v>
      </c>
      <c r="F399" s="9">
        <v>43018</v>
      </c>
      <c r="G399" s="8" t="s">
        <v>64</v>
      </c>
      <c r="H399" s="10" t="s">
        <v>414</v>
      </c>
    </row>
    <row r="400" spans="1:8" ht="30" x14ac:dyDescent="0.25">
      <c r="A400" s="8" t="s">
        <v>378</v>
      </c>
      <c r="B400" s="8">
        <v>2</v>
      </c>
      <c r="C400" s="8">
        <v>12</v>
      </c>
      <c r="D400" s="8">
        <v>185</v>
      </c>
      <c r="E400" s="8">
        <v>185</v>
      </c>
      <c r="F400" s="9">
        <v>43019</v>
      </c>
      <c r="G400" s="8" t="s">
        <v>9</v>
      </c>
      <c r="H400" s="10" t="s">
        <v>380</v>
      </c>
    </row>
    <row r="401" spans="1:8" ht="30" x14ac:dyDescent="0.25">
      <c r="A401" s="8" t="s">
        <v>378</v>
      </c>
      <c r="B401" s="8">
        <v>5</v>
      </c>
      <c r="C401" s="8">
        <v>12</v>
      </c>
      <c r="D401" s="8">
        <v>89</v>
      </c>
      <c r="E401" s="8">
        <v>89</v>
      </c>
      <c r="F401" s="9">
        <v>43019</v>
      </c>
      <c r="G401" s="8" t="s">
        <v>27</v>
      </c>
      <c r="H401" s="10" t="s">
        <v>313</v>
      </c>
    </row>
    <row r="402" spans="1:8" ht="30" x14ac:dyDescent="0.25">
      <c r="A402" s="8" t="s">
        <v>378</v>
      </c>
      <c r="B402" s="8">
        <v>9</v>
      </c>
      <c r="C402" s="8">
        <v>12</v>
      </c>
      <c r="D402" s="8">
        <v>500</v>
      </c>
      <c r="E402" s="8">
        <v>500</v>
      </c>
      <c r="F402" s="9">
        <v>43019</v>
      </c>
      <c r="G402" s="8" t="s">
        <v>47</v>
      </c>
      <c r="H402" s="10" t="s">
        <v>286</v>
      </c>
    </row>
    <row r="403" spans="1:8" ht="60" x14ac:dyDescent="0.25">
      <c r="A403" s="8" t="s">
        <v>378</v>
      </c>
      <c r="B403" s="8">
        <v>11</v>
      </c>
      <c r="C403" s="8">
        <v>12</v>
      </c>
      <c r="D403" s="8">
        <v>281</v>
      </c>
      <c r="E403" s="8">
        <v>281</v>
      </c>
      <c r="F403" s="9">
        <v>43019</v>
      </c>
      <c r="G403" s="8" t="s">
        <v>64</v>
      </c>
      <c r="H403" s="10" t="s">
        <v>415</v>
      </c>
    </row>
    <row r="404" spans="1:8" ht="30" x14ac:dyDescent="0.25">
      <c r="A404" s="8" t="s">
        <v>378</v>
      </c>
      <c r="B404" s="8">
        <v>5</v>
      </c>
      <c r="C404" s="8">
        <v>13</v>
      </c>
      <c r="D404" s="8">
        <v>180</v>
      </c>
      <c r="E404" s="8">
        <v>180</v>
      </c>
      <c r="F404" s="9">
        <v>43020</v>
      </c>
      <c r="G404" s="8" t="s">
        <v>27</v>
      </c>
      <c r="H404" s="10" t="s">
        <v>388</v>
      </c>
    </row>
    <row r="405" spans="1:8" ht="30" x14ac:dyDescent="0.25">
      <c r="A405" s="8" t="s">
        <v>378</v>
      </c>
      <c r="B405" s="8">
        <v>11</v>
      </c>
      <c r="C405" s="8">
        <v>13</v>
      </c>
      <c r="D405" s="8">
        <v>380</v>
      </c>
      <c r="E405" s="8">
        <v>380</v>
      </c>
      <c r="F405" s="9">
        <v>43020</v>
      </c>
      <c r="G405" s="8" t="s">
        <v>64</v>
      </c>
      <c r="H405" s="10" t="s">
        <v>416</v>
      </c>
    </row>
    <row r="406" spans="1:8" ht="30" x14ac:dyDescent="0.25">
      <c r="A406" s="8" t="s">
        <v>378</v>
      </c>
      <c r="B406" s="8">
        <v>9</v>
      </c>
      <c r="C406" s="8">
        <v>14</v>
      </c>
      <c r="D406" s="8">
        <v>200</v>
      </c>
      <c r="E406" s="8">
        <v>200</v>
      </c>
      <c r="F406" s="9">
        <v>43021</v>
      </c>
      <c r="G406" s="8" t="s">
        <v>47</v>
      </c>
      <c r="H406" s="10" t="s">
        <v>398</v>
      </c>
    </row>
    <row r="407" spans="1:8" ht="45" x14ac:dyDescent="0.25">
      <c r="A407" s="8" t="s">
        <v>378</v>
      </c>
      <c r="B407" s="8">
        <v>11</v>
      </c>
      <c r="C407" s="8">
        <v>14</v>
      </c>
      <c r="D407" s="8">
        <v>265</v>
      </c>
      <c r="E407" s="8">
        <v>265</v>
      </c>
      <c r="F407" s="9">
        <v>43021</v>
      </c>
      <c r="G407" s="8" t="s">
        <v>64</v>
      </c>
      <c r="H407" s="10" t="s">
        <v>417</v>
      </c>
    </row>
    <row r="408" spans="1:8" ht="45" x14ac:dyDescent="0.25">
      <c r="A408" s="8" t="s">
        <v>378</v>
      </c>
      <c r="B408" s="8">
        <v>4</v>
      </c>
      <c r="C408" s="8">
        <v>15</v>
      </c>
      <c r="D408" s="8">
        <v>135</v>
      </c>
      <c r="E408" s="8">
        <v>135</v>
      </c>
      <c r="F408" s="9">
        <v>43022</v>
      </c>
      <c r="G408" s="8" t="s">
        <v>20</v>
      </c>
      <c r="H408" s="10" t="s">
        <v>385</v>
      </c>
    </row>
    <row r="409" spans="1:8" ht="30" x14ac:dyDescent="0.25">
      <c r="A409" s="8" t="s">
        <v>378</v>
      </c>
      <c r="B409" s="8">
        <v>5</v>
      </c>
      <c r="C409" s="8">
        <v>15</v>
      </c>
      <c r="D409" s="8">
        <v>800</v>
      </c>
      <c r="E409" s="8">
        <v>800</v>
      </c>
      <c r="F409" s="9">
        <v>43022</v>
      </c>
      <c r="G409" s="8" t="s">
        <v>27</v>
      </c>
      <c r="H409" s="10" t="s">
        <v>352</v>
      </c>
    </row>
    <row r="410" spans="1:8" ht="30" x14ac:dyDescent="0.25">
      <c r="A410" s="8" t="s">
        <v>378</v>
      </c>
      <c r="B410" s="8">
        <v>11</v>
      </c>
      <c r="C410" s="8">
        <v>15</v>
      </c>
      <c r="D410" s="8">
        <v>1100</v>
      </c>
      <c r="E410" s="8">
        <v>1100</v>
      </c>
      <c r="F410" s="9">
        <v>43022</v>
      </c>
      <c r="G410" s="8" t="s">
        <v>64</v>
      </c>
      <c r="H410" s="10" t="s">
        <v>418</v>
      </c>
    </row>
    <row r="411" spans="1:8" ht="45" x14ac:dyDescent="0.25">
      <c r="A411" s="8" t="s">
        <v>378</v>
      </c>
      <c r="B411" s="8">
        <v>5</v>
      </c>
      <c r="C411" s="8">
        <v>16</v>
      </c>
      <c r="D411" s="8">
        <v>-300</v>
      </c>
      <c r="E411" s="8">
        <v>300</v>
      </c>
      <c r="F411" s="9">
        <v>43023</v>
      </c>
      <c r="G411" s="8" t="s">
        <v>27</v>
      </c>
      <c r="H411" s="10" t="s">
        <v>389</v>
      </c>
    </row>
    <row r="412" spans="1:8" ht="45" x14ac:dyDescent="0.25">
      <c r="A412" s="8" t="s">
        <v>378</v>
      </c>
      <c r="B412" s="8">
        <v>9</v>
      </c>
      <c r="C412" s="8">
        <v>16</v>
      </c>
      <c r="D412" s="8">
        <v>380</v>
      </c>
      <c r="E412" s="8">
        <v>380</v>
      </c>
      <c r="F412" s="9">
        <v>43023</v>
      </c>
      <c r="G412" s="8" t="s">
        <v>47</v>
      </c>
      <c r="H412" s="10" t="s">
        <v>399</v>
      </c>
    </row>
    <row r="413" spans="1:8" ht="30" x14ac:dyDescent="0.25">
      <c r="A413" s="8" t="s">
        <v>378</v>
      </c>
      <c r="B413" s="8">
        <v>11</v>
      </c>
      <c r="C413" s="8">
        <v>16</v>
      </c>
      <c r="D413" s="8">
        <v>280</v>
      </c>
      <c r="E413" s="8">
        <v>280</v>
      </c>
      <c r="F413" s="9">
        <v>43023</v>
      </c>
      <c r="G413" s="8" t="s">
        <v>64</v>
      </c>
      <c r="H413" s="10" t="s">
        <v>419</v>
      </c>
    </row>
    <row r="414" spans="1:8" ht="30" x14ac:dyDescent="0.25">
      <c r="A414" s="8" t="s">
        <v>378</v>
      </c>
      <c r="B414" s="8">
        <v>11</v>
      </c>
      <c r="C414" s="8">
        <v>17</v>
      </c>
      <c r="D414" s="8">
        <v>262</v>
      </c>
      <c r="E414" s="8">
        <v>262</v>
      </c>
      <c r="F414" s="9">
        <v>43024</v>
      </c>
      <c r="G414" s="8" t="s">
        <v>64</v>
      </c>
      <c r="H414" s="10" t="s">
        <v>420</v>
      </c>
    </row>
    <row r="415" spans="1:8" ht="30" x14ac:dyDescent="0.25">
      <c r="A415" s="8" t="s">
        <v>378</v>
      </c>
      <c r="B415" s="8">
        <v>10</v>
      </c>
      <c r="C415" s="8">
        <v>18</v>
      </c>
      <c r="D415" s="8">
        <v>-550</v>
      </c>
      <c r="E415" s="8">
        <v>550</v>
      </c>
      <c r="F415" s="9">
        <v>43025</v>
      </c>
      <c r="G415" s="8" t="s">
        <v>58</v>
      </c>
      <c r="H415" s="10" t="s">
        <v>404</v>
      </c>
    </row>
    <row r="416" spans="1:8" ht="60" x14ac:dyDescent="0.25">
      <c r="A416" s="8" t="s">
        <v>378</v>
      </c>
      <c r="B416" s="8">
        <v>11</v>
      </c>
      <c r="C416" s="8">
        <v>18</v>
      </c>
      <c r="D416" s="8">
        <v>933</v>
      </c>
      <c r="E416" s="8">
        <v>933</v>
      </c>
      <c r="F416" s="9">
        <v>43025</v>
      </c>
      <c r="G416" s="8" t="s">
        <v>64</v>
      </c>
      <c r="H416" s="10" t="s">
        <v>421</v>
      </c>
    </row>
    <row r="417" spans="1:8" ht="45" x14ac:dyDescent="0.25">
      <c r="A417" s="8" t="s">
        <v>378</v>
      </c>
      <c r="B417" s="8">
        <v>11</v>
      </c>
      <c r="C417" s="8">
        <v>19</v>
      </c>
      <c r="D417" s="8">
        <v>455</v>
      </c>
      <c r="E417" s="8">
        <v>455</v>
      </c>
      <c r="F417" s="9">
        <v>43026</v>
      </c>
      <c r="G417" s="8" t="s">
        <v>64</v>
      </c>
      <c r="H417" s="10" t="s">
        <v>422</v>
      </c>
    </row>
    <row r="418" spans="1:8" ht="30" x14ac:dyDescent="0.25">
      <c r="A418" s="8" t="s">
        <v>378</v>
      </c>
      <c r="B418" s="8">
        <v>4</v>
      </c>
      <c r="C418" s="8">
        <v>20</v>
      </c>
      <c r="D418" s="8">
        <v>230</v>
      </c>
      <c r="E418" s="8">
        <v>230</v>
      </c>
      <c r="F418" s="9">
        <v>43027</v>
      </c>
      <c r="G418" s="8" t="s">
        <v>20</v>
      </c>
      <c r="H418" s="10" t="s">
        <v>386</v>
      </c>
    </row>
    <row r="419" spans="1:8" ht="30" x14ac:dyDescent="0.25">
      <c r="A419" s="8" t="s">
        <v>378</v>
      </c>
      <c r="B419" s="8">
        <v>5</v>
      </c>
      <c r="C419" s="8">
        <v>20</v>
      </c>
      <c r="D419" s="8">
        <v>-500</v>
      </c>
      <c r="E419" s="8">
        <v>500</v>
      </c>
      <c r="F419" s="9">
        <v>43027</v>
      </c>
      <c r="G419" s="8" t="s">
        <v>27</v>
      </c>
      <c r="H419" s="10" t="s">
        <v>390</v>
      </c>
    </row>
    <row r="420" spans="1:8" ht="30" x14ac:dyDescent="0.25">
      <c r="A420" s="8" t="s">
        <v>378</v>
      </c>
      <c r="B420" s="8">
        <v>9</v>
      </c>
      <c r="C420" s="8">
        <v>20</v>
      </c>
      <c r="D420" s="8">
        <v>500</v>
      </c>
      <c r="E420" s="8">
        <v>500</v>
      </c>
      <c r="F420" s="9">
        <v>43027</v>
      </c>
      <c r="G420" s="8" t="s">
        <v>47</v>
      </c>
      <c r="H420" s="10" t="s">
        <v>396</v>
      </c>
    </row>
    <row r="421" spans="1:8" ht="30" x14ac:dyDescent="0.25">
      <c r="A421" s="8" t="s">
        <v>378</v>
      </c>
      <c r="B421" s="8">
        <v>6</v>
      </c>
      <c r="C421" s="8">
        <v>21</v>
      </c>
      <c r="D421" s="8">
        <v>50</v>
      </c>
      <c r="E421" s="8">
        <v>50</v>
      </c>
      <c r="F421" s="9">
        <v>43028</v>
      </c>
      <c r="G421" s="8" t="s">
        <v>37</v>
      </c>
      <c r="H421" s="10" t="s">
        <v>393</v>
      </c>
    </row>
    <row r="422" spans="1:8" ht="60" x14ac:dyDescent="0.25">
      <c r="A422" s="8" t="s">
        <v>378</v>
      </c>
      <c r="B422" s="8">
        <v>11</v>
      </c>
      <c r="C422" s="8">
        <v>21</v>
      </c>
      <c r="D422" s="8">
        <v>130</v>
      </c>
      <c r="E422" s="8">
        <v>130</v>
      </c>
      <c r="F422" s="9">
        <v>43028</v>
      </c>
      <c r="G422" s="8" t="s">
        <v>64</v>
      </c>
      <c r="H422" s="10" t="s">
        <v>423</v>
      </c>
    </row>
    <row r="423" spans="1:8" ht="30" x14ac:dyDescent="0.25">
      <c r="A423" s="8" t="s">
        <v>378</v>
      </c>
      <c r="B423" s="8">
        <v>2</v>
      </c>
      <c r="C423" s="8">
        <v>22</v>
      </c>
      <c r="D423" s="8">
        <v>600</v>
      </c>
      <c r="E423" s="8">
        <v>600</v>
      </c>
      <c r="F423" s="9">
        <v>43029</v>
      </c>
      <c r="G423" s="8" t="s">
        <v>9</v>
      </c>
      <c r="H423" s="10" t="s">
        <v>381</v>
      </c>
    </row>
    <row r="424" spans="1:8" ht="30" x14ac:dyDescent="0.25">
      <c r="A424" s="8" t="s">
        <v>378</v>
      </c>
      <c r="B424" s="8">
        <v>5</v>
      </c>
      <c r="C424" s="8">
        <v>22</v>
      </c>
      <c r="D424" s="8">
        <v>500</v>
      </c>
      <c r="E424" s="8">
        <v>500</v>
      </c>
      <c r="F424" s="9">
        <v>43029</v>
      </c>
      <c r="G424" s="8" t="s">
        <v>27</v>
      </c>
      <c r="H424" s="10" t="s">
        <v>391</v>
      </c>
    </row>
    <row r="425" spans="1:8" ht="30" x14ac:dyDescent="0.25">
      <c r="A425" s="8" t="s">
        <v>378</v>
      </c>
      <c r="B425" s="8">
        <v>11</v>
      </c>
      <c r="C425" s="8">
        <v>22</v>
      </c>
      <c r="D425" s="8">
        <v>20</v>
      </c>
      <c r="E425" s="8">
        <v>20</v>
      </c>
      <c r="F425" s="9">
        <v>43029</v>
      </c>
      <c r="G425" s="8" t="s">
        <v>64</v>
      </c>
      <c r="H425" s="10" t="s">
        <v>424</v>
      </c>
    </row>
    <row r="426" spans="1:8" ht="30" x14ac:dyDescent="0.25">
      <c r="A426" s="8" t="s">
        <v>378</v>
      </c>
      <c r="B426" s="8">
        <v>2</v>
      </c>
      <c r="C426" s="8">
        <v>23</v>
      </c>
      <c r="D426" s="8">
        <v>500</v>
      </c>
      <c r="E426" s="8">
        <v>500</v>
      </c>
      <c r="F426" s="9">
        <v>43030</v>
      </c>
      <c r="G426" s="8" t="s">
        <v>9</v>
      </c>
      <c r="H426" s="10" t="s">
        <v>382</v>
      </c>
    </row>
    <row r="427" spans="1:8" ht="30" x14ac:dyDescent="0.25">
      <c r="A427" s="8" t="s">
        <v>378</v>
      </c>
      <c r="B427" s="8">
        <v>11</v>
      </c>
      <c r="C427" s="8">
        <v>23</v>
      </c>
      <c r="D427" s="8">
        <v>30</v>
      </c>
      <c r="E427" s="8">
        <v>30</v>
      </c>
      <c r="F427" s="9">
        <v>43030</v>
      </c>
      <c r="G427" s="8" t="s">
        <v>64</v>
      </c>
      <c r="H427" s="10" t="s">
        <v>407</v>
      </c>
    </row>
    <row r="428" spans="1:8" ht="30" x14ac:dyDescent="0.25">
      <c r="A428" s="8" t="s">
        <v>378</v>
      </c>
      <c r="B428" s="8">
        <v>2</v>
      </c>
      <c r="C428" s="8">
        <v>24</v>
      </c>
      <c r="D428" s="8">
        <v>100</v>
      </c>
      <c r="E428" s="8">
        <v>100</v>
      </c>
      <c r="F428" s="9">
        <v>43031</v>
      </c>
      <c r="G428" s="8" t="s">
        <v>9</v>
      </c>
      <c r="H428" s="10" t="s">
        <v>135</v>
      </c>
    </row>
    <row r="429" spans="1:8" ht="45" x14ac:dyDescent="0.25">
      <c r="A429" s="8" t="s">
        <v>378</v>
      </c>
      <c r="B429" s="8">
        <v>11</v>
      </c>
      <c r="C429" s="8">
        <v>24</v>
      </c>
      <c r="D429" s="8">
        <v>247</v>
      </c>
      <c r="E429" s="8">
        <v>247</v>
      </c>
      <c r="F429" s="9">
        <v>43031</v>
      </c>
      <c r="G429" s="8" t="s">
        <v>64</v>
      </c>
      <c r="H429" s="10" t="s">
        <v>425</v>
      </c>
    </row>
    <row r="430" spans="1:8" ht="30" x14ac:dyDescent="0.25">
      <c r="A430" s="8" t="s">
        <v>378</v>
      </c>
      <c r="B430" s="8">
        <v>6</v>
      </c>
      <c r="C430" s="8">
        <v>25</v>
      </c>
      <c r="D430" s="8">
        <v>100</v>
      </c>
      <c r="E430" s="8">
        <v>100</v>
      </c>
      <c r="F430" s="9">
        <v>43032</v>
      </c>
      <c r="G430" s="8" t="s">
        <v>37</v>
      </c>
      <c r="H430" s="10" t="s">
        <v>394</v>
      </c>
    </row>
    <row r="431" spans="1:8" ht="30" x14ac:dyDescent="0.25">
      <c r="A431" s="8" t="s">
        <v>378</v>
      </c>
      <c r="B431" s="8">
        <v>11</v>
      </c>
      <c r="C431" s="8">
        <v>25</v>
      </c>
      <c r="D431" s="8">
        <v>75</v>
      </c>
      <c r="E431" s="8">
        <v>75</v>
      </c>
      <c r="F431" s="9">
        <v>43032</v>
      </c>
      <c r="G431" s="8" t="s">
        <v>64</v>
      </c>
      <c r="H431" s="10" t="s">
        <v>426</v>
      </c>
    </row>
    <row r="432" spans="1:8" ht="30" x14ac:dyDescent="0.25">
      <c r="A432" s="8" t="s">
        <v>378</v>
      </c>
      <c r="B432" s="8">
        <v>2</v>
      </c>
      <c r="C432" s="8">
        <v>26</v>
      </c>
      <c r="D432" s="8">
        <v>150</v>
      </c>
      <c r="E432" s="8">
        <v>150</v>
      </c>
      <c r="F432" s="9">
        <v>43033</v>
      </c>
      <c r="G432" s="8" t="s">
        <v>9</v>
      </c>
      <c r="H432" s="10" t="s">
        <v>383</v>
      </c>
    </row>
    <row r="433" spans="1:8" ht="45" x14ac:dyDescent="0.25">
      <c r="A433" s="8" t="s">
        <v>378</v>
      </c>
      <c r="B433" s="8">
        <v>11</v>
      </c>
      <c r="C433" s="8">
        <v>26</v>
      </c>
      <c r="D433" s="8">
        <v>510</v>
      </c>
      <c r="E433" s="8">
        <v>510</v>
      </c>
      <c r="F433" s="9">
        <v>43033</v>
      </c>
      <c r="G433" s="8" t="s">
        <v>64</v>
      </c>
      <c r="H433" s="10" t="s">
        <v>427</v>
      </c>
    </row>
    <row r="434" spans="1:8" ht="45" x14ac:dyDescent="0.25">
      <c r="A434" s="8" t="s">
        <v>378</v>
      </c>
      <c r="B434" s="8">
        <v>11</v>
      </c>
      <c r="C434" s="8">
        <v>27</v>
      </c>
      <c r="D434" s="8">
        <v>371</v>
      </c>
      <c r="E434" s="8">
        <v>371</v>
      </c>
      <c r="F434" s="9">
        <v>43034</v>
      </c>
      <c r="G434" s="8" t="s">
        <v>64</v>
      </c>
      <c r="H434" s="10" t="s">
        <v>428</v>
      </c>
    </row>
    <row r="435" spans="1:8" ht="45" x14ac:dyDescent="0.25">
      <c r="A435" s="8" t="s">
        <v>378</v>
      </c>
      <c r="B435" s="8">
        <v>4</v>
      </c>
      <c r="C435" s="8">
        <v>28</v>
      </c>
      <c r="D435" s="8">
        <v>445</v>
      </c>
      <c r="E435" s="8">
        <v>445</v>
      </c>
      <c r="F435" s="9">
        <v>43035</v>
      </c>
      <c r="G435" s="8" t="s">
        <v>20</v>
      </c>
      <c r="H435" s="10" t="s">
        <v>387</v>
      </c>
    </row>
    <row r="436" spans="1:8" ht="30" x14ac:dyDescent="0.25">
      <c r="A436" s="8" t="s">
        <v>378</v>
      </c>
      <c r="B436" s="8">
        <v>11</v>
      </c>
      <c r="C436" s="8">
        <v>28</v>
      </c>
      <c r="D436" s="8">
        <v>245</v>
      </c>
      <c r="E436" s="8">
        <v>245</v>
      </c>
      <c r="F436" s="9">
        <v>43035</v>
      </c>
      <c r="G436" s="8" t="s">
        <v>64</v>
      </c>
      <c r="H436" s="10" t="s">
        <v>429</v>
      </c>
    </row>
    <row r="437" spans="1:8" ht="30" x14ac:dyDescent="0.25">
      <c r="A437" s="8" t="s">
        <v>378</v>
      </c>
      <c r="B437" s="8">
        <v>9</v>
      </c>
      <c r="C437" s="8">
        <v>29</v>
      </c>
      <c r="D437" s="8">
        <v>500</v>
      </c>
      <c r="E437" s="8">
        <v>500</v>
      </c>
      <c r="F437" s="9">
        <v>43036</v>
      </c>
      <c r="G437" s="8" t="s">
        <v>47</v>
      </c>
      <c r="H437" s="10" t="s">
        <v>396</v>
      </c>
    </row>
    <row r="438" spans="1:8" ht="45" x14ac:dyDescent="0.25">
      <c r="A438" s="8" t="s">
        <v>378</v>
      </c>
      <c r="B438" s="8">
        <v>11</v>
      </c>
      <c r="C438" s="8">
        <v>29</v>
      </c>
      <c r="D438" s="8">
        <v>856</v>
      </c>
      <c r="E438" s="8">
        <v>856</v>
      </c>
      <c r="F438" s="9">
        <v>43036</v>
      </c>
      <c r="G438" s="8" t="s">
        <v>64</v>
      </c>
      <c r="H438" s="10" t="s">
        <v>430</v>
      </c>
    </row>
    <row r="439" spans="1:8" ht="30" x14ac:dyDescent="0.25">
      <c r="A439" s="8" t="s">
        <v>378</v>
      </c>
      <c r="B439" s="8">
        <v>6</v>
      </c>
      <c r="C439" s="8">
        <v>30</v>
      </c>
      <c r="D439" s="8">
        <v>40</v>
      </c>
      <c r="E439" s="8">
        <v>40</v>
      </c>
      <c r="F439" s="9">
        <v>43037</v>
      </c>
      <c r="G439" s="8" t="s">
        <v>37</v>
      </c>
      <c r="H439" s="10" t="s">
        <v>245</v>
      </c>
    </row>
    <row r="440" spans="1:8" ht="45" x14ac:dyDescent="0.25">
      <c r="A440" s="8" t="s">
        <v>378</v>
      </c>
      <c r="B440" s="8">
        <v>7</v>
      </c>
      <c r="C440" s="8">
        <v>30</v>
      </c>
      <c r="D440" s="8">
        <v>150</v>
      </c>
      <c r="E440" s="8">
        <v>150</v>
      </c>
      <c r="F440" s="9">
        <v>43037</v>
      </c>
      <c r="G440" s="8" t="s">
        <v>43</v>
      </c>
      <c r="H440" s="10" t="s">
        <v>395</v>
      </c>
    </row>
    <row r="441" spans="1:8" ht="30" x14ac:dyDescent="0.25">
      <c r="A441" s="8" t="s">
        <v>378</v>
      </c>
      <c r="B441" s="8">
        <v>2</v>
      </c>
      <c r="C441" s="8">
        <v>31</v>
      </c>
      <c r="D441" s="8">
        <v>100</v>
      </c>
      <c r="E441" s="8">
        <v>100</v>
      </c>
      <c r="F441" s="9">
        <v>43038</v>
      </c>
      <c r="G441" s="8" t="s">
        <v>9</v>
      </c>
      <c r="H441" s="10" t="s">
        <v>384</v>
      </c>
    </row>
    <row r="442" spans="1:8" ht="30" x14ac:dyDescent="0.25">
      <c r="A442" s="8" t="s">
        <v>378</v>
      </c>
      <c r="B442" s="8">
        <v>11</v>
      </c>
      <c r="C442" s="8">
        <v>31</v>
      </c>
      <c r="D442" s="8">
        <v>96</v>
      </c>
      <c r="E442" s="8">
        <v>96</v>
      </c>
      <c r="F442" s="9">
        <v>43038</v>
      </c>
      <c r="G442" s="8" t="s">
        <v>64</v>
      </c>
      <c r="H442" s="10" t="s">
        <v>431</v>
      </c>
    </row>
    <row r="443" spans="1:8" ht="30" x14ac:dyDescent="0.25">
      <c r="A443" s="8" t="s">
        <v>378</v>
      </c>
      <c r="B443" s="8">
        <v>12</v>
      </c>
      <c r="C443" s="8">
        <v>31</v>
      </c>
      <c r="D443" s="8">
        <v>195</v>
      </c>
      <c r="E443" s="8">
        <v>195</v>
      </c>
      <c r="F443" s="9">
        <v>43038</v>
      </c>
      <c r="G443" s="8" t="s">
        <v>101</v>
      </c>
      <c r="H443" s="10" t="s">
        <v>434</v>
      </c>
    </row>
    <row r="444" spans="1:8" ht="30" x14ac:dyDescent="0.25">
      <c r="A444" s="8" t="s">
        <v>378</v>
      </c>
      <c r="B444" s="8">
        <v>6</v>
      </c>
      <c r="C444" s="8">
        <v>32</v>
      </c>
      <c r="D444" s="8">
        <v>50</v>
      </c>
      <c r="E444" s="8">
        <v>50</v>
      </c>
      <c r="F444" s="9">
        <v>43039</v>
      </c>
      <c r="G444" s="8" t="s">
        <v>37</v>
      </c>
      <c r="H444" s="10" t="s">
        <v>247</v>
      </c>
    </row>
    <row r="445" spans="1:8" ht="30" x14ac:dyDescent="0.25">
      <c r="A445" s="8" t="s">
        <v>378</v>
      </c>
      <c r="B445" s="8">
        <v>10</v>
      </c>
      <c r="C445" s="8">
        <v>32</v>
      </c>
      <c r="D445" s="8">
        <v>-1000</v>
      </c>
      <c r="E445" s="8">
        <v>1000</v>
      </c>
      <c r="F445" s="9">
        <v>43039</v>
      </c>
      <c r="G445" s="8" t="s">
        <v>58</v>
      </c>
      <c r="H445" s="10" t="s">
        <v>405</v>
      </c>
    </row>
    <row r="446" spans="1:8" ht="30" x14ac:dyDescent="0.25">
      <c r="A446" s="8" t="s">
        <v>378</v>
      </c>
      <c r="B446" s="8">
        <v>11</v>
      </c>
      <c r="C446" s="8">
        <v>32</v>
      </c>
      <c r="D446" s="8">
        <v>200</v>
      </c>
      <c r="E446" s="8">
        <v>200</v>
      </c>
      <c r="F446" s="9">
        <v>43039</v>
      </c>
      <c r="G446" s="8" t="s">
        <v>64</v>
      </c>
      <c r="H446" s="10" t="s">
        <v>432</v>
      </c>
    </row>
    <row r="447" spans="1:8" ht="30" x14ac:dyDescent="0.25">
      <c r="A447" s="8" t="s">
        <v>435</v>
      </c>
      <c r="B447" s="8">
        <v>6</v>
      </c>
      <c r="C447" s="8">
        <v>2</v>
      </c>
      <c r="D447" s="8">
        <v>20</v>
      </c>
      <c r="E447" s="8">
        <v>20</v>
      </c>
      <c r="F447" s="9">
        <v>43040</v>
      </c>
      <c r="G447" s="8" t="s">
        <v>37</v>
      </c>
      <c r="H447" s="10" t="s">
        <v>41</v>
      </c>
    </row>
    <row r="448" spans="1:8" ht="30" x14ac:dyDescent="0.25">
      <c r="A448" s="8" t="s">
        <v>435</v>
      </c>
      <c r="B448" s="8">
        <v>11</v>
      </c>
      <c r="C448" s="8">
        <v>2</v>
      </c>
      <c r="D448" s="8">
        <v>142</v>
      </c>
      <c r="E448" s="8">
        <v>142</v>
      </c>
      <c r="F448" s="9">
        <v>43040</v>
      </c>
      <c r="G448" s="8" t="s">
        <v>64</v>
      </c>
      <c r="H448" s="10" t="s">
        <v>458</v>
      </c>
    </row>
    <row r="449" spans="1:8" ht="60" x14ac:dyDescent="0.25">
      <c r="A449" s="8" t="s">
        <v>435</v>
      </c>
      <c r="B449" s="8">
        <v>11</v>
      </c>
      <c r="C449" s="8">
        <v>3</v>
      </c>
      <c r="D449" s="8">
        <v>765</v>
      </c>
      <c r="E449" s="8">
        <v>765</v>
      </c>
      <c r="F449" s="9">
        <v>43041</v>
      </c>
      <c r="G449" s="8" t="s">
        <v>64</v>
      </c>
      <c r="H449" s="10" t="s">
        <v>459</v>
      </c>
    </row>
    <row r="450" spans="1:8" ht="30" x14ac:dyDescent="0.25">
      <c r="A450" s="8" t="s">
        <v>435</v>
      </c>
      <c r="B450" s="8">
        <v>4</v>
      </c>
      <c r="C450" s="8">
        <v>4</v>
      </c>
      <c r="D450" s="8">
        <v>708</v>
      </c>
      <c r="E450" s="8">
        <v>708</v>
      </c>
      <c r="F450" s="9">
        <v>43042</v>
      </c>
      <c r="G450" s="8" t="s">
        <v>20</v>
      </c>
      <c r="H450" s="10" t="s">
        <v>441</v>
      </c>
    </row>
    <row r="451" spans="1:8" ht="30" x14ac:dyDescent="0.25">
      <c r="A451" s="8" t="s">
        <v>435</v>
      </c>
      <c r="B451" s="8">
        <v>7</v>
      </c>
      <c r="C451" s="8">
        <v>4</v>
      </c>
      <c r="D451" s="8">
        <v>-200</v>
      </c>
      <c r="E451" s="8">
        <v>200</v>
      </c>
      <c r="F451" s="9">
        <v>43042</v>
      </c>
      <c r="G451" s="8" t="s">
        <v>43</v>
      </c>
      <c r="H451" s="10" t="s">
        <v>450</v>
      </c>
    </row>
    <row r="452" spans="1:8" ht="30" x14ac:dyDescent="0.25">
      <c r="A452" s="8" t="s">
        <v>435</v>
      </c>
      <c r="B452" s="8">
        <v>9</v>
      </c>
      <c r="C452" s="8">
        <v>4</v>
      </c>
      <c r="D452" s="8">
        <v>130</v>
      </c>
      <c r="E452" s="8">
        <v>130</v>
      </c>
      <c r="F452" s="9">
        <v>43042</v>
      </c>
      <c r="G452" s="8" t="s">
        <v>47</v>
      </c>
      <c r="H452" s="10" t="s">
        <v>455</v>
      </c>
    </row>
    <row r="453" spans="1:8" ht="60" x14ac:dyDescent="0.25">
      <c r="A453" s="8" t="s">
        <v>435</v>
      </c>
      <c r="B453" s="8">
        <v>11</v>
      </c>
      <c r="C453" s="8">
        <v>4</v>
      </c>
      <c r="D453" s="8">
        <v>780</v>
      </c>
      <c r="E453" s="8">
        <v>780</v>
      </c>
      <c r="F453" s="9">
        <v>43042</v>
      </c>
      <c r="G453" s="8" t="s">
        <v>64</v>
      </c>
      <c r="H453" s="10" t="s">
        <v>460</v>
      </c>
    </row>
    <row r="454" spans="1:8" ht="30" x14ac:dyDescent="0.25">
      <c r="A454" s="8" t="s">
        <v>435</v>
      </c>
      <c r="B454" s="8">
        <v>4</v>
      </c>
      <c r="C454" s="8">
        <v>5</v>
      </c>
      <c r="D454" s="8">
        <v>70</v>
      </c>
      <c r="E454" s="8">
        <v>70</v>
      </c>
      <c r="F454" s="9">
        <v>43043</v>
      </c>
      <c r="G454" s="8" t="s">
        <v>20</v>
      </c>
      <c r="H454" s="10" t="s">
        <v>442</v>
      </c>
    </row>
    <row r="455" spans="1:8" ht="30" x14ac:dyDescent="0.25">
      <c r="A455" s="8" t="s">
        <v>435</v>
      </c>
      <c r="B455" s="8">
        <v>6</v>
      </c>
      <c r="C455" s="8">
        <v>5</v>
      </c>
      <c r="D455" s="8">
        <v>20</v>
      </c>
      <c r="E455" s="8">
        <v>20</v>
      </c>
      <c r="F455" s="9">
        <v>43043</v>
      </c>
      <c r="G455" s="8" t="s">
        <v>37</v>
      </c>
      <c r="H455" s="10" t="s">
        <v>447</v>
      </c>
    </row>
    <row r="456" spans="1:8" ht="30" x14ac:dyDescent="0.25">
      <c r="A456" s="8" t="s">
        <v>435</v>
      </c>
      <c r="B456" s="8">
        <v>11</v>
      </c>
      <c r="C456" s="8">
        <v>5</v>
      </c>
      <c r="D456" s="8">
        <v>25</v>
      </c>
      <c r="E456" s="8">
        <v>25</v>
      </c>
      <c r="F456" s="9">
        <v>43043</v>
      </c>
      <c r="G456" s="8" t="s">
        <v>64</v>
      </c>
      <c r="H456" s="10" t="s">
        <v>461</v>
      </c>
    </row>
    <row r="457" spans="1:8" ht="30" x14ac:dyDescent="0.25">
      <c r="A457" s="8" t="s">
        <v>435</v>
      </c>
      <c r="B457" s="8">
        <v>6</v>
      </c>
      <c r="C457" s="8">
        <v>6</v>
      </c>
      <c r="D457" s="8">
        <v>13</v>
      </c>
      <c r="E457" s="8">
        <v>13</v>
      </c>
      <c r="F457" s="9">
        <v>43044</v>
      </c>
      <c r="G457" s="8" t="s">
        <v>37</v>
      </c>
      <c r="H457" s="10" t="s">
        <v>448</v>
      </c>
    </row>
    <row r="458" spans="1:8" ht="30" x14ac:dyDescent="0.25">
      <c r="A458" s="8" t="s">
        <v>435</v>
      </c>
      <c r="B458" s="8">
        <v>9</v>
      </c>
      <c r="C458" s="8">
        <v>7</v>
      </c>
      <c r="D458" s="8">
        <v>500</v>
      </c>
      <c r="E458" s="8">
        <v>500</v>
      </c>
      <c r="F458" s="9">
        <v>43045</v>
      </c>
      <c r="G458" s="8" t="s">
        <v>47</v>
      </c>
      <c r="H458" s="10" t="s">
        <v>396</v>
      </c>
    </row>
    <row r="459" spans="1:8" ht="75" x14ac:dyDescent="0.25">
      <c r="A459" s="8" t="s">
        <v>435</v>
      </c>
      <c r="B459" s="8">
        <v>11</v>
      </c>
      <c r="C459" s="8">
        <v>7</v>
      </c>
      <c r="D459" s="8">
        <v>338</v>
      </c>
      <c r="E459" s="8">
        <v>338</v>
      </c>
      <c r="F459" s="9">
        <v>43045</v>
      </c>
      <c r="G459" s="8" t="s">
        <v>64</v>
      </c>
      <c r="H459" s="10" t="s">
        <v>462</v>
      </c>
    </row>
    <row r="460" spans="1:8" ht="30" x14ac:dyDescent="0.25">
      <c r="A460" s="8" t="s">
        <v>435</v>
      </c>
      <c r="B460" s="8">
        <v>6</v>
      </c>
      <c r="C460" s="8">
        <v>8</v>
      </c>
      <c r="D460" s="8">
        <v>50</v>
      </c>
      <c r="E460" s="8">
        <v>50</v>
      </c>
      <c r="F460" s="9">
        <v>43046</v>
      </c>
      <c r="G460" s="8" t="s">
        <v>37</v>
      </c>
      <c r="H460" s="10" t="s">
        <v>392</v>
      </c>
    </row>
    <row r="461" spans="1:8" ht="60" x14ac:dyDescent="0.25">
      <c r="A461" s="8" t="s">
        <v>435</v>
      </c>
      <c r="B461" s="8">
        <v>11</v>
      </c>
      <c r="C461" s="8">
        <v>8</v>
      </c>
      <c r="D461" s="8">
        <v>445</v>
      </c>
      <c r="E461" s="8">
        <v>445</v>
      </c>
      <c r="F461" s="9">
        <v>43046</v>
      </c>
      <c r="G461" s="8" t="s">
        <v>64</v>
      </c>
      <c r="H461" s="10" t="s">
        <v>463</v>
      </c>
    </row>
    <row r="462" spans="1:8" ht="30" x14ac:dyDescent="0.25">
      <c r="A462" s="8" t="s">
        <v>435</v>
      </c>
      <c r="B462" s="8">
        <v>6</v>
      </c>
      <c r="C462" s="8">
        <v>9</v>
      </c>
      <c r="D462" s="8">
        <v>30</v>
      </c>
      <c r="E462" s="8">
        <v>30</v>
      </c>
      <c r="F462" s="9">
        <v>43047</v>
      </c>
      <c r="G462" s="8" t="s">
        <v>37</v>
      </c>
      <c r="H462" s="10" t="s">
        <v>154</v>
      </c>
    </row>
    <row r="463" spans="1:8" ht="30" x14ac:dyDescent="0.25">
      <c r="A463" s="8" t="s">
        <v>435</v>
      </c>
      <c r="B463" s="8">
        <v>11</v>
      </c>
      <c r="C463" s="8">
        <v>9</v>
      </c>
      <c r="D463" s="8">
        <v>90</v>
      </c>
      <c r="E463" s="8">
        <v>90</v>
      </c>
      <c r="F463" s="9">
        <v>43047</v>
      </c>
      <c r="G463" s="8" t="s">
        <v>64</v>
      </c>
      <c r="H463" s="10" t="s">
        <v>464</v>
      </c>
    </row>
    <row r="464" spans="1:8" ht="45" x14ac:dyDescent="0.25">
      <c r="A464" s="8" t="s">
        <v>435</v>
      </c>
      <c r="B464" s="8">
        <v>11</v>
      </c>
      <c r="C464" s="8">
        <v>10</v>
      </c>
      <c r="D464" s="8">
        <v>303</v>
      </c>
      <c r="E464" s="8">
        <v>303</v>
      </c>
      <c r="F464" s="9">
        <v>43048</v>
      </c>
      <c r="G464" s="8" t="s">
        <v>64</v>
      </c>
      <c r="H464" s="10" t="s">
        <v>465</v>
      </c>
    </row>
    <row r="465" spans="1:8" ht="45" x14ac:dyDescent="0.25">
      <c r="A465" s="8" t="s">
        <v>435</v>
      </c>
      <c r="B465" s="8">
        <v>11</v>
      </c>
      <c r="C465" s="8">
        <v>11</v>
      </c>
      <c r="D465" s="8">
        <v>299</v>
      </c>
      <c r="E465" s="8">
        <v>299</v>
      </c>
      <c r="F465" s="9">
        <v>43049</v>
      </c>
      <c r="G465" s="8" t="s">
        <v>64</v>
      </c>
      <c r="H465" s="10" t="s">
        <v>466</v>
      </c>
    </row>
    <row r="466" spans="1:8" ht="45" x14ac:dyDescent="0.25">
      <c r="A466" s="8" t="s">
        <v>435</v>
      </c>
      <c r="B466" s="8">
        <v>2</v>
      </c>
      <c r="C466" s="8">
        <v>12</v>
      </c>
      <c r="D466" s="8">
        <v>449</v>
      </c>
      <c r="E466" s="8">
        <v>449</v>
      </c>
      <c r="F466" s="9">
        <v>43050</v>
      </c>
      <c r="G466" s="8" t="s">
        <v>9</v>
      </c>
      <c r="H466" s="10" t="s">
        <v>436</v>
      </c>
    </row>
    <row r="467" spans="1:8" ht="30" x14ac:dyDescent="0.25">
      <c r="A467" s="8" t="s">
        <v>435</v>
      </c>
      <c r="B467" s="8">
        <v>3</v>
      </c>
      <c r="C467" s="8">
        <v>12</v>
      </c>
      <c r="D467" s="8">
        <v>24</v>
      </c>
      <c r="E467" s="8">
        <v>24</v>
      </c>
      <c r="F467" s="9">
        <v>43050</v>
      </c>
      <c r="G467" s="8" t="s">
        <v>13</v>
      </c>
      <c r="H467" s="10" t="s">
        <v>440</v>
      </c>
    </row>
    <row r="468" spans="1:8" ht="30" x14ac:dyDescent="0.25">
      <c r="A468" s="8" t="s">
        <v>435</v>
      </c>
      <c r="B468" s="8">
        <v>8</v>
      </c>
      <c r="C468" s="8">
        <v>12</v>
      </c>
      <c r="D468" s="8">
        <v>400</v>
      </c>
      <c r="E468" s="8">
        <v>400</v>
      </c>
      <c r="F468" s="9">
        <v>43050</v>
      </c>
      <c r="G468" s="8" t="s">
        <v>200</v>
      </c>
      <c r="H468" s="10" t="s">
        <v>452</v>
      </c>
    </row>
    <row r="469" spans="1:8" ht="30" x14ac:dyDescent="0.25">
      <c r="A469" s="8" t="s">
        <v>435</v>
      </c>
      <c r="B469" s="8">
        <v>11</v>
      </c>
      <c r="C469" s="8">
        <v>12</v>
      </c>
      <c r="D469" s="8">
        <v>79</v>
      </c>
      <c r="E469" s="8">
        <v>79</v>
      </c>
      <c r="F469" s="9">
        <v>43050</v>
      </c>
      <c r="G469" s="8" t="s">
        <v>64</v>
      </c>
      <c r="H469" s="10" t="s">
        <v>467</v>
      </c>
    </row>
    <row r="470" spans="1:8" ht="45" x14ac:dyDescent="0.25">
      <c r="A470" s="8" t="s">
        <v>435</v>
      </c>
      <c r="B470" s="8">
        <v>9</v>
      </c>
      <c r="C470" s="8">
        <v>13</v>
      </c>
      <c r="D470" s="8">
        <v>1000</v>
      </c>
      <c r="E470" s="8">
        <v>1000</v>
      </c>
      <c r="F470" s="9">
        <v>43051</v>
      </c>
      <c r="G470" s="8" t="s">
        <v>47</v>
      </c>
      <c r="H470" s="10" t="s">
        <v>456</v>
      </c>
    </row>
    <row r="471" spans="1:8" ht="30" x14ac:dyDescent="0.25">
      <c r="A471" s="8" t="s">
        <v>435</v>
      </c>
      <c r="B471" s="8">
        <v>11</v>
      </c>
      <c r="C471" s="8">
        <v>14</v>
      </c>
      <c r="D471" s="8">
        <v>79</v>
      </c>
      <c r="E471" s="8">
        <v>79</v>
      </c>
      <c r="F471" s="9">
        <v>43052</v>
      </c>
      <c r="G471" s="8" t="s">
        <v>64</v>
      </c>
      <c r="H471" s="10" t="s">
        <v>467</v>
      </c>
    </row>
    <row r="472" spans="1:8" ht="30" x14ac:dyDescent="0.25">
      <c r="A472" s="8" t="s">
        <v>435</v>
      </c>
      <c r="B472" s="8">
        <v>2</v>
      </c>
      <c r="C472" s="8">
        <v>15</v>
      </c>
      <c r="D472" s="8">
        <v>876</v>
      </c>
      <c r="E472" s="8">
        <v>876</v>
      </c>
      <c r="F472" s="9">
        <v>43053</v>
      </c>
      <c r="G472" s="8" t="s">
        <v>9</v>
      </c>
      <c r="H472" s="10" t="s">
        <v>437</v>
      </c>
    </row>
    <row r="473" spans="1:8" ht="45" x14ac:dyDescent="0.25">
      <c r="A473" s="8" t="s">
        <v>435</v>
      </c>
      <c r="B473" s="8">
        <v>11</v>
      </c>
      <c r="C473" s="8">
        <v>15</v>
      </c>
      <c r="D473" s="8">
        <v>193</v>
      </c>
      <c r="E473" s="8">
        <v>193</v>
      </c>
      <c r="F473" s="9">
        <v>43053</v>
      </c>
      <c r="G473" s="8" t="s">
        <v>64</v>
      </c>
      <c r="H473" s="10" t="s">
        <v>468</v>
      </c>
    </row>
    <row r="474" spans="1:8" ht="30" x14ac:dyDescent="0.25">
      <c r="A474" s="8" t="s">
        <v>435</v>
      </c>
      <c r="B474" s="8">
        <v>5</v>
      </c>
      <c r="C474" s="8">
        <v>16</v>
      </c>
      <c r="D474" s="8">
        <v>350</v>
      </c>
      <c r="E474" s="8">
        <v>350</v>
      </c>
      <c r="F474" s="9">
        <v>43054</v>
      </c>
      <c r="G474" s="8" t="s">
        <v>27</v>
      </c>
      <c r="H474" s="10" t="s">
        <v>444</v>
      </c>
    </row>
    <row r="475" spans="1:8" ht="30" x14ac:dyDescent="0.25">
      <c r="A475" s="8" t="s">
        <v>435</v>
      </c>
      <c r="B475" s="8">
        <v>9</v>
      </c>
      <c r="C475" s="8">
        <v>16</v>
      </c>
      <c r="D475" s="8">
        <v>1000</v>
      </c>
      <c r="E475" s="8">
        <v>1000</v>
      </c>
      <c r="F475" s="9">
        <v>43054</v>
      </c>
      <c r="G475" s="8" t="s">
        <v>47</v>
      </c>
      <c r="H475" s="10" t="s">
        <v>457</v>
      </c>
    </row>
    <row r="476" spans="1:8" ht="45" x14ac:dyDescent="0.25">
      <c r="A476" s="8" t="s">
        <v>435</v>
      </c>
      <c r="B476" s="8">
        <v>11</v>
      </c>
      <c r="C476" s="8">
        <v>16</v>
      </c>
      <c r="D476" s="8">
        <v>405</v>
      </c>
      <c r="E476" s="8">
        <v>405</v>
      </c>
      <c r="F476" s="9">
        <v>43054</v>
      </c>
      <c r="G476" s="8" t="s">
        <v>64</v>
      </c>
      <c r="H476" s="10" t="s">
        <v>469</v>
      </c>
    </row>
    <row r="477" spans="1:8" ht="30" x14ac:dyDescent="0.25">
      <c r="A477" s="8" t="s">
        <v>435</v>
      </c>
      <c r="B477" s="8">
        <v>8</v>
      </c>
      <c r="C477" s="8">
        <v>17</v>
      </c>
      <c r="D477" s="8">
        <v>300</v>
      </c>
      <c r="E477" s="8">
        <v>300</v>
      </c>
      <c r="F477" s="9">
        <v>43055</v>
      </c>
      <c r="G477" s="8" t="s">
        <v>200</v>
      </c>
      <c r="H477" s="10" t="s">
        <v>453</v>
      </c>
    </row>
    <row r="478" spans="1:8" ht="45" x14ac:dyDescent="0.25">
      <c r="A478" s="8" t="s">
        <v>435</v>
      </c>
      <c r="B478" s="8">
        <v>11</v>
      </c>
      <c r="C478" s="8">
        <v>17</v>
      </c>
      <c r="D478" s="8">
        <v>119</v>
      </c>
      <c r="E478" s="8">
        <v>119</v>
      </c>
      <c r="F478" s="9">
        <v>43055</v>
      </c>
      <c r="G478" s="8" t="s">
        <v>64</v>
      </c>
      <c r="H478" s="10" t="s">
        <v>470</v>
      </c>
    </row>
    <row r="479" spans="1:8" ht="30" x14ac:dyDescent="0.25">
      <c r="A479" s="8" t="s">
        <v>435</v>
      </c>
      <c r="B479" s="8">
        <v>12</v>
      </c>
      <c r="C479" s="8">
        <v>17</v>
      </c>
      <c r="D479" s="8">
        <v>509</v>
      </c>
      <c r="E479" s="8">
        <v>509</v>
      </c>
      <c r="F479" s="9">
        <v>43055</v>
      </c>
      <c r="G479" s="8" t="s">
        <v>101</v>
      </c>
      <c r="H479" s="10" t="s">
        <v>479</v>
      </c>
    </row>
    <row r="480" spans="1:8" ht="45" x14ac:dyDescent="0.25">
      <c r="A480" s="8" t="s">
        <v>435</v>
      </c>
      <c r="B480" s="8">
        <v>11</v>
      </c>
      <c r="C480" s="8">
        <v>18</v>
      </c>
      <c r="D480" s="8">
        <v>60</v>
      </c>
      <c r="E480" s="8">
        <v>60</v>
      </c>
      <c r="F480" s="9">
        <v>43056</v>
      </c>
      <c r="G480" s="8" t="s">
        <v>64</v>
      </c>
      <c r="H480" s="10" t="s">
        <v>471</v>
      </c>
    </row>
    <row r="481" spans="1:8" ht="30" x14ac:dyDescent="0.25">
      <c r="A481" s="8" t="s">
        <v>435</v>
      </c>
      <c r="B481" s="8">
        <v>4</v>
      </c>
      <c r="C481" s="8">
        <v>19</v>
      </c>
      <c r="D481" s="8">
        <v>650</v>
      </c>
      <c r="E481" s="8">
        <v>650</v>
      </c>
      <c r="F481" s="9">
        <v>43057</v>
      </c>
      <c r="G481" s="8" t="s">
        <v>20</v>
      </c>
      <c r="H481" s="10" t="s">
        <v>443</v>
      </c>
    </row>
    <row r="482" spans="1:8" ht="30" x14ac:dyDescent="0.25">
      <c r="A482" s="8" t="s">
        <v>435</v>
      </c>
      <c r="B482" s="8">
        <v>6</v>
      </c>
      <c r="C482" s="8">
        <v>19</v>
      </c>
      <c r="D482" s="8">
        <v>50</v>
      </c>
      <c r="E482" s="8">
        <v>50</v>
      </c>
      <c r="F482" s="9">
        <v>43057</v>
      </c>
      <c r="G482" s="8" t="s">
        <v>37</v>
      </c>
      <c r="H482" s="10" t="s">
        <v>246</v>
      </c>
    </row>
    <row r="483" spans="1:8" ht="30" x14ac:dyDescent="0.25">
      <c r="A483" s="8" t="s">
        <v>435</v>
      </c>
      <c r="B483" s="8">
        <v>8</v>
      </c>
      <c r="C483" s="8">
        <v>19</v>
      </c>
      <c r="D483" s="8">
        <v>1150</v>
      </c>
      <c r="E483" s="8">
        <v>1150</v>
      </c>
      <c r="F483" s="9">
        <v>43057</v>
      </c>
      <c r="G483" s="8" t="s">
        <v>200</v>
      </c>
      <c r="H483" s="10" t="s">
        <v>454</v>
      </c>
    </row>
    <row r="484" spans="1:8" ht="30" x14ac:dyDescent="0.25">
      <c r="A484" s="8" t="s">
        <v>435</v>
      </c>
      <c r="B484" s="8">
        <v>9</v>
      </c>
      <c r="C484" s="8">
        <v>19</v>
      </c>
      <c r="D484" s="8">
        <v>250</v>
      </c>
      <c r="E484" s="8">
        <v>250</v>
      </c>
      <c r="F484" s="9">
        <v>43057</v>
      </c>
      <c r="G484" s="8" t="s">
        <v>47</v>
      </c>
      <c r="H484" s="10" t="s">
        <v>360</v>
      </c>
    </row>
    <row r="485" spans="1:8" ht="60" x14ac:dyDescent="0.25">
      <c r="A485" s="8" t="s">
        <v>435</v>
      </c>
      <c r="B485" s="8">
        <v>2</v>
      </c>
      <c r="C485" s="8">
        <v>20</v>
      </c>
      <c r="D485" s="8">
        <v>2070</v>
      </c>
      <c r="E485" s="8">
        <v>2070</v>
      </c>
      <c r="F485" s="9">
        <v>43058</v>
      </c>
      <c r="G485" s="8" t="s">
        <v>9</v>
      </c>
      <c r="H485" s="10" t="s">
        <v>438</v>
      </c>
    </row>
    <row r="486" spans="1:8" ht="30" x14ac:dyDescent="0.25">
      <c r="A486" s="8" t="s">
        <v>435</v>
      </c>
      <c r="B486" s="8">
        <v>6</v>
      </c>
      <c r="C486" s="8">
        <v>20</v>
      </c>
      <c r="D486" s="8">
        <v>100</v>
      </c>
      <c r="E486" s="8">
        <v>100</v>
      </c>
      <c r="F486" s="9">
        <v>43058</v>
      </c>
      <c r="G486" s="8" t="s">
        <v>37</v>
      </c>
      <c r="H486" s="10" t="s">
        <v>449</v>
      </c>
    </row>
    <row r="487" spans="1:8" ht="30" x14ac:dyDescent="0.25">
      <c r="A487" s="8" t="s">
        <v>435</v>
      </c>
      <c r="B487" s="8">
        <v>7</v>
      </c>
      <c r="C487" s="8">
        <v>20</v>
      </c>
      <c r="D487" s="8">
        <v>40</v>
      </c>
      <c r="E487" s="8">
        <v>40</v>
      </c>
      <c r="F487" s="9">
        <v>43058</v>
      </c>
      <c r="G487" s="8" t="s">
        <v>43</v>
      </c>
      <c r="H487" s="10" t="s">
        <v>451</v>
      </c>
    </row>
    <row r="488" spans="1:8" ht="30" x14ac:dyDescent="0.25">
      <c r="A488" s="8" t="s">
        <v>435</v>
      </c>
      <c r="B488" s="8">
        <v>10</v>
      </c>
      <c r="C488" s="8">
        <v>20</v>
      </c>
      <c r="D488" s="8">
        <v>-1000</v>
      </c>
      <c r="E488" s="8">
        <v>1000</v>
      </c>
      <c r="F488" s="9">
        <v>43058</v>
      </c>
      <c r="G488" s="8" t="s">
        <v>58</v>
      </c>
      <c r="H488" s="10" t="s">
        <v>405</v>
      </c>
    </row>
    <row r="489" spans="1:8" ht="30" x14ac:dyDescent="0.25">
      <c r="A489" s="8" t="s">
        <v>435</v>
      </c>
      <c r="B489" s="8">
        <v>11</v>
      </c>
      <c r="C489" s="8">
        <v>21</v>
      </c>
      <c r="D489" s="8">
        <v>79</v>
      </c>
      <c r="E489" s="8">
        <v>79</v>
      </c>
      <c r="F489" s="9">
        <v>43059</v>
      </c>
      <c r="G489" s="8" t="s">
        <v>64</v>
      </c>
      <c r="H489" s="10" t="s">
        <v>467</v>
      </c>
    </row>
    <row r="490" spans="1:8" ht="30" x14ac:dyDescent="0.25">
      <c r="A490" s="8" t="s">
        <v>435</v>
      </c>
      <c r="B490" s="8">
        <v>11</v>
      </c>
      <c r="C490" s="8">
        <v>22</v>
      </c>
      <c r="D490" s="8">
        <v>79</v>
      </c>
      <c r="E490" s="8">
        <v>79</v>
      </c>
      <c r="F490" s="9">
        <v>43060</v>
      </c>
      <c r="G490" s="8" t="s">
        <v>64</v>
      </c>
      <c r="H490" s="10" t="s">
        <v>467</v>
      </c>
    </row>
    <row r="491" spans="1:8" ht="30" x14ac:dyDescent="0.25">
      <c r="A491" s="8" t="s">
        <v>435</v>
      </c>
      <c r="B491" s="8">
        <v>11</v>
      </c>
      <c r="C491" s="8">
        <v>23</v>
      </c>
      <c r="D491" s="8">
        <v>59</v>
      </c>
      <c r="E491" s="8">
        <v>59</v>
      </c>
      <c r="F491" s="9">
        <v>43061</v>
      </c>
      <c r="G491" s="8" t="s">
        <v>64</v>
      </c>
      <c r="H491" s="10" t="s">
        <v>472</v>
      </c>
    </row>
    <row r="492" spans="1:8" ht="45" x14ac:dyDescent="0.25">
      <c r="A492" s="8" t="s">
        <v>435</v>
      </c>
      <c r="B492" s="8">
        <v>11</v>
      </c>
      <c r="C492" s="8">
        <v>24</v>
      </c>
      <c r="D492" s="8">
        <v>867</v>
      </c>
      <c r="E492" s="8">
        <v>867</v>
      </c>
      <c r="F492" s="9">
        <v>43062</v>
      </c>
      <c r="G492" s="8" t="s">
        <v>64</v>
      </c>
      <c r="H492" s="10" t="s">
        <v>473</v>
      </c>
    </row>
    <row r="493" spans="1:8" ht="30" x14ac:dyDescent="0.25">
      <c r="A493" s="8" t="s">
        <v>435</v>
      </c>
      <c r="B493" s="8">
        <v>5</v>
      </c>
      <c r="C493" s="8">
        <v>25</v>
      </c>
      <c r="D493" s="8">
        <v>573</v>
      </c>
      <c r="E493" s="8">
        <v>573</v>
      </c>
      <c r="F493" s="9">
        <v>43063</v>
      </c>
      <c r="G493" s="8" t="s">
        <v>27</v>
      </c>
      <c r="H493" s="10" t="s">
        <v>445</v>
      </c>
    </row>
    <row r="494" spans="1:8" ht="45" x14ac:dyDescent="0.25">
      <c r="A494" s="8" t="s">
        <v>435</v>
      </c>
      <c r="B494" s="8">
        <v>11</v>
      </c>
      <c r="C494" s="8">
        <v>25</v>
      </c>
      <c r="D494" s="8">
        <v>297</v>
      </c>
      <c r="E494" s="8">
        <v>297</v>
      </c>
      <c r="F494" s="9">
        <v>43063</v>
      </c>
      <c r="G494" s="8" t="s">
        <v>64</v>
      </c>
      <c r="H494" s="10" t="s">
        <v>474</v>
      </c>
    </row>
    <row r="495" spans="1:8" ht="30" x14ac:dyDescent="0.25">
      <c r="A495" s="8" t="s">
        <v>435</v>
      </c>
      <c r="B495" s="8">
        <v>11</v>
      </c>
      <c r="C495" s="8">
        <v>26</v>
      </c>
      <c r="D495" s="8">
        <v>119</v>
      </c>
      <c r="E495" s="8">
        <v>119</v>
      </c>
      <c r="F495" s="9">
        <v>43064</v>
      </c>
      <c r="G495" s="8" t="s">
        <v>64</v>
      </c>
      <c r="H495" s="10" t="s">
        <v>475</v>
      </c>
    </row>
    <row r="496" spans="1:8" ht="30" x14ac:dyDescent="0.25">
      <c r="A496" s="8" t="s">
        <v>435</v>
      </c>
      <c r="B496" s="8">
        <v>5</v>
      </c>
      <c r="C496" s="8">
        <v>27</v>
      </c>
      <c r="D496" s="8">
        <v>500</v>
      </c>
      <c r="E496" s="8">
        <v>500</v>
      </c>
      <c r="F496" s="9">
        <v>43065</v>
      </c>
      <c r="G496" s="8" t="s">
        <v>27</v>
      </c>
      <c r="H496" s="10" t="s">
        <v>446</v>
      </c>
    </row>
    <row r="497" spans="1:8" ht="30" x14ac:dyDescent="0.25">
      <c r="A497" s="8" t="s">
        <v>435</v>
      </c>
      <c r="B497" s="8">
        <v>11</v>
      </c>
      <c r="C497" s="8">
        <v>29</v>
      </c>
      <c r="D497" s="8">
        <v>224</v>
      </c>
      <c r="E497" s="8">
        <v>224</v>
      </c>
      <c r="F497" s="9">
        <v>43067</v>
      </c>
      <c r="G497" s="8" t="s">
        <v>64</v>
      </c>
      <c r="H497" s="10" t="s">
        <v>476</v>
      </c>
    </row>
    <row r="498" spans="1:8" ht="30" x14ac:dyDescent="0.25">
      <c r="A498" s="8" t="s">
        <v>435</v>
      </c>
      <c r="B498" s="8">
        <v>2</v>
      </c>
      <c r="C498" s="8">
        <v>30</v>
      </c>
      <c r="D498" s="8">
        <v>1000</v>
      </c>
      <c r="E498" s="8">
        <v>1000</v>
      </c>
      <c r="F498" s="9">
        <v>43068</v>
      </c>
      <c r="G498" s="8" t="s">
        <v>9</v>
      </c>
      <c r="H498" s="10" t="s">
        <v>439</v>
      </c>
    </row>
    <row r="499" spans="1:8" ht="30" x14ac:dyDescent="0.25">
      <c r="A499" s="8" t="s">
        <v>435</v>
      </c>
      <c r="B499" s="8">
        <v>11</v>
      </c>
      <c r="C499" s="8">
        <v>30</v>
      </c>
      <c r="D499" s="8">
        <v>246</v>
      </c>
      <c r="E499" s="8">
        <v>246</v>
      </c>
      <c r="F499" s="9">
        <v>43068</v>
      </c>
      <c r="G499" s="8" t="s">
        <v>64</v>
      </c>
      <c r="H499" s="10" t="s">
        <v>477</v>
      </c>
    </row>
    <row r="500" spans="1:8" ht="30" x14ac:dyDescent="0.25">
      <c r="A500" s="8" t="s">
        <v>435</v>
      </c>
      <c r="B500" s="8">
        <v>11</v>
      </c>
      <c r="C500" s="8">
        <v>31</v>
      </c>
      <c r="D500" s="8">
        <v>201</v>
      </c>
      <c r="E500" s="8">
        <v>201</v>
      </c>
      <c r="F500" s="9">
        <v>43069</v>
      </c>
      <c r="G500" s="8" t="s">
        <v>64</v>
      </c>
      <c r="H500" s="10" t="s">
        <v>478</v>
      </c>
    </row>
    <row r="501" spans="1:8" ht="45" x14ac:dyDescent="0.25">
      <c r="A501" s="8" t="s">
        <v>480</v>
      </c>
      <c r="B501" s="8">
        <v>9</v>
      </c>
      <c r="C501" s="8">
        <v>2</v>
      </c>
      <c r="D501" s="8">
        <v>494</v>
      </c>
      <c r="E501" s="8">
        <v>494</v>
      </c>
      <c r="F501" s="9">
        <v>43070</v>
      </c>
      <c r="G501" s="8" t="s">
        <v>47</v>
      </c>
      <c r="H501" s="10" t="s">
        <v>493</v>
      </c>
    </row>
    <row r="502" spans="1:8" ht="45" x14ac:dyDescent="0.25">
      <c r="A502" s="8" t="s">
        <v>480</v>
      </c>
      <c r="B502" s="8">
        <v>11</v>
      </c>
      <c r="C502" s="8">
        <v>2</v>
      </c>
      <c r="D502" s="8">
        <v>335</v>
      </c>
      <c r="E502" s="8">
        <v>335</v>
      </c>
      <c r="F502" s="9">
        <v>43070</v>
      </c>
      <c r="G502" s="8" t="s">
        <v>64</v>
      </c>
      <c r="H502" s="10" t="s">
        <v>496</v>
      </c>
    </row>
    <row r="503" spans="1:8" ht="45" x14ac:dyDescent="0.25">
      <c r="A503" s="8" t="s">
        <v>480</v>
      </c>
      <c r="B503" s="8">
        <v>4</v>
      </c>
      <c r="C503" s="8">
        <v>3</v>
      </c>
      <c r="D503" s="8">
        <v>1798</v>
      </c>
      <c r="E503" s="8">
        <v>1798</v>
      </c>
      <c r="F503" s="9">
        <v>43071</v>
      </c>
      <c r="G503" s="8" t="s">
        <v>20</v>
      </c>
      <c r="H503" s="10" t="s">
        <v>484</v>
      </c>
    </row>
    <row r="504" spans="1:8" ht="30" x14ac:dyDescent="0.25">
      <c r="A504" s="8" t="s">
        <v>480</v>
      </c>
      <c r="B504" s="8">
        <v>9</v>
      </c>
      <c r="C504" s="8">
        <v>3</v>
      </c>
      <c r="D504" s="8">
        <v>168</v>
      </c>
      <c r="E504" s="8">
        <v>168</v>
      </c>
      <c r="F504" s="9">
        <v>43071</v>
      </c>
      <c r="G504" s="8" t="s">
        <v>47</v>
      </c>
      <c r="H504" s="10" t="s">
        <v>494</v>
      </c>
    </row>
    <row r="505" spans="1:8" ht="30" x14ac:dyDescent="0.25">
      <c r="A505" s="8" t="s">
        <v>480</v>
      </c>
      <c r="B505" s="8">
        <v>4</v>
      </c>
      <c r="C505" s="8">
        <v>4</v>
      </c>
      <c r="D505" s="8">
        <v>555</v>
      </c>
      <c r="E505" s="8">
        <v>555</v>
      </c>
      <c r="F505" s="9">
        <v>43072</v>
      </c>
      <c r="G505" s="8" t="s">
        <v>20</v>
      </c>
      <c r="H505" s="10" t="s">
        <v>485</v>
      </c>
    </row>
    <row r="506" spans="1:8" ht="30" x14ac:dyDescent="0.25">
      <c r="A506" s="8" t="s">
        <v>480</v>
      </c>
      <c r="B506" s="8">
        <v>11</v>
      </c>
      <c r="C506" s="8">
        <v>4</v>
      </c>
      <c r="D506" s="8">
        <v>230</v>
      </c>
      <c r="E506" s="8">
        <v>230</v>
      </c>
      <c r="F506" s="9">
        <v>43072</v>
      </c>
      <c r="G506" s="8" t="s">
        <v>64</v>
      </c>
      <c r="H506" s="10" t="s">
        <v>497</v>
      </c>
    </row>
    <row r="507" spans="1:8" ht="45" x14ac:dyDescent="0.25">
      <c r="A507" s="8" t="s">
        <v>480</v>
      </c>
      <c r="B507" s="8">
        <v>2</v>
      </c>
      <c r="C507" s="8">
        <v>5</v>
      </c>
      <c r="D507" s="8">
        <v>1499</v>
      </c>
      <c r="E507" s="8">
        <v>1499</v>
      </c>
      <c r="F507" s="9">
        <v>43073</v>
      </c>
      <c r="G507" s="8" t="s">
        <v>9</v>
      </c>
      <c r="H507" s="10" t="s">
        <v>481</v>
      </c>
    </row>
    <row r="508" spans="1:8" ht="30" x14ac:dyDescent="0.25">
      <c r="A508" s="8" t="s">
        <v>480</v>
      </c>
      <c r="B508" s="8">
        <v>3</v>
      </c>
      <c r="C508" s="8">
        <v>5</v>
      </c>
      <c r="D508" s="8">
        <v>85</v>
      </c>
      <c r="E508" s="8">
        <v>85</v>
      </c>
      <c r="F508" s="9">
        <v>43073</v>
      </c>
      <c r="G508" s="8" t="s">
        <v>13</v>
      </c>
      <c r="H508" s="10" t="s">
        <v>483</v>
      </c>
    </row>
    <row r="509" spans="1:8" ht="45" x14ac:dyDescent="0.25">
      <c r="A509" s="8" t="s">
        <v>480</v>
      </c>
      <c r="B509" s="8">
        <v>11</v>
      </c>
      <c r="C509" s="8">
        <v>5</v>
      </c>
      <c r="D509" s="8">
        <v>139</v>
      </c>
      <c r="E509" s="8">
        <v>139</v>
      </c>
      <c r="F509" s="9">
        <v>43073</v>
      </c>
      <c r="G509" s="8" t="s">
        <v>64</v>
      </c>
      <c r="H509" s="10" t="s">
        <v>498</v>
      </c>
    </row>
    <row r="510" spans="1:8" ht="30" x14ac:dyDescent="0.25">
      <c r="A510" s="8" t="s">
        <v>480</v>
      </c>
      <c r="B510" s="8">
        <v>6</v>
      </c>
      <c r="C510" s="8">
        <v>6</v>
      </c>
      <c r="D510" s="8">
        <v>50</v>
      </c>
      <c r="E510" s="8">
        <v>50</v>
      </c>
      <c r="F510" s="9">
        <v>43074</v>
      </c>
      <c r="G510" s="8" t="s">
        <v>37</v>
      </c>
      <c r="H510" s="10" t="s">
        <v>491</v>
      </c>
    </row>
    <row r="511" spans="1:8" ht="30" x14ac:dyDescent="0.25">
      <c r="A511" s="8" t="s">
        <v>480</v>
      </c>
      <c r="B511" s="8">
        <v>11</v>
      </c>
      <c r="C511" s="8">
        <v>6</v>
      </c>
      <c r="D511" s="8">
        <v>85</v>
      </c>
      <c r="E511" s="8">
        <v>85</v>
      </c>
      <c r="F511" s="9">
        <v>43074</v>
      </c>
      <c r="G511" s="8" t="s">
        <v>64</v>
      </c>
      <c r="H511" s="10" t="s">
        <v>499</v>
      </c>
    </row>
    <row r="512" spans="1:8" ht="30" x14ac:dyDescent="0.25">
      <c r="A512" s="8" t="s">
        <v>480</v>
      </c>
      <c r="B512" s="8">
        <v>2</v>
      </c>
      <c r="C512" s="8">
        <v>7</v>
      </c>
      <c r="D512" s="8">
        <v>260</v>
      </c>
      <c r="E512" s="8">
        <v>260</v>
      </c>
      <c r="F512" s="9">
        <v>43075</v>
      </c>
      <c r="G512" s="8" t="s">
        <v>9</v>
      </c>
      <c r="H512" s="10" t="s">
        <v>482</v>
      </c>
    </row>
    <row r="513" spans="1:8" ht="45" x14ac:dyDescent="0.25">
      <c r="A513" s="8" t="s">
        <v>480</v>
      </c>
      <c r="B513" s="8">
        <v>4</v>
      </c>
      <c r="C513" s="8">
        <v>7</v>
      </c>
      <c r="D513" s="8">
        <v>369</v>
      </c>
      <c r="E513" s="8">
        <v>369</v>
      </c>
      <c r="F513" s="9">
        <v>43075</v>
      </c>
      <c r="G513" s="8" t="s">
        <v>20</v>
      </c>
      <c r="H513" s="10" t="s">
        <v>486</v>
      </c>
    </row>
    <row r="514" spans="1:8" ht="45" x14ac:dyDescent="0.25">
      <c r="A514" s="8" t="s">
        <v>480</v>
      </c>
      <c r="B514" s="8">
        <v>11</v>
      </c>
      <c r="C514" s="8">
        <v>7</v>
      </c>
      <c r="D514" s="8">
        <v>229</v>
      </c>
      <c r="E514" s="8">
        <v>229</v>
      </c>
      <c r="F514" s="9">
        <v>43075</v>
      </c>
      <c r="G514" s="8" t="s">
        <v>64</v>
      </c>
      <c r="H514" s="10" t="s">
        <v>500</v>
      </c>
    </row>
    <row r="515" spans="1:8" ht="45" x14ac:dyDescent="0.25">
      <c r="A515" s="8" t="s">
        <v>480</v>
      </c>
      <c r="B515" s="8">
        <v>11</v>
      </c>
      <c r="C515" s="8">
        <v>8</v>
      </c>
      <c r="D515" s="8">
        <v>229</v>
      </c>
      <c r="E515" s="8">
        <v>229</v>
      </c>
      <c r="F515" s="9">
        <v>43076</v>
      </c>
      <c r="G515" s="8" t="s">
        <v>64</v>
      </c>
      <c r="H515" s="10" t="s">
        <v>501</v>
      </c>
    </row>
    <row r="516" spans="1:8" ht="30" x14ac:dyDescent="0.25">
      <c r="A516" s="8" t="s">
        <v>480</v>
      </c>
      <c r="B516" s="8">
        <v>5</v>
      </c>
      <c r="C516" s="8">
        <v>9</v>
      </c>
      <c r="D516" s="8">
        <v>6400</v>
      </c>
      <c r="E516" s="8">
        <v>6400</v>
      </c>
      <c r="F516" s="9">
        <v>43077</v>
      </c>
      <c r="G516" s="8" t="s">
        <v>27</v>
      </c>
      <c r="H516" s="10" t="s">
        <v>487</v>
      </c>
    </row>
    <row r="517" spans="1:8" ht="30" x14ac:dyDescent="0.25">
      <c r="A517" s="8" t="s">
        <v>480</v>
      </c>
      <c r="B517" s="8">
        <v>11</v>
      </c>
      <c r="C517" s="8">
        <v>9</v>
      </c>
      <c r="D517" s="8">
        <v>141</v>
      </c>
      <c r="E517" s="8">
        <v>141</v>
      </c>
      <c r="F517" s="9">
        <v>43077</v>
      </c>
      <c r="G517" s="8" t="s">
        <v>64</v>
      </c>
      <c r="H517" s="10" t="s">
        <v>502</v>
      </c>
    </row>
    <row r="518" spans="1:8" ht="45" x14ac:dyDescent="0.25">
      <c r="A518" s="8" t="s">
        <v>480</v>
      </c>
      <c r="B518" s="8">
        <v>5</v>
      </c>
      <c r="C518" s="8">
        <v>10</v>
      </c>
      <c r="D518" s="8">
        <v>7407</v>
      </c>
      <c r="E518" s="8">
        <v>7407</v>
      </c>
      <c r="F518" s="9">
        <v>43078</v>
      </c>
      <c r="G518" s="8" t="s">
        <v>27</v>
      </c>
      <c r="H518" s="10" t="s">
        <v>488</v>
      </c>
    </row>
    <row r="519" spans="1:8" ht="45" x14ac:dyDescent="0.25">
      <c r="A519" s="8" t="s">
        <v>480</v>
      </c>
      <c r="B519" s="8">
        <v>11</v>
      </c>
      <c r="C519" s="8">
        <v>10</v>
      </c>
      <c r="D519" s="8">
        <v>708</v>
      </c>
      <c r="E519" s="8">
        <v>708</v>
      </c>
      <c r="F519" s="9">
        <v>43078</v>
      </c>
      <c r="G519" s="8" t="s">
        <v>64</v>
      </c>
      <c r="H519" s="10" t="s">
        <v>503</v>
      </c>
    </row>
    <row r="520" spans="1:8" ht="30" x14ac:dyDescent="0.25">
      <c r="A520" s="8" t="s">
        <v>480</v>
      </c>
      <c r="B520" s="8">
        <v>9</v>
      </c>
      <c r="C520" s="8">
        <v>11</v>
      </c>
      <c r="D520" s="8">
        <v>295</v>
      </c>
      <c r="E520" s="8">
        <v>295</v>
      </c>
      <c r="F520" s="9">
        <v>43079</v>
      </c>
      <c r="G520" s="8" t="s">
        <v>47</v>
      </c>
      <c r="H520" s="10" t="s">
        <v>495</v>
      </c>
    </row>
    <row r="521" spans="1:8" ht="30" x14ac:dyDescent="0.25">
      <c r="A521" s="8" t="s">
        <v>480</v>
      </c>
      <c r="B521" s="8">
        <v>11</v>
      </c>
      <c r="C521" s="8">
        <v>11</v>
      </c>
      <c r="D521" s="8">
        <v>90</v>
      </c>
      <c r="E521" s="8">
        <v>90</v>
      </c>
      <c r="F521" s="9">
        <v>43079</v>
      </c>
      <c r="G521" s="8" t="s">
        <v>64</v>
      </c>
      <c r="H521" s="10" t="s">
        <v>504</v>
      </c>
    </row>
    <row r="522" spans="1:8" ht="30" x14ac:dyDescent="0.25">
      <c r="A522" s="8" t="s">
        <v>480</v>
      </c>
      <c r="B522" s="8">
        <v>5</v>
      </c>
      <c r="C522" s="8">
        <v>12</v>
      </c>
      <c r="D522" s="8">
        <v>1989</v>
      </c>
      <c r="E522" s="8">
        <v>1989</v>
      </c>
      <c r="F522" s="9">
        <v>43080</v>
      </c>
      <c r="G522" s="8" t="s">
        <v>27</v>
      </c>
      <c r="H522" s="10" t="s">
        <v>489</v>
      </c>
    </row>
    <row r="523" spans="1:8" ht="30" x14ac:dyDescent="0.25">
      <c r="A523" s="8" t="s">
        <v>480</v>
      </c>
      <c r="B523" s="8">
        <v>11</v>
      </c>
      <c r="C523" s="8">
        <v>12</v>
      </c>
      <c r="D523" s="8">
        <v>217</v>
      </c>
      <c r="E523" s="8">
        <v>217</v>
      </c>
      <c r="F523" s="9">
        <v>43080</v>
      </c>
      <c r="G523" s="8" t="s">
        <v>64</v>
      </c>
      <c r="H523" s="10" t="s">
        <v>505</v>
      </c>
    </row>
    <row r="524" spans="1:8" ht="30" x14ac:dyDescent="0.25">
      <c r="A524" s="8" t="s">
        <v>480</v>
      </c>
      <c r="B524" s="8">
        <v>11</v>
      </c>
      <c r="C524" s="8">
        <v>14</v>
      </c>
      <c r="D524" s="8">
        <v>121</v>
      </c>
      <c r="E524" s="8">
        <v>121</v>
      </c>
      <c r="F524" s="9">
        <v>43082</v>
      </c>
      <c r="G524" s="8" t="s">
        <v>64</v>
      </c>
      <c r="H524" s="10" t="s">
        <v>506</v>
      </c>
    </row>
    <row r="525" spans="1:8" ht="45" x14ac:dyDescent="0.25">
      <c r="A525" s="8" t="s">
        <v>480</v>
      </c>
      <c r="B525" s="8">
        <v>11</v>
      </c>
      <c r="C525" s="8">
        <v>15</v>
      </c>
      <c r="D525" s="8">
        <v>390</v>
      </c>
      <c r="E525" s="8">
        <v>390</v>
      </c>
      <c r="F525" s="9">
        <v>43083</v>
      </c>
      <c r="G525" s="8" t="s">
        <v>64</v>
      </c>
      <c r="H525" s="10" t="s">
        <v>507</v>
      </c>
    </row>
    <row r="526" spans="1:8" ht="45" x14ac:dyDescent="0.25">
      <c r="A526" s="8" t="s">
        <v>480</v>
      </c>
      <c r="B526" s="8">
        <v>5</v>
      </c>
      <c r="C526" s="8">
        <v>16</v>
      </c>
      <c r="D526" s="8">
        <v>7622</v>
      </c>
      <c r="E526" s="8">
        <v>7622</v>
      </c>
      <c r="F526" s="9">
        <v>43084</v>
      </c>
      <c r="G526" s="8" t="s">
        <v>27</v>
      </c>
      <c r="H526" s="10" t="s">
        <v>490</v>
      </c>
    </row>
    <row r="527" spans="1:8" ht="30" x14ac:dyDescent="0.25">
      <c r="A527" s="8" t="s">
        <v>480</v>
      </c>
      <c r="B527" s="8">
        <v>7</v>
      </c>
      <c r="C527" s="8">
        <v>16</v>
      </c>
      <c r="D527" s="8">
        <v>100</v>
      </c>
      <c r="E527" s="8">
        <v>100</v>
      </c>
      <c r="F527" s="9">
        <v>43084</v>
      </c>
      <c r="G527" s="8" t="s">
        <v>43</v>
      </c>
      <c r="H527" s="10" t="s">
        <v>492</v>
      </c>
    </row>
  </sheetData>
  <autoFilter ref="A1:H527">
    <sortState ref="A2:H527">
      <sortCondition ref="F1:F5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2017-12-17T08:50:40Z</dcterms:created>
  <dcterms:modified xsi:type="dcterms:W3CDTF">2017-12-19T08:51:29Z</dcterms:modified>
</cp:coreProperties>
</file>