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E3A9DBB9-07DD-4FBA-B2C8-5438C2669538}"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BN15" i="28"/>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BT35"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<sst xmlns="http://schemas.openxmlformats.org/spreadsheetml/2006/main" count="22822" uniqueCount="3692">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</sst>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B34" sqref="B34:F34"/>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Test Digital Project</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v>10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7:U87"/>
    <mergeCell ref="T88:U88"/>
    <mergeCell ref="T89:U89"/>
    <mergeCell ref="T90:U90"/>
    <mergeCell ref="T91:U91"/>
    <mergeCell ref="T92:U92"/>
    <mergeCell ref="T93:U93"/>
    <mergeCell ref="T94:U94"/>
    <mergeCell ref="T95:U95"/>
    <mergeCell ref="O51:S51"/>
    <mergeCell ref="T79:U79"/>
    <mergeCell ref="T80:U80"/>
    <mergeCell ref="T81:U81"/>
    <mergeCell ref="T82:U82"/>
    <mergeCell ref="T83:U83"/>
    <mergeCell ref="T84:U84"/>
    <mergeCell ref="T85:U85"/>
    <mergeCell ref="T86:U86"/>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zoomScale="80" zoomScaleNormal="80" workbookViewId="0">
      <selection activeCell="O5" sqref="O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44" t="s">
        <v>2173</v>
      </c>
      <c r="H9" s="1745"/>
      <c r="I9" s="1745"/>
      <c r="J9" s="1745"/>
      <c r="K9" s="1746"/>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747"/>
      <c r="H10" s="1748"/>
      <c r="I10" s="1748"/>
      <c r="J10" s="1748"/>
      <c r="K10" s="1749"/>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750"/>
      <c r="H11" s="1751"/>
      <c r="I11" s="1751"/>
      <c r="J11" s="1751"/>
      <c r="K11" s="1752"/>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753" t="s">
        <v>1966</v>
      </c>
    </row>
    <row r="12" spans="1:94" s="161" customFormat="1" ht="28.2" thickBot="1" x14ac:dyDescent="0.35">
      <c r="A12" s="157"/>
      <c r="B12" s="158"/>
      <c r="C12" s="158"/>
      <c r="D12" s="158"/>
      <c r="E12" s="158"/>
      <c r="F12" s="158"/>
      <c r="G12" s="1755" t="s">
        <v>1967</v>
      </c>
      <c r="H12" s="1756"/>
      <c r="I12" s="1756"/>
      <c r="J12" s="1756"/>
      <c r="K12" s="1757"/>
      <c r="L12" s="1761" t="s">
        <v>1</v>
      </c>
      <c r="M12" s="1762"/>
      <c r="N12" s="166" t="s">
        <v>1968</v>
      </c>
      <c r="O12" s="1765" t="s">
        <v>1969</v>
      </c>
      <c r="P12" s="1765"/>
      <c r="Q12" s="1766"/>
      <c r="R12" s="1767" t="s">
        <v>1970</v>
      </c>
      <c r="S12" s="1766"/>
      <c r="T12" s="1767" t="s">
        <v>1971</v>
      </c>
      <c r="U12" s="1766"/>
      <c r="V12" s="1767" t="s">
        <v>1972</v>
      </c>
      <c r="W12" s="1765"/>
      <c r="X12" s="1765"/>
      <c r="Y12" s="1765"/>
      <c r="Z12" s="1765"/>
      <c r="AA12" s="1765"/>
      <c r="AB12" s="1765"/>
      <c r="AC12" s="1765"/>
      <c r="AD12" s="1765"/>
      <c r="AE12" s="1765"/>
      <c r="AF12" s="1765"/>
      <c r="AG12" s="1765"/>
      <c r="AH12" s="1765"/>
      <c r="AI12" s="1765"/>
      <c r="AJ12" s="1765"/>
      <c r="AK12" s="1765"/>
      <c r="AL12" s="1765"/>
      <c r="AM12" s="1765"/>
      <c r="AN12" s="1765"/>
      <c r="AO12" s="1765"/>
      <c r="AP12" s="1765"/>
      <c r="AQ12" s="1765"/>
      <c r="AR12" s="1765"/>
      <c r="AS12" s="1766"/>
      <c r="AT12" s="1767" t="s">
        <v>1973</v>
      </c>
      <c r="AU12" s="1766"/>
      <c r="AV12" s="1767" t="s">
        <v>1974</v>
      </c>
      <c r="AW12" s="1766"/>
      <c r="AX12" s="1767" t="s">
        <v>1975</v>
      </c>
      <c r="AY12" s="1766"/>
      <c r="AZ12" s="1767" t="s">
        <v>1976</v>
      </c>
      <c r="BA12" s="1766"/>
      <c r="BB12" s="1767" t="s">
        <v>1977</v>
      </c>
      <c r="BC12" s="1766"/>
      <c r="BD12" s="1767" t="s">
        <v>1973</v>
      </c>
      <c r="BE12" s="1766"/>
      <c r="BF12" s="1767" t="s">
        <v>1974</v>
      </c>
      <c r="BG12" s="1766"/>
      <c r="BH12" s="1767" t="s">
        <v>1975</v>
      </c>
      <c r="BI12" s="1766"/>
      <c r="BJ12" s="1767" t="s">
        <v>1976</v>
      </c>
      <c r="BK12" s="1766"/>
      <c r="BL12" s="1767" t="s">
        <v>1977</v>
      </c>
      <c r="BM12" s="1766"/>
      <c r="BN12" s="161" t="s">
        <v>2201</v>
      </c>
      <c r="BO12" s="161" t="s">
        <v>2200</v>
      </c>
      <c r="BR12" s="1754"/>
      <c r="BS12" s="1775" t="s">
        <v>2175</v>
      </c>
      <c r="BT12" s="1776"/>
      <c r="BU12" s="167"/>
    </row>
    <row r="13" spans="1:94" s="161" customFormat="1" ht="28.2" thickBot="1" x14ac:dyDescent="0.35">
      <c r="A13" s="157"/>
      <c r="B13" s="158"/>
      <c r="C13" s="158"/>
      <c r="D13" s="158"/>
      <c r="E13" s="158"/>
      <c r="F13" s="158"/>
      <c r="G13" s="1758"/>
      <c r="H13" s="1759"/>
      <c r="I13" s="1759"/>
      <c r="J13" s="1759"/>
      <c r="K13" s="1760"/>
      <c r="L13" s="1763"/>
      <c r="M13" s="1764"/>
      <c r="N13" s="168" t="s">
        <v>1978</v>
      </c>
      <c r="O13" s="1779" t="s">
        <v>1979</v>
      </c>
      <c r="P13" s="1779"/>
      <c r="Q13" s="1780"/>
      <c r="R13" s="1768" t="s">
        <v>1980</v>
      </c>
      <c r="S13" s="1769"/>
      <c r="T13" s="1768" t="s">
        <v>1980</v>
      </c>
      <c r="U13" s="1769"/>
      <c r="V13" s="1768" t="s">
        <v>1980</v>
      </c>
      <c r="W13" s="1781"/>
      <c r="X13" s="1781"/>
      <c r="Y13" s="1781"/>
      <c r="Z13" s="1781"/>
      <c r="AA13" s="1781"/>
      <c r="AB13" s="1781"/>
      <c r="AC13" s="1781"/>
      <c r="AD13" s="1781"/>
      <c r="AE13" s="1781"/>
      <c r="AF13" s="1781"/>
      <c r="AG13" s="1781"/>
      <c r="AH13" s="1781"/>
      <c r="AI13" s="1781"/>
      <c r="AJ13" s="1781"/>
      <c r="AK13" s="1781"/>
      <c r="AL13" s="1781"/>
      <c r="AM13" s="1781"/>
      <c r="AN13" s="1781"/>
      <c r="AO13" s="1781"/>
      <c r="AP13" s="1781"/>
      <c r="AQ13" s="1781"/>
      <c r="AR13" s="1781"/>
      <c r="AS13" s="1769"/>
      <c r="AT13" s="1768" t="s">
        <v>1980</v>
      </c>
      <c r="AU13" s="1769"/>
      <c r="AV13" s="1768" t="s">
        <v>1980</v>
      </c>
      <c r="AW13" s="1769"/>
      <c r="AX13" s="1768" t="s">
        <v>1980</v>
      </c>
      <c r="AY13" s="1769"/>
      <c r="AZ13" s="1770" t="s">
        <v>1981</v>
      </c>
      <c r="BA13" s="1771"/>
      <c r="BB13" s="1770" t="s">
        <v>1982</v>
      </c>
      <c r="BC13" s="1771"/>
      <c r="BD13" s="1768" t="s">
        <v>1980</v>
      </c>
      <c r="BE13" s="1769"/>
      <c r="BF13" s="1768" t="s">
        <v>1980</v>
      </c>
      <c r="BG13" s="1769"/>
      <c r="BH13" s="1768" t="s">
        <v>1980</v>
      </c>
      <c r="BI13" s="1769"/>
      <c r="BJ13" s="1770" t="s">
        <v>1981</v>
      </c>
      <c r="BK13" s="1771"/>
      <c r="BL13" s="1770" t="s">
        <v>1982</v>
      </c>
      <c r="BM13" s="1771"/>
      <c r="BN13" s="1782" t="s">
        <v>1983</v>
      </c>
      <c r="BO13" s="1783"/>
      <c r="BP13" s="1783"/>
      <c r="BQ13" s="1783"/>
      <c r="BR13" s="1784"/>
      <c r="BS13" s="1777"/>
      <c r="BT13" s="177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95"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96"/>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72"/>
      <c r="B33" s="1773"/>
      <c r="C33" s="1773"/>
      <c r="D33" s="1773"/>
      <c r="E33" s="1773"/>
      <c r="F33" s="1773"/>
      <c r="G33" s="1773"/>
      <c r="H33" s="1773"/>
      <c r="I33" s="1774"/>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72"/>
      <c r="B34" s="1773"/>
      <c r="C34" s="1773"/>
      <c r="D34" s="1773"/>
      <c r="E34" s="1773"/>
      <c r="F34" s="1773"/>
      <c r="G34" s="1773"/>
      <c r="H34" s="1773"/>
      <c r="I34" s="1774"/>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97" t="s">
        <v>2021</v>
      </c>
      <c r="BO35" s="1798"/>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99" t="s">
        <v>2024</v>
      </c>
      <c r="BO36" s="1800"/>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801" t="s">
        <v>2025</v>
      </c>
      <c r="BO37" s="1802"/>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85">
        <f>SUM(O37:Q37)</f>
        <v>71760</v>
      </c>
      <c r="P38" s="1786"/>
      <c r="Q38" s="1787"/>
      <c r="R38" s="1788">
        <f>SUM(R37:S37)</f>
        <v>52240</v>
      </c>
      <c r="S38" s="1789"/>
      <c r="T38" s="1785">
        <f>SUM(T37:U37)</f>
        <v>52240</v>
      </c>
      <c r="U38" s="1787"/>
      <c r="V38" s="1788">
        <f>SUM(V37:AS37)</f>
        <v>565840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03" t="s">
        <v>2030</v>
      </c>
      <c r="BO38" s="1804"/>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91">
        <f>SUM(N37:Q37)</f>
        <v>95680</v>
      </c>
      <c r="O39" s="1792"/>
      <c r="P39" s="1792"/>
      <c r="Q39" s="1792"/>
      <c r="R39" s="1793">
        <f>SUM(R37:U37)</f>
        <v>104480</v>
      </c>
      <c r="S39" s="1794"/>
      <c r="T39" s="1794"/>
      <c r="U39" s="1794"/>
      <c r="V39" s="1791">
        <f>SUM(V37:BE37)</f>
        <v>565840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2"/>
      <c r="AT39" s="1792"/>
      <c r="AU39" s="1792"/>
      <c r="AV39" s="1792"/>
      <c r="AW39" s="1792"/>
      <c r="AX39" s="1792"/>
      <c r="AY39" s="1792"/>
      <c r="AZ39" s="1792"/>
      <c r="BA39" s="1792"/>
      <c r="BB39" s="1792"/>
      <c r="BC39" s="1792"/>
      <c r="BD39" s="1792"/>
      <c r="BE39" s="1792"/>
      <c r="BF39" s="1793">
        <f>SUM(BF37:BI37)</f>
        <v>0</v>
      </c>
      <c r="BG39" s="1794"/>
      <c r="BH39" s="1794"/>
      <c r="BI39" s="1794"/>
      <c r="BJ39" s="1791">
        <f>SUM(BJ37:BM37)</f>
        <v>0</v>
      </c>
      <c r="BK39" s="1792"/>
      <c r="BL39" s="1792"/>
      <c r="BM39" s="1792"/>
      <c r="BN39" s="1808" t="s">
        <v>2033</v>
      </c>
      <c r="BO39" s="1809"/>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810" t="s">
        <v>2038</v>
      </c>
      <c r="BO41" s="1811"/>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812" t="s">
        <v>2040</v>
      </c>
      <c r="BO42" s="1813"/>
      <c r="BP42" s="295"/>
      <c r="BT42" s="281" t="s">
        <v>2041</v>
      </c>
      <c r="BU42" s="281" t="s">
        <v>2042</v>
      </c>
      <c r="BV42" s="281" t="s">
        <v>2028</v>
      </c>
      <c r="BW42" s="296" t="s">
        <v>2043</v>
      </c>
    </row>
    <row r="43" spans="1:75" ht="14.4" thickBot="1" x14ac:dyDescent="0.3">
      <c r="J43" s="273" t="s">
        <v>2029</v>
      </c>
      <c r="N43" s="282">
        <f>SUM(N42)</f>
        <v>28704</v>
      </c>
      <c r="O43" s="1785">
        <f>SUM(O42:Q42)</f>
        <v>86112</v>
      </c>
      <c r="P43" s="1786"/>
      <c r="Q43" s="1787"/>
      <c r="R43" s="1788">
        <f>SUM(R42:S42)</f>
        <v>62688</v>
      </c>
      <c r="S43" s="1789"/>
      <c r="T43" s="1785">
        <f>SUM(T42:U42)</f>
        <v>62688</v>
      </c>
      <c r="U43" s="1787"/>
      <c r="V43" s="1788">
        <f>SUM(V42:AS42)</f>
        <v>679008</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1812" t="s">
        <v>218</v>
      </c>
      <c r="BO43" s="1813"/>
      <c r="BP43" s="295"/>
      <c r="BS43" s="284" t="s">
        <v>2031</v>
      </c>
      <c r="BT43" s="285">
        <f>BP38-BP35</f>
        <v>919200</v>
      </c>
      <c r="BU43" s="286">
        <f>(BT43-BQ33)/BT43</f>
        <v>1</v>
      </c>
      <c r="BV43" s="285">
        <f>BT43/BU33</f>
        <v>132.44956772334294</v>
      </c>
    </row>
    <row r="44" spans="1:75" ht="14.4" thickBot="1" x14ac:dyDescent="0.3">
      <c r="J44" s="287" t="s">
        <v>2032</v>
      </c>
      <c r="N44" s="1805">
        <f>SUM(N42:Q42)</f>
        <v>114816</v>
      </c>
      <c r="O44" s="1806"/>
      <c r="P44" s="1806"/>
      <c r="Q44" s="1807"/>
      <c r="R44" s="1818">
        <f t="shared" ref="R44" si="56">SUM(R42:U42)</f>
        <v>125376</v>
      </c>
      <c r="S44" s="1819"/>
      <c r="T44" s="1819"/>
      <c r="U44" s="1820"/>
      <c r="V44" s="1805">
        <f t="shared" ref="V44" si="57">SUM(V42:BE42)</f>
        <v>679008</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58">SUM(BF42:BI42)</f>
        <v>0</v>
      </c>
      <c r="BG44" s="1819"/>
      <c r="BH44" s="1819"/>
      <c r="BI44" s="1820"/>
      <c r="BJ44" s="1805">
        <f t="shared" ref="BJ44" si="59">SUM(BJ42:BM42)</f>
        <v>0</v>
      </c>
      <c r="BK44" s="1806"/>
      <c r="BL44" s="1806"/>
      <c r="BM44" s="1807"/>
      <c r="BN44" s="1812" t="s">
        <v>219</v>
      </c>
      <c r="BO44" s="1813"/>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816" t="s">
        <v>2044</v>
      </c>
      <c r="BO45" s="1817"/>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85">
        <f>SUM(O47:Q47)</f>
        <v>93288</v>
      </c>
      <c r="P48" s="1786"/>
      <c r="Q48" s="1787"/>
      <c r="R48" s="1788">
        <f>SUM(R47:S47)</f>
        <v>67912</v>
      </c>
      <c r="S48" s="1789"/>
      <c r="T48" s="1785">
        <f>SUM(T47:U47)</f>
        <v>67912</v>
      </c>
      <c r="U48" s="1787"/>
      <c r="V48" s="1788">
        <f>SUM(V47:AS47)</f>
        <v>735592</v>
      </c>
      <c r="W48" s="1790"/>
      <c r="X48" s="1790"/>
      <c r="Y48" s="1790"/>
      <c r="Z48" s="1790"/>
      <c r="AA48" s="1790"/>
      <c r="AB48" s="1790"/>
      <c r="AC48" s="1790"/>
      <c r="AD48" s="1790"/>
      <c r="AE48" s="1790"/>
      <c r="AF48" s="1790"/>
      <c r="AG48" s="1790"/>
      <c r="AH48" s="1790"/>
      <c r="AI48" s="1790"/>
      <c r="AJ48" s="1790"/>
      <c r="AK48" s="1790"/>
      <c r="AL48" s="1790"/>
      <c r="AM48" s="1790"/>
      <c r="AN48" s="1790"/>
      <c r="AO48" s="1790"/>
      <c r="AP48" s="1790"/>
      <c r="AQ48" s="1790"/>
      <c r="AR48" s="1790"/>
      <c r="AS48" s="1789"/>
      <c r="AT48" s="1785">
        <f>SUM(AT47:AU47)</f>
        <v>0</v>
      </c>
      <c r="AU48" s="1787"/>
      <c r="AV48" s="1788">
        <f>SUM(AV47:AW47)</f>
        <v>0</v>
      </c>
      <c r="AW48" s="1789"/>
      <c r="AX48" s="1785">
        <f>SUM(AX47:AY47)</f>
        <v>0</v>
      </c>
      <c r="AY48" s="1787"/>
      <c r="AZ48" s="1788">
        <f>SUM(AZ47:BA47)</f>
        <v>0</v>
      </c>
      <c r="BA48" s="1789"/>
      <c r="BB48" s="1785">
        <f>SUM(BB47:BC47)</f>
        <v>0</v>
      </c>
      <c r="BC48" s="1787"/>
      <c r="BD48" s="1785">
        <f>SUM(BD47:BE47)</f>
        <v>0</v>
      </c>
      <c r="BE48" s="1787"/>
      <c r="BF48" s="1788">
        <f>SUM(BF47:BG47)</f>
        <v>0</v>
      </c>
      <c r="BG48" s="1789"/>
      <c r="BH48" s="1785">
        <f>SUM(BH47:BI47)</f>
        <v>0</v>
      </c>
      <c r="BI48" s="1787"/>
      <c r="BJ48" s="1788">
        <f>SUM(BJ47:BK47)</f>
        <v>0</v>
      </c>
      <c r="BK48" s="1789"/>
      <c r="BL48" s="1785">
        <f>SUM(BL47:BM47)</f>
        <v>0</v>
      </c>
      <c r="BM48" s="1787"/>
      <c r="BN48" s="297"/>
      <c r="BO48" s="298"/>
      <c r="BP48" s="299"/>
    </row>
    <row r="49" spans="1:68" ht="14.4" thickBot="1" x14ac:dyDescent="0.3">
      <c r="J49" s="287" t="s">
        <v>2032</v>
      </c>
      <c r="N49" s="1805">
        <f>SUM(N47:Q47)</f>
        <v>124384</v>
      </c>
      <c r="O49" s="1806"/>
      <c r="P49" s="1806"/>
      <c r="Q49" s="1807"/>
      <c r="R49" s="1818">
        <f>SUM(R47:U47)</f>
        <v>135824</v>
      </c>
      <c r="S49" s="1819"/>
      <c r="T49" s="1819"/>
      <c r="U49" s="1820"/>
      <c r="V49" s="1805">
        <f t="shared" ref="V49" si="62">SUM(V47:BE47)</f>
        <v>735592</v>
      </c>
      <c r="W49" s="1806"/>
      <c r="X49" s="1806"/>
      <c r="Y49" s="1806"/>
      <c r="Z49" s="1806"/>
      <c r="AA49" s="1806"/>
      <c r="AB49" s="1806"/>
      <c r="AC49" s="1806"/>
      <c r="AD49" s="1806"/>
      <c r="AE49" s="1806"/>
      <c r="AF49" s="1806"/>
      <c r="AG49" s="1806"/>
      <c r="AH49" s="1806"/>
      <c r="AI49" s="1806"/>
      <c r="AJ49" s="1806"/>
      <c r="AK49" s="1806"/>
      <c r="AL49" s="1806"/>
      <c r="AM49" s="1806"/>
      <c r="AN49" s="1806"/>
      <c r="AO49" s="1806"/>
      <c r="AP49" s="1806"/>
      <c r="AQ49" s="1806"/>
      <c r="AR49" s="1806"/>
      <c r="AS49" s="1806"/>
      <c r="AT49" s="1806"/>
      <c r="AU49" s="1806"/>
      <c r="AV49" s="1806"/>
      <c r="AW49" s="1806"/>
      <c r="AX49" s="1806"/>
      <c r="AY49" s="1806"/>
      <c r="AZ49" s="1806"/>
      <c r="BA49" s="1806"/>
      <c r="BB49" s="1806"/>
      <c r="BC49" s="1806"/>
      <c r="BD49" s="1806"/>
      <c r="BE49" s="1807"/>
      <c r="BF49" s="1818">
        <f t="shared" ref="BF49" si="63">SUM(BF47:BI47)</f>
        <v>0</v>
      </c>
      <c r="BG49" s="1819"/>
      <c r="BH49" s="1819"/>
      <c r="BI49" s="1820"/>
      <c r="BJ49" s="1805">
        <f t="shared" ref="BJ49" si="64">SUM(BJ47:BM47)</f>
        <v>0</v>
      </c>
      <c r="BK49" s="1806"/>
      <c r="BL49" s="1806"/>
      <c r="BM49" s="1807"/>
      <c r="BN49" s="301"/>
      <c r="BO49" s="302"/>
      <c r="BP49" s="303"/>
    </row>
    <row r="50" spans="1:68" ht="14.4" thickBot="1" x14ac:dyDescent="0.3">
      <c r="BN50" s="1814" t="s">
        <v>2047</v>
      </c>
      <c r="BO50" s="1815"/>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Test Digital Project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Test Digital Project</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787521</v>
      </c>
      <c r="D26" s="1897"/>
      <c r="E26" s="1897"/>
      <c r="F26" s="1897"/>
      <c r="G26" s="1897"/>
      <c r="H26" s="1898"/>
      <c r="I26" s="1601"/>
      <c r="J26" s="1894"/>
      <c r="K26" s="1894"/>
      <c r="L26" s="1895"/>
    </row>
    <row r="27" spans="2:19" ht="19.95" customHeight="1" x14ac:dyDescent="0.25">
      <c r="B27" s="999" t="s">
        <v>1673</v>
      </c>
      <c r="C27" s="1899">
        <f>'4. Summary &amp; Totals'!C37</f>
        <v>0.53970619544390042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110.37463976945244</v>
      </c>
      <c r="D30" s="1909"/>
      <c r="E30" s="1909"/>
      <c r="F30" s="1910"/>
      <c r="G30" s="1912">
        <f>'2. Roles &amp; Pricing'!F289/'2. Roles &amp; Pricing'!M289</f>
        <v>49.556195965417871</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48.684210526315788</v>
      </c>
      <c r="D32" s="1997"/>
      <c r="E32" s="1997"/>
      <c r="F32" s="1998"/>
      <c r="G32" s="1994">
        <f>IFERROR(SUMIFS('2. Roles &amp; Pricing'!$F$291:$F$390,'2. Roles &amp; Pricing'!$W$48:$W$147,"Offshore")/SUMIFS('2. Roles &amp; Pricing'!$M$291:$M$390,'2. Roles &amp; Pricing'!$W$48:$W$147,"Offshore"),"")</f>
        <v>16.421052631578949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6</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Test Digital Project</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2025-08-22T08:06:27Z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